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295" windowHeight="8130"/>
  </bookViews>
  <sheets>
    <sheet name="SCH" sheetId="1" r:id="rId1"/>
    <sheet name="STD" sheetId="2" r:id="rId2"/>
    <sheet name="GRD" sheetId="3" r:id="rId3"/>
    <sheet name="PRINT" sheetId="4" r:id="rId4"/>
    <sheet name="DATA" sheetId="5" state="hidden" r:id="rId5"/>
  </sheets>
  <definedNames>
    <definedName name="_xlnm.Print_Area" localSheetId="3">PRINT!$A$1:$E$12000</definedName>
  </definedNames>
  <calcPr calcId="124519"/>
</workbook>
</file>

<file path=xl/calcChain.xml><?xml version="1.0" encoding="utf-8"?>
<calcChain xmlns="http://schemas.openxmlformats.org/spreadsheetml/2006/main">
  <c r="A11989" i="4"/>
  <c r="H11989" s="1"/>
  <c r="A11988"/>
  <c r="H11988" s="1"/>
  <c r="M11988" s="1"/>
  <c r="A11984"/>
  <c r="H11984" s="1"/>
  <c r="A11983"/>
  <c r="H11983" s="1"/>
  <c r="B11948"/>
  <c r="B11947"/>
  <c r="B11946"/>
  <c r="D11945"/>
  <c r="B11945"/>
  <c r="B11944"/>
  <c r="B11943"/>
  <c r="A11929"/>
  <c r="H11929" s="1"/>
  <c r="A11928"/>
  <c r="H11928" s="1"/>
  <c r="A11924"/>
  <c r="H11924" s="1"/>
  <c r="A11923"/>
  <c r="H11923" s="1"/>
  <c r="M11923" s="1"/>
  <c r="B11888"/>
  <c r="B11887"/>
  <c r="B11886"/>
  <c r="D11885"/>
  <c r="B11885"/>
  <c r="B11884"/>
  <c r="B11883"/>
  <c r="A11869"/>
  <c r="H11869" s="1"/>
  <c r="A11868"/>
  <c r="H11868" s="1"/>
  <c r="M11868" s="1"/>
  <c r="A11864"/>
  <c r="H11864" s="1"/>
  <c r="A11863"/>
  <c r="H11863" s="1"/>
  <c r="M11863" s="1"/>
  <c r="B11828"/>
  <c r="B11827"/>
  <c r="B11826"/>
  <c r="D11825"/>
  <c r="B11825"/>
  <c r="B11824"/>
  <c r="B11823"/>
  <c r="A11809"/>
  <c r="H11809" s="1"/>
  <c r="A11808"/>
  <c r="H11808" s="1"/>
  <c r="M11808" s="1"/>
  <c r="A11804"/>
  <c r="H11804" s="1"/>
  <c r="A11803"/>
  <c r="H11803" s="1"/>
  <c r="M11803" s="1"/>
  <c r="B11768"/>
  <c r="B11767"/>
  <c r="B11766"/>
  <c r="D11765"/>
  <c r="B11765"/>
  <c r="B11764"/>
  <c r="B11763"/>
  <c r="A11749"/>
  <c r="H11749" s="1"/>
  <c r="A11748"/>
  <c r="H11748" s="1"/>
  <c r="M11748" s="1"/>
  <c r="A11744"/>
  <c r="H11744" s="1"/>
  <c r="A11743"/>
  <c r="H11743" s="1"/>
  <c r="B11708"/>
  <c r="B11707"/>
  <c r="B11706"/>
  <c r="D11705"/>
  <c r="B11705"/>
  <c r="B11704"/>
  <c r="B11703"/>
  <c r="A11689"/>
  <c r="H11689" s="1"/>
  <c r="A11688"/>
  <c r="H11688" s="1"/>
  <c r="A11684"/>
  <c r="H11684" s="1"/>
  <c r="A11683"/>
  <c r="H11683" s="1"/>
  <c r="B11648"/>
  <c r="B11647"/>
  <c r="B11646"/>
  <c r="D11645"/>
  <c r="B11645"/>
  <c r="B11644"/>
  <c r="B11643"/>
  <c r="A11629"/>
  <c r="H11629" s="1"/>
  <c r="A11628"/>
  <c r="H11628" s="1"/>
  <c r="A11624"/>
  <c r="H11624" s="1"/>
  <c r="A11623"/>
  <c r="H11623" s="1"/>
  <c r="B11588"/>
  <c r="B11587"/>
  <c r="B11586"/>
  <c r="D11585"/>
  <c r="B11585"/>
  <c r="B11584"/>
  <c r="B11583"/>
  <c r="A11569"/>
  <c r="H11569" s="1"/>
  <c r="A11568"/>
  <c r="H11568" s="1"/>
  <c r="A11564"/>
  <c r="H11564" s="1"/>
  <c r="A11563"/>
  <c r="H11563" s="1"/>
  <c r="B11528"/>
  <c r="B11527"/>
  <c r="B11526"/>
  <c r="D11525"/>
  <c r="B11525"/>
  <c r="B11524"/>
  <c r="B11523"/>
  <c r="A11509"/>
  <c r="H11509" s="1"/>
  <c r="A11508"/>
  <c r="H11508" s="1"/>
  <c r="A11504"/>
  <c r="H11504" s="1"/>
  <c r="A11503"/>
  <c r="H11503" s="1"/>
  <c r="B11468"/>
  <c r="B11467"/>
  <c r="B11466"/>
  <c r="D11465"/>
  <c r="B11465"/>
  <c r="B11464"/>
  <c r="B11463"/>
  <c r="A11449"/>
  <c r="H11449" s="1"/>
  <c r="L11449" s="1"/>
  <c r="A11448"/>
  <c r="H11448" s="1"/>
  <c r="A11444"/>
  <c r="H11444" s="1"/>
  <c r="L11444" s="1"/>
  <c r="A11443"/>
  <c r="H11443" s="1"/>
  <c r="B11408"/>
  <c r="B11407"/>
  <c r="B11406"/>
  <c r="D11405"/>
  <c r="B11405"/>
  <c r="B11404"/>
  <c r="B11403"/>
  <c r="A11389"/>
  <c r="H11389" s="1"/>
  <c r="L11389" s="1"/>
  <c r="A11388"/>
  <c r="H11388" s="1"/>
  <c r="A11384"/>
  <c r="H11384" s="1"/>
  <c r="L11384" s="1"/>
  <c r="A11383"/>
  <c r="H11383" s="1"/>
  <c r="B11348"/>
  <c r="B11347"/>
  <c r="B11346"/>
  <c r="D11345"/>
  <c r="B11345"/>
  <c r="B11344"/>
  <c r="B11343"/>
  <c r="A11329"/>
  <c r="H11329" s="1"/>
  <c r="L11329" s="1"/>
  <c r="A11328"/>
  <c r="H11328" s="1"/>
  <c r="A11324"/>
  <c r="H11324" s="1"/>
  <c r="L11324" s="1"/>
  <c r="A11323"/>
  <c r="H11323" s="1"/>
  <c r="B11288"/>
  <c r="B11287"/>
  <c r="B11286"/>
  <c r="D11285"/>
  <c r="B11285"/>
  <c r="B11284"/>
  <c r="B11283"/>
  <c r="A11269"/>
  <c r="H11269" s="1"/>
  <c r="A11268"/>
  <c r="H11268" s="1"/>
  <c r="A11264"/>
  <c r="H11264" s="1"/>
  <c r="A11263"/>
  <c r="H11263" s="1"/>
  <c r="B11228"/>
  <c r="B11227"/>
  <c r="B11226"/>
  <c r="D11225"/>
  <c r="B11225"/>
  <c r="B11224"/>
  <c r="B11223"/>
  <c r="A11209"/>
  <c r="H11209" s="1"/>
  <c r="A11208"/>
  <c r="H11208" s="1"/>
  <c r="A11204"/>
  <c r="H11204" s="1"/>
  <c r="A11203"/>
  <c r="H11203" s="1"/>
  <c r="B11168"/>
  <c r="B11167"/>
  <c r="B11166"/>
  <c r="D11165"/>
  <c r="B11165"/>
  <c r="B11164"/>
  <c r="B11163"/>
  <c r="A11149"/>
  <c r="H11149" s="1"/>
  <c r="A11148"/>
  <c r="H11148" s="1"/>
  <c r="A11144"/>
  <c r="H11144" s="1"/>
  <c r="A11143"/>
  <c r="H11143" s="1"/>
  <c r="B11108"/>
  <c r="B11107"/>
  <c r="B11106"/>
  <c r="D11105"/>
  <c r="B11105"/>
  <c r="B11104"/>
  <c r="B11103"/>
  <c r="A11089"/>
  <c r="H11089" s="1"/>
  <c r="A11088"/>
  <c r="H11088" s="1"/>
  <c r="A11084"/>
  <c r="H11084" s="1"/>
  <c r="A11083"/>
  <c r="H11083" s="1"/>
  <c r="B11048"/>
  <c r="B11047"/>
  <c r="B11046"/>
  <c r="D11045"/>
  <c r="B11045"/>
  <c r="B11044"/>
  <c r="B11043"/>
  <c r="A11029"/>
  <c r="H11029" s="1"/>
  <c r="A11028"/>
  <c r="H11028" s="1"/>
  <c r="A11024"/>
  <c r="H11024" s="1"/>
  <c r="A11023"/>
  <c r="H11023" s="1"/>
  <c r="B10988"/>
  <c r="B10987"/>
  <c r="B10986"/>
  <c r="D10985"/>
  <c r="B10985"/>
  <c r="B10984"/>
  <c r="B10983"/>
  <c r="A10969"/>
  <c r="H10969" s="1"/>
  <c r="A10968"/>
  <c r="H10968" s="1"/>
  <c r="M10968" s="1"/>
  <c r="A10964"/>
  <c r="H10964" s="1"/>
  <c r="A10963"/>
  <c r="H10963" s="1"/>
  <c r="B10928"/>
  <c r="B10927"/>
  <c r="B10926"/>
  <c r="D10925"/>
  <c r="B10925"/>
  <c r="B10924"/>
  <c r="B10923"/>
  <c r="A10909"/>
  <c r="H10909" s="1"/>
  <c r="A10908"/>
  <c r="H10908" s="1"/>
  <c r="M10908" s="1"/>
  <c r="A10904"/>
  <c r="H10904" s="1"/>
  <c r="A10903"/>
  <c r="H10903" s="1"/>
  <c r="B10868"/>
  <c r="B10867"/>
  <c r="B10866"/>
  <c r="D10865"/>
  <c r="B10865"/>
  <c r="B10864"/>
  <c r="B10863"/>
  <c r="A10849"/>
  <c r="H10849" s="1"/>
  <c r="A10848"/>
  <c r="H10848" s="1"/>
  <c r="A10844"/>
  <c r="H10844" s="1"/>
  <c r="A10843"/>
  <c r="H10843" s="1"/>
  <c r="B10808"/>
  <c r="B10807"/>
  <c r="B10806"/>
  <c r="D10805"/>
  <c r="B10805"/>
  <c r="B10804"/>
  <c r="B10803"/>
  <c r="A10789"/>
  <c r="H10789" s="1"/>
  <c r="A10788"/>
  <c r="H10788" s="1"/>
  <c r="M10788" s="1"/>
  <c r="A10784"/>
  <c r="H10784" s="1"/>
  <c r="A10783"/>
  <c r="H10783" s="1"/>
  <c r="M10783" s="1"/>
  <c r="B10748"/>
  <c r="B10747"/>
  <c r="B10746"/>
  <c r="D10745"/>
  <c r="B10745"/>
  <c r="B10744"/>
  <c r="B10743"/>
  <c r="A10729"/>
  <c r="H10729" s="1"/>
  <c r="A10728"/>
  <c r="H10728" s="1"/>
  <c r="M10728" s="1"/>
  <c r="A10724"/>
  <c r="H10724" s="1"/>
  <c r="A10723"/>
  <c r="H10723" s="1"/>
  <c r="M10723" s="1"/>
  <c r="B10688"/>
  <c r="B10687"/>
  <c r="B10686"/>
  <c r="D10685"/>
  <c r="B10685"/>
  <c r="B10684"/>
  <c r="B10683"/>
  <c r="A10669"/>
  <c r="H10669" s="1"/>
  <c r="A10668"/>
  <c r="H10668" s="1"/>
  <c r="M10668" s="1"/>
  <c r="A10664"/>
  <c r="H10664" s="1"/>
  <c r="A10663"/>
  <c r="H10663" s="1"/>
  <c r="B10628"/>
  <c r="B10627"/>
  <c r="B10626"/>
  <c r="D10625"/>
  <c r="B10625"/>
  <c r="B10624"/>
  <c r="B10623"/>
  <c r="A10609"/>
  <c r="H10609" s="1"/>
  <c r="A10608"/>
  <c r="H10608" s="1"/>
  <c r="M10608" s="1"/>
  <c r="A10604"/>
  <c r="H10604" s="1"/>
  <c r="A10603"/>
  <c r="H10603" s="1"/>
  <c r="M10603" s="1"/>
  <c r="B10568"/>
  <c r="B10567"/>
  <c r="B10566"/>
  <c r="D10565"/>
  <c r="B10565"/>
  <c r="B10564"/>
  <c r="B10563"/>
  <c r="A10549"/>
  <c r="H10549" s="1"/>
  <c r="A10548"/>
  <c r="H10548" s="1"/>
  <c r="M10548" s="1"/>
  <c r="A10544"/>
  <c r="H10544" s="1"/>
  <c r="A10543"/>
  <c r="H10543" s="1"/>
  <c r="M10543" s="1"/>
  <c r="B10508"/>
  <c r="B10507"/>
  <c r="B10506"/>
  <c r="D10505"/>
  <c r="B10505"/>
  <c r="B10504"/>
  <c r="B10503"/>
  <c r="A10489"/>
  <c r="H10489" s="1"/>
  <c r="A10488"/>
  <c r="H10488" s="1"/>
  <c r="M10488" s="1"/>
  <c r="A10484"/>
  <c r="H10484" s="1"/>
  <c r="A10483"/>
  <c r="H10483" s="1"/>
  <c r="M10483" s="1"/>
  <c r="B10448"/>
  <c r="B10447"/>
  <c r="B10446"/>
  <c r="D10445"/>
  <c r="B10445"/>
  <c r="B10444"/>
  <c r="B10443"/>
  <c r="A10429"/>
  <c r="H10429" s="1"/>
  <c r="A10428"/>
  <c r="H10428" s="1"/>
  <c r="M10428" s="1"/>
  <c r="A10424"/>
  <c r="H10424" s="1"/>
  <c r="A10423"/>
  <c r="H10423" s="1"/>
  <c r="M10423" s="1"/>
  <c r="B10388"/>
  <c r="B10387"/>
  <c r="B10386"/>
  <c r="D10385"/>
  <c r="B10385"/>
  <c r="B10384"/>
  <c r="B10383"/>
  <c r="A10369"/>
  <c r="H10369" s="1"/>
  <c r="A10368"/>
  <c r="H10368" s="1"/>
  <c r="M10368" s="1"/>
  <c r="A10364"/>
  <c r="H10364" s="1"/>
  <c r="A10363"/>
  <c r="H10363" s="1"/>
  <c r="B10328"/>
  <c r="B10327"/>
  <c r="B10326"/>
  <c r="D10325"/>
  <c r="B10325"/>
  <c r="B10324"/>
  <c r="B10323"/>
  <c r="A10309"/>
  <c r="H10309" s="1"/>
  <c r="A10308"/>
  <c r="H10308" s="1"/>
  <c r="M10308" s="1"/>
  <c r="A10304"/>
  <c r="H10304" s="1"/>
  <c r="A10303"/>
  <c r="H10303" s="1"/>
  <c r="M10303" s="1"/>
  <c r="B10268"/>
  <c r="B10267"/>
  <c r="B10266"/>
  <c r="D10265"/>
  <c r="B10265"/>
  <c r="B10264"/>
  <c r="B10263"/>
  <c r="A10249"/>
  <c r="H10249" s="1"/>
  <c r="A10248"/>
  <c r="H10248" s="1"/>
  <c r="A10244"/>
  <c r="H10244" s="1"/>
  <c r="A10243"/>
  <c r="H10243" s="1"/>
  <c r="B10208"/>
  <c r="B10207"/>
  <c r="B10206"/>
  <c r="D10205"/>
  <c r="B10205"/>
  <c r="B10204"/>
  <c r="B10203"/>
  <c r="A10189"/>
  <c r="H10189" s="1"/>
  <c r="A10188"/>
  <c r="H10188" s="1"/>
  <c r="A10184"/>
  <c r="H10184" s="1"/>
  <c r="A10183"/>
  <c r="H10183" s="1"/>
  <c r="B10148"/>
  <c r="B10147"/>
  <c r="B10146"/>
  <c r="D10145"/>
  <c r="B10145"/>
  <c r="B10144"/>
  <c r="B10143"/>
  <c r="A10129"/>
  <c r="H10129" s="1"/>
  <c r="A10128"/>
  <c r="H10128" s="1"/>
  <c r="A10124"/>
  <c r="H10124" s="1"/>
  <c r="A10123"/>
  <c r="H10123" s="1"/>
  <c r="B10088"/>
  <c r="B10087"/>
  <c r="B10086"/>
  <c r="D10085"/>
  <c r="B10085"/>
  <c r="B10084"/>
  <c r="B10083"/>
  <c r="A10069"/>
  <c r="H10069" s="1"/>
  <c r="A10068"/>
  <c r="H10068" s="1"/>
  <c r="A10064"/>
  <c r="H10064" s="1"/>
  <c r="A10063"/>
  <c r="H10063" s="1"/>
  <c r="B10028"/>
  <c r="B10027"/>
  <c r="B10026"/>
  <c r="D10025"/>
  <c r="B10025"/>
  <c r="B10024"/>
  <c r="B10023"/>
  <c r="A10009"/>
  <c r="H10009" s="1"/>
  <c r="A10008"/>
  <c r="H10008" s="1"/>
  <c r="A10004"/>
  <c r="H10004" s="1"/>
  <c r="A10003"/>
  <c r="H10003" s="1"/>
  <c r="B9968"/>
  <c r="B9967"/>
  <c r="B9966"/>
  <c r="D9965"/>
  <c r="B9965"/>
  <c r="B9964"/>
  <c r="B9963"/>
  <c r="A9949"/>
  <c r="H9949" s="1"/>
  <c r="A9948"/>
  <c r="H9948" s="1"/>
  <c r="A9944"/>
  <c r="H9944" s="1"/>
  <c r="A9943"/>
  <c r="H9943" s="1"/>
  <c r="B9908"/>
  <c r="B9907"/>
  <c r="B9906"/>
  <c r="D9905"/>
  <c r="B9905"/>
  <c r="B9904"/>
  <c r="B9903"/>
  <c r="A9889"/>
  <c r="H9889" s="1"/>
  <c r="A9888"/>
  <c r="H9888" s="1"/>
  <c r="A9884"/>
  <c r="H9884" s="1"/>
  <c r="A9883"/>
  <c r="H9883" s="1"/>
  <c r="B9848"/>
  <c r="B9847"/>
  <c r="B9846"/>
  <c r="D9845"/>
  <c r="B9845"/>
  <c r="B9844"/>
  <c r="B9843"/>
  <c r="A9829"/>
  <c r="H9829" s="1"/>
  <c r="A9828"/>
  <c r="H9828" s="1"/>
  <c r="A9824"/>
  <c r="H9824" s="1"/>
  <c r="A9823"/>
  <c r="H9823" s="1"/>
  <c r="B9788"/>
  <c r="B9787"/>
  <c r="B9786"/>
  <c r="D9785"/>
  <c r="B9785"/>
  <c r="B9784"/>
  <c r="B9783"/>
  <c r="A9769"/>
  <c r="H9769" s="1"/>
  <c r="A9768"/>
  <c r="H9768" s="1"/>
  <c r="A9764"/>
  <c r="H9764" s="1"/>
  <c r="A9763"/>
  <c r="H9763" s="1"/>
  <c r="B9728"/>
  <c r="B9727"/>
  <c r="B9726"/>
  <c r="D9725"/>
  <c r="B9725"/>
  <c r="B9724"/>
  <c r="B9723"/>
  <c r="A9709"/>
  <c r="H9709" s="1"/>
  <c r="A9708"/>
  <c r="H9708" s="1"/>
  <c r="M9708" s="1"/>
  <c r="A9704"/>
  <c r="H9704" s="1"/>
  <c r="A9703"/>
  <c r="H9703" s="1"/>
  <c r="B9668"/>
  <c r="B9667"/>
  <c r="B9666"/>
  <c r="D9665"/>
  <c r="B9665"/>
  <c r="B9664"/>
  <c r="B9663"/>
  <c r="A9649"/>
  <c r="H9649" s="1"/>
  <c r="A9648"/>
  <c r="H9648" s="1"/>
  <c r="A9644"/>
  <c r="H9644" s="1"/>
  <c r="A9643"/>
  <c r="H9643" s="1"/>
  <c r="B9608"/>
  <c r="B9607"/>
  <c r="B9606"/>
  <c r="D9605"/>
  <c r="B9605"/>
  <c r="B9604"/>
  <c r="B9603"/>
  <c r="A9589"/>
  <c r="H9589" s="1"/>
  <c r="A9588"/>
  <c r="H9588" s="1"/>
  <c r="A9584"/>
  <c r="H9584" s="1"/>
  <c r="A9583"/>
  <c r="H9583" s="1"/>
  <c r="B9548"/>
  <c r="B9547"/>
  <c r="B9546"/>
  <c r="D9545"/>
  <c r="B9545"/>
  <c r="B9544"/>
  <c r="B9543"/>
  <c r="A9529"/>
  <c r="H9529" s="1"/>
  <c r="A9528"/>
  <c r="H9528" s="1"/>
  <c r="A9524"/>
  <c r="H9524" s="1"/>
  <c r="A9523"/>
  <c r="H9523" s="1"/>
  <c r="B9488"/>
  <c r="B9487"/>
  <c r="B9486"/>
  <c r="D9485"/>
  <c r="B9485"/>
  <c r="B9484"/>
  <c r="B9483"/>
  <c r="A9469"/>
  <c r="H9469" s="1"/>
  <c r="A9468"/>
  <c r="H9468" s="1"/>
  <c r="A9464"/>
  <c r="H9464" s="1"/>
  <c r="A9463"/>
  <c r="H9463" s="1"/>
  <c r="B9428"/>
  <c r="B9427"/>
  <c r="B9426"/>
  <c r="D9425"/>
  <c r="B9425"/>
  <c r="B9424"/>
  <c r="B9423"/>
  <c r="A9409"/>
  <c r="H9409" s="1"/>
  <c r="A9408"/>
  <c r="H9408" s="1"/>
  <c r="A9404"/>
  <c r="H9404" s="1"/>
  <c r="A9403"/>
  <c r="H9403" s="1"/>
  <c r="B9368"/>
  <c r="B9367"/>
  <c r="B9366"/>
  <c r="D9365"/>
  <c r="B9365"/>
  <c r="B9364"/>
  <c r="B9363"/>
  <c r="A9349"/>
  <c r="H9349" s="1"/>
  <c r="A9348"/>
  <c r="H9348" s="1"/>
  <c r="M9348" s="1"/>
  <c r="A9344"/>
  <c r="H9344" s="1"/>
  <c r="A9343"/>
  <c r="H9343" s="1"/>
  <c r="B9308"/>
  <c r="B9307"/>
  <c r="B9306"/>
  <c r="D9305"/>
  <c r="B9305"/>
  <c r="B9304"/>
  <c r="B9303"/>
  <c r="A9289"/>
  <c r="H9289" s="1"/>
  <c r="A9288"/>
  <c r="H9288" s="1"/>
  <c r="A9284"/>
  <c r="H9284" s="1"/>
  <c r="A9283"/>
  <c r="H9283" s="1"/>
  <c r="B9248"/>
  <c r="B9247"/>
  <c r="B9246"/>
  <c r="D9245"/>
  <c r="B9245"/>
  <c r="B9244"/>
  <c r="B9243"/>
  <c r="A9229"/>
  <c r="H9229" s="1"/>
  <c r="A9228"/>
  <c r="H9228" s="1"/>
  <c r="A9224"/>
  <c r="H9224" s="1"/>
  <c r="A9223"/>
  <c r="H9223" s="1"/>
  <c r="B9188"/>
  <c r="B9187"/>
  <c r="B9186"/>
  <c r="D9185"/>
  <c r="B9185"/>
  <c r="B9184"/>
  <c r="B9183"/>
  <c r="A9169"/>
  <c r="H9169" s="1"/>
  <c r="A9168"/>
  <c r="H9168" s="1"/>
  <c r="A9164"/>
  <c r="H9164" s="1"/>
  <c r="A9163"/>
  <c r="H9163" s="1"/>
  <c r="B9128"/>
  <c r="B9127"/>
  <c r="B9126"/>
  <c r="D9125"/>
  <c r="B9125"/>
  <c r="B9124"/>
  <c r="B9123"/>
  <c r="A9109"/>
  <c r="H9109" s="1"/>
  <c r="A9108"/>
  <c r="H9108" s="1"/>
  <c r="A9104"/>
  <c r="H9104" s="1"/>
  <c r="A9103"/>
  <c r="H9103" s="1"/>
  <c r="B9068"/>
  <c r="B9067"/>
  <c r="B9066"/>
  <c r="D9065"/>
  <c r="B9065"/>
  <c r="B9064"/>
  <c r="B9063"/>
  <c r="A9049"/>
  <c r="H9049" s="1"/>
  <c r="A9048"/>
  <c r="H9048" s="1"/>
  <c r="M9048" s="1"/>
  <c r="A9044"/>
  <c r="H9044" s="1"/>
  <c r="A9043"/>
  <c r="H9043" s="1"/>
  <c r="B9008"/>
  <c r="B9007"/>
  <c r="B9006"/>
  <c r="D9005"/>
  <c r="B9005"/>
  <c r="B9004"/>
  <c r="B9003"/>
  <c r="A8989"/>
  <c r="H8989" s="1"/>
  <c r="A8988"/>
  <c r="H8988" s="1"/>
  <c r="A8984"/>
  <c r="H8984" s="1"/>
  <c r="A8983"/>
  <c r="H8983" s="1"/>
  <c r="B8948"/>
  <c r="B8947"/>
  <c r="B8946"/>
  <c r="D8945"/>
  <c r="B8945"/>
  <c r="B8944"/>
  <c r="B8943"/>
  <c r="A8929"/>
  <c r="H8929" s="1"/>
  <c r="A8928"/>
  <c r="H8928" s="1"/>
  <c r="A8924"/>
  <c r="H8924" s="1"/>
  <c r="A8923"/>
  <c r="H8923" s="1"/>
  <c r="B8888"/>
  <c r="B8887"/>
  <c r="B8886"/>
  <c r="D8885"/>
  <c r="B8885"/>
  <c r="B8884"/>
  <c r="B8883"/>
  <c r="A8869"/>
  <c r="H8869" s="1"/>
  <c r="A8868"/>
  <c r="H8868" s="1"/>
  <c r="A8864"/>
  <c r="H8864" s="1"/>
  <c r="A8863"/>
  <c r="H8863" s="1"/>
  <c r="M8863" s="1"/>
  <c r="B8828"/>
  <c r="B8827"/>
  <c r="B8826"/>
  <c r="D8825"/>
  <c r="B8825"/>
  <c r="B8824"/>
  <c r="B8823"/>
  <c r="A8809"/>
  <c r="H8809" s="1"/>
  <c r="A8808"/>
  <c r="H8808" s="1"/>
  <c r="M8808" s="1"/>
  <c r="A8804"/>
  <c r="H8804" s="1"/>
  <c r="A8803"/>
  <c r="H8803" s="1"/>
  <c r="M8803" s="1"/>
  <c r="B8768"/>
  <c r="B8767"/>
  <c r="B8766"/>
  <c r="D8765"/>
  <c r="B8765"/>
  <c r="B8764"/>
  <c r="B8763"/>
  <c r="A8749"/>
  <c r="H8749" s="1"/>
  <c r="A8748"/>
  <c r="H8748" s="1"/>
  <c r="M8748" s="1"/>
  <c r="A8744"/>
  <c r="H8744" s="1"/>
  <c r="A8743"/>
  <c r="H8743" s="1"/>
  <c r="M8743" s="1"/>
  <c r="B8708"/>
  <c r="B8707"/>
  <c r="B8706"/>
  <c r="D8705"/>
  <c r="B8705"/>
  <c r="B8704"/>
  <c r="B8703"/>
  <c r="A8689"/>
  <c r="H8689" s="1"/>
  <c r="A8688"/>
  <c r="H8688" s="1"/>
  <c r="M8688" s="1"/>
  <c r="A8684"/>
  <c r="H8684" s="1"/>
  <c r="A8683"/>
  <c r="H8683" s="1"/>
  <c r="M8683" s="1"/>
  <c r="B8648"/>
  <c r="B8647"/>
  <c r="B8646"/>
  <c r="D8645"/>
  <c r="B8645"/>
  <c r="B8644"/>
  <c r="B8643"/>
  <c r="A8629"/>
  <c r="H8629" s="1"/>
  <c r="A8628"/>
  <c r="H8628" s="1"/>
  <c r="M8628" s="1"/>
  <c r="A8624"/>
  <c r="H8624" s="1"/>
  <c r="A8623"/>
  <c r="H8623" s="1"/>
  <c r="M8623" s="1"/>
  <c r="B8588"/>
  <c r="B8587"/>
  <c r="B8586"/>
  <c r="D8585"/>
  <c r="B8585"/>
  <c r="B8584"/>
  <c r="B8583"/>
  <c r="A8569"/>
  <c r="H8569" s="1"/>
  <c r="A8568"/>
  <c r="H8568" s="1"/>
  <c r="M8568" s="1"/>
  <c r="A8564"/>
  <c r="H8564" s="1"/>
  <c r="A8563"/>
  <c r="H8563" s="1"/>
  <c r="M8563" s="1"/>
  <c r="B8528"/>
  <c r="B8527"/>
  <c r="B8526"/>
  <c r="D8525"/>
  <c r="B8525"/>
  <c r="B8524"/>
  <c r="B8523"/>
  <c r="A8509"/>
  <c r="H8509" s="1"/>
  <c r="A8508"/>
  <c r="H8508" s="1"/>
  <c r="M8508" s="1"/>
  <c r="A8504"/>
  <c r="H8504" s="1"/>
  <c r="A8503"/>
  <c r="H8503" s="1"/>
  <c r="M8503" s="1"/>
  <c r="B8468"/>
  <c r="B8467"/>
  <c r="B8466"/>
  <c r="D8465"/>
  <c r="B8465"/>
  <c r="B8464"/>
  <c r="B8463"/>
  <c r="A8449"/>
  <c r="H8449" s="1"/>
  <c r="A8448"/>
  <c r="H8448" s="1"/>
  <c r="M8448" s="1"/>
  <c r="A8444"/>
  <c r="H8444" s="1"/>
  <c r="A8443"/>
  <c r="H8443" s="1"/>
  <c r="M8443" s="1"/>
  <c r="B8408"/>
  <c r="B8407"/>
  <c r="B8406"/>
  <c r="D8405"/>
  <c r="B8405"/>
  <c r="B8404"/>
  <c r="B8403"/>
  <c r="A8389"/>
  <c r="H8389" s="1"/>
  <c r="A8388"/>
  <c r="H8388" s="1"/>
  <c r="M8388" s="1"/>
  <c r="A8384"/>
  <c r="H8384" s="1"/>
  <c r="A8383"/>
  <c r="H8383" s="1"/>
  <c r="M8383" s="1"/>
  <c r="B8348"/>
  <c r="B8347"/>
  <c r="B8346"/>
  <c r="D8345"/>
  <c r="B8345"/>
  <c r="B8344"/>
  <c r="B8343"/>
  <c r="A8329"/>
  <c r="H8329" s="1"/>
  <c r="A8328"/>
  <c r="H8328" s="1"/>
  <c r="M8328" s="1"/>
  <c r="A8324"/>
  <c r="H8324" s="1"/>
  <c r="A8323"/>
  <c r="H8323" s="1"/>
  <c r="M8323" s="1"/>
  <c r="B8288"/>
  <c r="B8287"/>
  <c r="B8286"/>
  <c r="D8285"/>
  <c r="B8285"/>
  <c r="B8284"/>
  <c r="B8283"/>
  <c r="A8269"/>
  <c r="H8269" s="1"/>
  <c r="A8268"/>
  <c r="H8268" s="1"/>
  <c r="M8268" s="1"/>
  <c r="A8264"/>
  <c r="H8264" s="1"/>
  <c r="A8263"/>
  <c r="H8263" s="1"/>
  <c r="M8263" s="1"/>
  <c r="B8228"/>
  <c r="B8227"/>
  <c r="B8226"/>
  <c r="D8225"/>
  <c r="B8225"/>
  <c r="B8224"/>
  <c r="B8223"/>
  <c r="A8209"/>
  <c r="H8209" s="1"/>
  <c r="A8208"/>
  <c r="H8208" s="1"/>
  <c r="A8204"/>
  <c r="H8204" s="1"/>
  <c r="A8203"/>
  <c r="H8203" s="1"/>
  <c r="B8168"/>
  <c r="B8167"/>
  <c r="B8166"/>
  <c r="D8165"/>
  <c r="B8165"/>
  <c r="B8164"/>
  <c r="B8163"/>
  <c r="A8149"/>
  <c r="H8149" s="1"/>
  <c r="A8148"/>
  <c r="H8148" s="1"/>
  <c r="A8144"/>
  <c r="H8144" s="1"/>
  <c r="A8143"/>
  <c r="H8143" s="1"/>
  <c r="B8108"/>
  <c r="B8107"/>
  <c r="B8106"/>
  <c r="D8105"/>
  <c r="B8105"/>
  <c r="B8104"/>
  <c r="B8103"/>
  <c r="A8089"/>
  <c r="H8089" s="1"/>
  <c r="A8088"/>
  <c r="H8088" s="1"/>
  <c r="M8088" s="1"/>
  <c r="A8084"/>
  <c r="H8084" s="1"/>
  <c r="A8083"/>
  <c r="H8083" s="1"/>
  <c r="B8048"/>
  <c r="B8047"/>
  <c r="B8046"/>
  <c r="D8045"/>
  <c r="B8045"/>
  <c r="B8044"/>
  <c r="B8043"/>
  <c r="A8029"/>
  <c r="H8029" s="1"/>
  <c r="A8028"/>
  <c r="H8028" s="1"/>
  <c r="M8028" s="1"/>
  <c r="A8024"/>
  <c r="H8024" s="1"/>
  <c r="H8023"/>
  <c r="M8023" s="1"/>
  <c r="A8023"/>
  <c r="B7988"/>
  <c r="B7987"/>
  <c r="B7986"/>
  <c r="D7985"/>
  <c r="B7985"/>
  <c r="B7984"/>
  <c r="B7983"/>
  <c r="A7969"/>
  <c r="H7969" s="1"/>
  <c r="A7968"/>
  <c r="H7968" s="1"/>
  <c r="A7964"/>
  <c r="H7964" s="1"/>
  <c r="A7963"/>
  <c r="H7963" s="1"/>
  <c r="B7928"/>
  <c r="B7927"/>
  <c r="B7926"/>
  <c r="D7925"/>
  <c r="B7925"/>
  <c r="B7924"/>
  <c r="B7923"/>
  <c r="A7909"/>
  <c r="H7909" s="1"/>
  <c r="A7908"/>
  <c r="H7908" s="1"/>
  <c r="A7904"/>
  <c r="H7904" s="1"/>
  <c r="A7903"/>
  <c r="H7903" s="1"/>
  <c r="B7868"/>
  <c r="B7867"/>
  <c r="B7866"/>
  <c r="D7865"/>
  <c r="B7865"/>
  <c r="B7864"/>
  <c r="B7863"/>
  <c r="A7849"/>
  <c r="H7849" s="1"/>
  <c r="A7848"/>
  <c r="H7848" s="1"/>
  <c r="M7848" s="1"/>
  <c r="A7844"/>
  <c r="H7844" s="1"/>
  <c r="A7843"/>
  <c r="H7843" s="1"/>
  <c r="M7843" s="1"/>
  <c r="B7808"/>
  <c r="B7807"/>
  <c r="B7806"/>
  <c r="D7805"/>
  <c r="B7805"/>
  <c r="B7804"/>
  <c r="B7803"/>
  <c r="A7789"/>
  <c r="H7789" s="1"/>
  <c r="A7788"/>
  <c r="H7788" s="1"/>
  <c r="A7784"/>
  <c r="H7784" s="1"/>
  <c r="A7783"/>
  <c r="H7783" s="1"/>
  <c r="B7748"/>
  <c r="B7747"/>
  <c r="B7746"/>
  <c r="D7745"/>
  <c r="B7745"/>
  <c r="B7744"/>
  <c r="B7743"/>
  <c r="A7729"/>
  <c r="H7729" s="1"/>
  <c r="A7728"/>
  <c r="H7728" s="1"/>
  <c r="A7724"/>
  <c r="H7724" s="1"/>
  <c r="A7723"/>
  <c r="H7723" s="1"/>
  <c r="B7688"/>
  <c r="B7687"/>
  <c r="B7686"/>
  <c r="D7685"/>
  <c r="B7685"/>
  <c r="B7684"/>
  <c r="B7683"/>
  <c r="A7669"/>
  <c r="H7669" s="1"/>
  <c r="A7668"/>
  <c r="H7668" s="1"/>
  <c r="A7664"/>
  <c r="H7664" s="1"/>
  <c r="A7663"/>
  <c r="H7663" s="1"/>
  <c r="M7663" s="1"/>
  <c r="B7628"/>
  <c r="B7627"/>
  <c r="B7626"/>
  <c r="D7625"/>
  <c r="B7625"/>
  <c r="B7624"/>
  <c r="B7623"/>
  <c r="A7609"/>
  <c r="H7609" s="1"/>
  <c r="A7608"/>
  <c r="H7608" s="1"/>
  <c r="M7608" s="1"/>
  <c r="A7604"/>
  <c r="H7604" s="1"/>
  <c r="A7603"/>
  <c r="H7603" s="1"/>
  <c r="M7603" s="1"/>
  <c r="B7568"/>
  <c r="B7567"/>
  <c r="B7566"/>
  <c r="D7565"/>
  <c r="B7565"/>
  <c r="B7564"/>
  <c r="B7563"/>
  <c r="A7549"/>
  <c r="H7549" s="1"/>
  <c r="A7548"/>
  <c r="H7548" s="1"/>
  <c r="M7548" s="1"/>
  <c r="A7544"/>
  <c r="H7544" s="1"/>
  <c r="A7543"/>
  <c r="H7543" s="1"/>
  <c r="M7543" s="1"/>
  <c r="B7508"/>
  <c r="B7507"/>
  <c r="B7506"/>
  <c r="D7505"/>
  <c r="B7505"/>
  <c r="B7504"/>
  <c r="B7503"/>
  <c r="A7489"/>
  <c r="H7489" s="1"/>
  <c r="A7488"/>
  <c r="H7488" s="1"/>
  <c r="M7488" s="1"/>
  <c r="A7484"/>
  <c r="H7484" s="1"/>
  <c r="A7483"/>
  <c r="H7483" s="1"/>
  <c r="M7483" s="1"/>
  <c r="B7448"/>
  <c r="B7447"/>
  <c r="B7446"/>
  <c r="D7445"/>
  <c r="B7445"/>
  <c r="B7444"/>
  <c r="B7443"/>
  <c r="A7429"/>
  <c r="H7429" s="1"/>
  <c r="A7428"/>
  <c r="H7428" s="1"/>
  <c r="M7428" s="1"/>
  <c r="A7424"/>
  <c r="H7424" s="1"/>
  <c r="A7423"/>
  <c r="H7423" s="1"/>
  <c r="M7423" s="1"/>
  <c r="B7388"/>
  <c r="B7387"/>
  <c r="B7386"/>
  <c r="D7385"/>
  <c r="B7385"/>
  <c r="B7384"/>
  <c r="B7383"/>
  <c r="A7369"/>
  <c r="H7369" s="1"/>
  <c r="A7368"/>
  <c r="H7368" s="1"/>
  <c r="M7368" s="1"/>
  <c r="A7364"/>
  <c r="H7364" s="1"/>
  <c r="A7363"/>
  <c r="H7363" s="1"/>
  <c r="M7363" s="1"/>
  <c r="B7328"/>
  <c r="B7327"/>
  <c r="B7326"/>
  <c r="D7325"/>
  <c r="B7325"/>
  <c r="B7324"/>
  <c r="B7323"/>
  <c r="A7309"/>
  <c r="H7309" s="1"/>
  <c r="L7309" s="1"/>
  <c r="A7308"/>
  <c r="H7308" s="1"/>
  <c r="A7304"/>
  <c r="H7304" s="1"/>
  <c r="L7304" s="1"/>
  <c r="A7303"/>
  <c r="H7303" s="1"/>
  <c r="B7268"/>
  <c r="B7267"/>
  <c r="B7266"/>
  <c r="D7265"/>
  <c r="B7265"/>
  <c r="B7264"/>
  <c r="B7263"/>
  <c r="A7249"/>
  <c r="H7249" s="1"/>
  <c r="L7249" s="1"/>
  <c r="A7248"/>
  <c r="H7248" s="1"/>
  <c r="A7244"/>
  <c r="H7244" s="1"/>
  <c r="L7244" s="1"/>
  <c r="A7243"/>
  <c r="H7243" s="1"/>
  <c r="B7208"/>
  <c r="B7207"/>
  <c r="B7206"/>
  <c r="D7205"/>
  <c r="B7205"/>
  <c r="B7204"/>
  <c r="B7203"/>
  <c r="A7189"/>
  <c r="H7189" s="1"/>
  <c r="L7189" s="1"/>
  <c r="A7188"/>
  <c r="H7188" s="1"/>
  <c r="A7184"/>
  <c r="H7184" s="1"/>
  <c r="L7184" s="1"/>
  <c r="A7183"/>
  <c r="H7183" s="1"/>
  <c r="B7148"/>
  <c r="B7147"/>
  <c r="B7146"/>
  <c r="D7145"/>
  <c r="B7145"/>
  <c r="B7144"/>
  <c r="B7143"/>
  <c r="A7129"/>
  <c r="H7129" s="1"/>
  <c r="A7128"/>
  <c r="H7128" s="1"/>
  <c r="A7124"/>
  <c r="H7124" s="1"/>
  <c r="A7123"/>
  <c r="H7123" s="1"/>
  <c r="B7088"/>
  <c r="B7087"/>
  <c r="B7086"/>
  <c r="D7085"/>
  <c r="B7085"/>
  <c r="B7084"/>
  <c r="B7083"/>
  <c r="A7069"/>
  <c r="H7069" s="1"/>
  <c r="A7068"/>
  <c r="H7068" s="1"/>
  <c r="M7068" s="1"/>
  <c r="A7064"/>
  <c r="H7064" s="1"/>
  <c r="A7063"/>
  <c r="H7063" s="1"/>
  <c r="B7028"/>
  <c r="B7027"/>
  <c r="B7026"/>
  <c r="D7025"/>
  <c r="B7025"/>
  <c r="B7024"/>
  <c r="B7023"/>
  <c r="A7009"/>
  <c r="H7009" s="1"/>
  <c r="A7008"/>
  <c r="H7008" s="1"/>
  <c r="M7008" s="1"/>
  <c r="A7004"/>
  <c r="H7004" s="1"/>
  <c r="A7003"/>
  <c r="H7003" s="1"/>
  <c r="M7003" s="1"/>
  <c r="B6968"/>
  <c r="B6967"/>
  <c r="B6966"/>
  <c r="D6965"/>
  <c r="B6965"/>
  <c r="B6964"/>
  <c r="B6963"/>
  <c r="A6949"/>
  <c r="H6949" s="1"/>
  <c r="A6948"/>
  <c r="H6948" s="1"/>
  <c r="M6948" s="1"/>
  <c r="A6944"/>
  <c r="H6944" s="1"/>
  <c r="A6943"/>
  <c r="H6943" s="1"/>
  <c r="B6908"/>
  <c r="B6907"/>
  <c r="B6906"/>
  <c r="D6905"/>
  <c r="B6905"/>
  <c r="B6904"/>
  <c r="B6903"/>
  <c r="A6889"/>
  <c r="H6889" s="1"/>
  <c r="A6888"/>
  <c r="H6888" s="1"/>
  <c r="A6884"/>
  <c r="H6884" s="1"/>
  <c r="A6883"/>
  <c r="H6883" s="1"/>
  <c r="B6848"/>
  <c r="B6847"/>
  <c r="B6846"/>
  <c r="D6845"/>
  <c r="B6845"/>
  <c r="B6844"/>
  <c r="B6843"/>
  <c r="A6829"/>
  <c r="H6829" s="1"/>
  <c r="A6828"/>
  <c r="H6828" s="1"/>
  <c r="A6824"/>
  <c r="H6824" s="1"/>
  <c r="A6823"/>
  <c r="H6823" s="1"/>
  <c r="B6788"/>
  <c r="B6787"/>
  <c r="B6786"/>
  <c r="D6785"/>
  <c r="B6785"/>
  <c r="B6784"/>
  <c r="B6783"/>
  <c r="A6769"/>
  <c r="H6769" s="1"/>
  <c r="L6769" s="1"/>
  <c r="A6768"/>
  <c r="H6768" s="1"/>
  <c r="A6764"/>
  <c r="H6764" s="1"/>
  <c r="L6764" s="1"/>
  <c r="A6763"/>
  <c r="H6763" s="1"/>
  <c r="B6728"/>
  <c r="B6727"/>
  <c r="B6726"/>
  <c r="D6725"/>
  <c r="B6725"/>
  <c r="B6724"/>
  <c r="B6723"/>
  <c r="A6709"/>
  <c r="H6709" s="1"/>
  <c r="L6709" s="1"/>
  <c r="A6708"/>
  <c r="H6708" s="1"/>
  <c r="A6704"/>
  <c r="H6704" s="1"/>
  <c r="L6704" s="1"/>
  <c r="A6703"/>
  <c r="H6703" s="1"/>
  <c r="B6668"/>
  <c r="B6667"/>
  <c r="B6666"/>
  <c r="D6665"/>
  <c r="B6665"/>
  <c r="B6664"/>
  <c r="B6663"/>
  <c r="A6649"/>
  <c r="H6649" s="1"/>
  <c r="L6649" s="1"/>
  <c r="A6648"/>
  <c r="H6648" s="1"/>
  <c r="A6644"/>
  <c r="H6644" s="1"/>
  <c r="L6644" s="1"/>
  <c r="A6643"/>
  <c r="H6643" s="1"/>
  <c r="B6608"/>
  <c r="B6607"/>
  <c r="B6606"/>
  <c r="D6605"/>
  <c r="B6605"/>
  <c r="B6604"/>
  <c r="B6603"/>
  <c r="A6589"/>
  <c r="H6589" s="1"/>
  <c r="L6589" s="1"/>
  <c r="A6588"/>
  <c r="H6588" s="1"/>
  <c r="A6584"/>
  <c r="H6584" s="1"/>
  <c r="L6584" s="1"/>
  <c r="A6583"/>
  <c r="H6583" s="1"/>
  <c r="B6548"/>
  <c r="B6547"/>
  <c r="B6546"/>
  <c r="D6545"/>
  <c r="B6545"/>
  <c r="B6544"/>
  <c r="B6543"/>
  <c r="A6529"/>
  <c r="H6529" s="1"/>
  <c r="L6529" s="1"/>
  <c r="A6528"/>
  <c r="H6528" s="1"/>
  <c r="A6524"/>
  <c r="H6524" s="1"/>
  <c r="L6524" s="1"/>
  <c r="A6523"/>
  <c r="H6523" s="1"/>
  <c r="B6488"/>
  <c r="B6487"/>
  <c r="B6486"/>
  <c r="D6485"/>
  <c r="B6485"/>
  <c r="B6484"/>
  <c r="B6483"/>
  <c r="A6469"/>
  <c r="H6469" s="1"/>
  <c r="L6469" s="1"/>
  <c r="A6468"/>
  <c r="H6468" s="1"/>
  <c r="A6464"/>
  <c r="H6464" s="1"/>
  <c r="L6464" s="1"/>
  <c r="A6463"/>
  <c r="H6463" s="1"/>
  <c r="B6428"/>
  <c r="B6427"/>
  <c r="B6426"/>
  <c r="D6425"/>
  <c r="B6425"/>
  <c r="B6424"/>
  <c r="B6423"/>
  <c r="A6409"/>
  <c r="H6409" s="1"/>
  <c r="L6409" s="1"/>
  <c r="A6408"/>
  <c r="H6408" s="1"/>
  <c r="A6404"/>
  <c r="H6404" s="1"/>
  <c r="L6404" s="1"/>
  <c r="A6403"/>
  <c r="H6403" s="1"/>
  <c r="B6368"/>
  <c r="B6367"/>
  <c r="B6366"/>
  <c r="D6365"/>
  <c r="B6365"/>
  <c r="B6364"/>
  <c r="B6363"/>
  <c r="A6349"/>
  <c r="H6349" s="1"/>
  <c r="A6348"/>
  <c r="H6348" s="1"/>
  <c r="A6344"/>
  <c r="H6344" s="1"/>
  <c r="A6343"/>
  <c r="H6343" s="1"/>
  <c r="B6308"/>
  <c r="B6307"/>
  <c r="B6306"/>
  <c r="D6305"/>
  <c r="B6305"/>
  <c r="B6304"/>
  <c r="B6303"/>
  <c r="A6289"/>
  <c r="H6289" s="1"/>
  <c r="A6288"/>
  <c r="H6288" s="1"/>
  <c r="A6284"/>
  <c r="H6284" s="1"/>
  <c r="A6283"/>
  <c r="H6283" s="1"/>
  <c r="B6248"/>
  <c r="B6247"/>
  <c r="B6246"/>
  <c r="D6245"/>
  <c r="B6245"/>
  <c r="B6244"/>
  <c r="B6243"/>
  <c r="A6229"/>
  <c r="H6229" s="1"/>
  <c r="A6228"/>
  <c r="H6228" s="1"/>
  <c r="A6224"/>
  <c r="H6224" s="1"/>
  <c r="A6223"/>
  <c r="H6223" s="1"/>
  <c r="M6223" s="1"/>
  <c r="B6188"/>
  <c r="B6187"/>
  <c r="B6186"/>
  <c r="D6185"/>
  <c r="B6185"/>
  <c r="B6184"/>
  <c r="B6183"/>
  <c r="A6169"/>
  <c r="H6169" s="1"/>
  <c r="A6168"/>
  <c r="H6168" s="1"/>
  <c r="M6168" s="1"/>
  <c r="A6164"/>
  <c r="H6164" s="1"/>
  <c r="A6163"/>
  <c r="H6163" s="1"/>
  <c r="M6163" s="1"/>
  <c r="B6128"/>
  <c r="B6127"/>
  <c r="B6126"/>
  <c r="D6125"/>
  <c r="B6125"/>
  <c r="B6124"/>
  <c r="B6123"/>
  <c r="A6109"/>
  <c r="H6109" s="1"/>
  <c r="A6108"/>
  <c r="H6108" s="1"/>
  <c r="M6108" s="1"/>
  <c r="A6104"/>
  <c r="H6104" s="1"/>
  <c r="A6103"/>
  <c r="H6103" s="1"/>
  <c r="M6103" s="1"/>
  <c r="B6068"/>
  <c r="B6067"/>
  <c r="B6066"/>
  <c r="D6065"/>
  <c r="B6065"/>
  <c r="B6064"/>
  <c r="B6063"/>
  <c r="A6049"/>
  <c r="H6049" s="1"/>
  <c r="A6048"/>
  <c r="H6048" s="1"/>
  <c r="M6048" s="1"/>
  <c r="A6044"/>
  <c r="H6044" s="1"/>
  <c r="A6043"/>
  <c r="H6043" s="1"/>
  <c r="B6008"/>
  <c r="B6007"/>
  <c r="B6006"/>
  <c r="D6005"/>
  <c r="B6005"/>
  <c r="B6004"/>
  <c r="B6003"/>
  <c r="A5989"/>
  <c r="H5989" s="1"/>
  <c r="A5988"/>
  <c r="H5988" s="1"/>
  <c r="M5988" s="1"/>
  <c r="A5984"/>
  <c r="H5984" s="1"/>
  <c r="A5983"/>
  <c r="H5983" s="1"/>
  <c r="B5948"/>
  <c r="B5947"/>
  <c r="B5946"/>
  <c r="D5945"/>
  <c r="B5945"/>
  <c r="B5944"/>
  <c r="B5943"/>
  <c r="A5929"/>
  <c r="H5929" s="1"/>
  <c r="A5928"/>
  <c r="H5928" s="1"/>
  <c r="A5924"/>
  <c r="H5924" s="1"/>
  <c r="A5923"/>
  <c r="H5923" s="1"/>
  <c r="B5888"/>
  <c r="B5887"/>
  <c r="B5886"/>
  <c r="D5885"/>
  <c r="B5885"/>
  <c r="B5884"/>
  <c r="B5883"/>
  <c r="A5869"/>
  <c r="H5869" s="1"/>
  <c r="A5868"/>
  <c r="H5868" s="1"/>
  <c r="A5864"/>
  <c r="H5864" s="1"/>
  <c r="A5863"/>
  <c r="H5863" s="1"/>
  <c r="B5828"/>
  <c r="B5827"/>
  <c r="B5826"/>
  <c r="D5825"/>
  <c r="B5825"/>
  <c r="B5824"/>
  <c r="B5823"/>
  <c r="A5809"/>
  <c r="H5809" s="1"/>
  <c r="A5808"/>
  <c r="H5808" s="1"/>
  <c r="A5804"/>
  <c r="H5804" s="1"/>
  <c r="A5803"/>
  <c r="H5803" s="1"/>
  <c r="B5768"/>
  <c r="B5767"/>
  <c r="B5766"/>
  <c r="D5765"/>
  <c r="B5765"/>
  <c r="B5764"/>
  <c r="B5763"/>
  <c r="A5749"/>
  <c r="H5749" s="1"/>
  <c r="A5748"/>
  <c r="H5748" s="1"/>
  <c r="M5748" s="1"/>
  <c r="A5744"/>
  <c r="H5744" s="1"/>
  <c r="A5743"/>
  <c r="H5743" s="1"/>
  <c r="B5708"/>
  <c r="B5707"/>
  <c r="B5706"/>
  <c r="D5705"/>
  <c r="B5705"/>
  <c r="B5704"/>
  <c r="B5703"/>
  <c r="A5689"/>
  <c r="H5689" s="1"/>
  <c r="A5688"/>
  <c r="H5688" s="1"/>
  <c r="A5684"/>
  <c r="H5684" s="1"/>
  <c r="A5683"/>
  <c r="H5683" s="1"/>
  <c r="B5648"/>
  <c r="B5647"/>
  <c r="B5646"/>
  <c r="D5645"/>
  <c r="B5645"/>
  <c r="B5644"/>
  <c r="B5643"/>
  <c r="A5629"/>
  <c r="H5629" s="1"/>
  <c r="A5628"/>
  <c r="H5628" s="1"/>
  <c r="A5624"/>
  <c r="H5624" s="1"/>
  <c r="A5623"/>
  <c r="H5623" s="1"/>
  <c r="B5588"/>
  <c r="B5587"/>
  <c r="B5586"/>
  <c r="D5585"/>
  <c r="B5585"/>
  <c r="B5584"/>
  <c r="B5583"/>
  <c r="A5569"/>
  <c r="H5569" s="1"/>
  <c r="A5568"/>
  <c r="H5568" s="1"/>
  <c r="A5564"/>
  <c r="H5564" s="1"/>
  <c r="A5563"/>
  <c r="H5563" s="1"/>
  <c r="B5528"/>
  <c r="B5527"/>
  <c r="B5526"/>
  <c r="D5525"/>
  <c r="B5525"/>
  <c r="B5524"/>
  <c r="B5523"/>
  <c r="A5509"/>
  <c r="H5509" s="1"/>
  <c r="A5508"/>
  <c r="H5508" s="1"/>
  <c r="A5504"/>
  <c r="H5504" s="1"/>
  <c r="A5503"/>
  <c r="H5503" s="1"/>
  <c r="B5468"/>
  <c r="B5467"/>
  <c r="B5466"/>
  <c r="D5465"/>
  <c r="B5465"/>
  <c r="B5464"/>
  <c r="B5463"/>
  <c r="A5449"/>
  <c r="H5449" s="1"/>
  <c r="A5448"/>
  <c r="H5448" s="1"/>
  <c r="M5448" s="1"/>
  <c r="A5444"/>
  <c r="H5444" s="1"/>
  <c r="A5443"/>
  <c r="H5443" s="1"/>
  <c r="M5443" s="1"/>
  <c r="B5408"/>
  <c r="B5407"/>
  <c r="B5406"/>
  <c r="D5405"/>
  <c r="B5405"/>
  <c r="B5404"/>
  <c r="B5403"/>
  <c r="A5389"/>
  <c r="H5389" s="1"/>
  <c r="A5388"/>
  <c r="H5388" s="1"/>
  <c r="A5384"/>
  <c r="H5384" s="1"/>
  <c r="A5383"/>
  <c r="H5383" s="1"/>
  <c r="B5348"/>
  <c r="B5347"/>
  <c r="B5346"/>
  <c r="D5345"/>
  <c r="B5345"/>
  <c r="B5344"/>
  <c r="B5343"/>
  <c r="A5329"/>
  <c r="H5329" s="1"/>
  <c r="A5328"/>
  <c r="H5328" s="1"/>
  <c r="A5324"/>
  <c r="H5324" s="1"/>
  <c r="A5323"/>
  <c r="H5323" s="1"/>
  <c r="B5288"/>
  <c r="B5287"/>
  <c r="B5286"/>
  <c r="D5285"/>
  <c r="B5285"/>
  <c r="B5284"/>
  <c r="B5283"/>
  <c r="A5269"/>
  <c r="H5269" s="1"/>
  <c r="A5268"/>
  <c r="H5268" s="1"/>
  <c r="A5264"/>
  <c r="H5264" s="1"/>
  <c r="A5263"/>
  <c r="H5263" s="1"/>
  <c r="B5228"/>
  <c r="B5227"/>
  <c r="B5226"/>
  <c r="D5225"/>
  <c r="B5225"/>
  <c r="B5224"/>
  <c r="B5223"/>
  <c r="A5209"/>
  <c r="H5209" s="1"/>
  <c r="A5208"/>
  <c r="H5208" s="1"/>
  <c r="A5204"/>
  <c r="H5204" s="1"/>
  <c r="A5203"/>
  <c r="H5203" s="1"/>
  <c r="B5168"/>
  <c r="B5167"/>
  <c r="B5166"/>
  <c r="D5165"/>
  <c r="B5165"/>
  <c r="B5164"/>
  <c r="B5163"/>
  <c r="A5149"/>
  <c r="H5149" s="1"/>
  <c r="A5148"/>
  <c r="H5148" s="1"/>
  <c r="A5144"/>
  <c r="H5144" s="1"/>
  <c r="A5143"/>
  <c r="H5143" s="1"/>
  <c r="B5108"/>
  <c r="B5107"/>
  <c r="B5106"/>
  <c r="D5105"/>
  <c r="B5105"/>
  <c r="B5104"/>
  <c r="B5103"/>
  <c r="A5089"/>
  <c r="H5089" s="1"/>
  <c r="A5088"/>
  <c r="H5088" s="1"/>
  <c r="A5084"/>
  <c r="H5084" s="1"/>
  <c r="A5083"/>
  <c r="H5083" s="1"/>
  <c r="B5048"/>
  <c r="B5047"/>
  <c r="B5046"/>
  <c r="D5045"/>
  <c r="B5045"/>
  <c r="B5044"/>
  <c r="B5043"/>
  <c r="A5029"/>
  <c r="H5029" s="1"/>
  <c r="A5028"/>
  <c r="H5028" s="1"/>
  <c r="A5024"/>
  <c r="H5024" s="1"/>
  <c r="A5023"/>
  <c r="H5023" s="1"/>
  <c r="B4988"/>
  <c r="B4987"/>
  <c r="B4986"/>
  <c r="D4985"/>
  <c r="B4985"/>
  <c r="B4984"/>
  <c r="B4983"/>
  <c r="A4969"/>
  <c r="H4969" s="1"/>
  <c r="A4968"/>
  <c r="H4968" s="1"/>
  <c r="A4964"/>
  <c r="H4964" s="1"/>
  <c r="A4963"/>
  <c r="H4963" s="1"/>
  <c r="B4928"/>
  <c r="B4927"/>
  <c r="B4926"/>
  <c r="D4925"/>
  <c r="B4925"/>
  <c r="B4924"/>
  <c r="B4923"/>
  <c r="A4909"/>
  <c r="H4909" s="1"/>
  <c r="A4908"/>
  <c r="H4908" s="1"/>
  <c r="M4908" s="1"/>
  <c r="A4904"/>
  <c r="H4904" s="1"/>
  <c r="A4903"/>
  <c r="H4903" s="1"/>
  <c r="B4868"/>
  <c r="B4867"/>
  <c r="B4866"/>
  <c r="D4865"/>
  <c r="B4865"/>
  <c r="B4864"/>
  <c r="B4863"/>
  <c r="A4849"/>
  <c r="H4849" s="1"/>
  <c r="A4848"/>
  <c r="H4848" s="1"/>
  <c r="A4844"/>
  <c r="H4844" s="1"/>
  <c r="A4843"/>
  <c r="H4843" s="1"/>
  <c r="B4808"/>
  <c r="B4807"/>
  <c r="B4806"/>
  <c r="D4805"/>
  <c r="B4805"/>
  <c r="B4804"/>
  <c r="B4803"/>
  <c r="A4789"/>
  <c r="H4789" s="1"/>
  <c r="A4788"/>
  <c r="H4788" s="1"/>
  <c r="A4784"/>
  <c r="H4784" s="1"/>
  <c r="A4783"/>
  <c r="H4783" s="1"/>
  <c r="B4748"/>
  <c r="B4747"/>
  <c r="B4746"/>
  <c r="D4745"/>
  <c r="B4745"/>
  <c r="B4744"/>
  <c r="B4743"/>
  <c r="A4729"/>
  <c r="H4729" s="1"/>
  <c r="A4728"/>
  <c r="H4728" s="1"/>
  <c r="A4724"/>
  <c r="H4724" s="1"/>
  <c r="A4723"/>
  <c r="H4723" s="1"/>
  <c r="B4688"/>
  <c r="B4687"/>
  <c r="B4686"/>
  <c r="D4685"/>
  <c r="B4685"/>
  <c r="B4684"/>
  <c r="B4683"/>
  <c r="A4669"/>
  <c r="H4669" s="1"/>
  <c r="A4668"/>
  <c r="H4668" s="1"/>
  <c r="A4664"/>
  <c r="H4664" s="1"/>
  <c r="I4664" s="1"/>
  <c r="A4663"/>
  <c r="H4663" s="1"/>
  <c r="B4628"/>
  <c r="B4627"/>
  <c r="B4626"/>
  <c r="D4625"/>
  <c r="B4625"/>
  <c r="B4624"/>
  <c r="B4623"/>
  <c r="A4609"/>
  <c r="H4609" s="1"/>
  <c r="A4608"/>
  <c r="H4608" s="1"/>
  <c r="A4604"/>
  <c r="H4604" s="1"/>
  <c r="A4603"/>
  <c r="H4603" s="1"/>
  <c r="B4568"/>
  <c r="B4567"/>
  <c r="B4566"/>
  <c r="D4565"/>
  <c r="B4565"/>
  <c r="B4564"/>
  <c r="B4563"/>
  <c r="A4549"/>
  <c r="H4549" s="1"/>
  <c r="A4548"/>
  <c r="H4548" s="1"/>
  <c r="A4544"/>
  <c r="H4544" s="1"/>
  <c r="A4543"/>
  <c r="H4543" s="1"/>
  <c r="B4508"/>
  <c r="B4507"/>
  <c r="B4506"/>
  <c r="D4505"/>
  <c r="B4505"/>
  <c r="B4504"/>
  <c r="B4503"/>
  <c r="A4489"/>
  <c r="H4489" s="1"/>
  <c r="A4488"/>
  <c r="H4488" s="1"/>
  <c r="L4488" s="1"/>
  <c r="A4484"/>
  <c r="H4484" s="1"/>
  <c r="A4483"/>
  <c r="H4483" s="1"/>
  <c r="L4483" s="1"/>
  <c r="B4448"/>
  <c r="B4447"/>
  <c r="B4446"/>
  <c r="D4445"/>
  <c r="B4445"/>
  <c r="B4444"/>
  <c r="B4443"/>
  <c r="A4429"/>
  <c r="H4429" s="1"/>
  <c r="A4428"/>
  <c r="H4428" s="1"/>
  <c r="A4424"/>
  <c r="H4424" s="1"/>
  <c r="A4423"/>
  <c r="H4423" s="1"/>
  <c r="B4388"/>
  <c r="B4387"/>
  <c r="B4386"/>
  <c r="D4385"/>
  <c r="B4385"/>
  <c r="B4384"/>
  <c r="B4383"/>
  <c r="A4369"/>
  <c r="H4369" s="1"/>
  <c r="A4368"/>
  <c r="H4368" s="1"/>
  <c r="A4364"/>
  <c r="H4364" s="1"/>
  <c r="A4363"/>
  <c r="H4363" s="1"/>
  <c r="B4328"/>
  <c r="B4327"/>
  <c r="B4326"/>
  <c r="D4325"/>
  <c r="B4325"/>
  <c r="B4324"/>
  <c r="B4323"/>
  <c r="A4309"/>
  <c r="H4309" s="1"/>
  <c r="A4308"/>
  <c r="H4308" s="1"/>
  <c r="A4304"/>
  <c r="H4304" s="1"/>
  <c r="A4303"/>
  <c r="H4303" s="1"/>
  <c r="B4268"/>
  <c r="B4267"/>
  <c r="B4266"/>
  <c r="D4265"/>
  <c r="B4265"/>
  <c r="B4264"/>
  <c r="B4263"/>
  <c r="A4249"/>
  <c r="H4249" s="1"/>
  <c r="A4248"/>
  <c r="H4248" s="1"/>
  <c r="A4244"/>
  <c r="H4244" s="1"/>
  <c r="A4243"/>
  <c r="H4243" s="1"/>
  <c r="B4208"/>
  <c r="B4207"/>
  <c r="B4206"/>
  <c r="D4205"/>
  <c r="B4205"/>
  <c r="B4204"/>
  <c r="B4203"/>
  <c r="A4189"/>
  <c r="H4189" s="1"/>
  <c r="A4188"/>
  <c r="H4188" s="1"/>
  <c r="A4184"/>
  <c r="H4184" s="1"/>
  <c r="A4183"/>
  <c r="H4183" s="1"/>
  <c r="B4148"/>
  <c r="B4147"/>
  <c r="B4146"/>
  <c r="D4145"/>
  <c r="B4145"/>
  <c r="B4144"/>
  <c r="B4143"/>
  <c r="A4129"/>
  <c r="H4129" s="1"/>
  <c r="A4128"/>
  <c r="H4128" s="1"/>
  <c r="A4124"/>
  <c r="H4124" s="1"/>
  <c r="A4123"/>
  <c r="H4123" s="1"/>
  <c r="B4088"/>
  <c r="B4087"/>
  <c r="B4086"/>
  <c r="D4085"/>
  <c r="B4085"/>
  <c r="B4084"/>
  <c r="B4083"/>
  <c r="A4069"/>
  <c r="H4069" s="1"/>
  <c r="A4068"/>
  <c r="H4068" s="1"/>
  <c r="A4064"/>
  <c r="H4064" s="1"/>
  <c r="A4063"/>
  <c r="H4063" s="1"/>
  <c r="B4028"/>
  <c r="B4027"/>
  <c r="B4026"/>
  <c r="D4025"/>
  <c r="B4025"/>
  <c r="B4024"/>
  <c r="B4023"/>
  <c r="A4009"/>
  <c r="H4009" s="1"/>
  <c r="A4008"/>
  <c r="H4008" s="1"/>
  <c r="A4004"/>
  <c r="H4004" s="1"/>
  <c r="A4003"/>
  <c r="H4003" s="1"/>
  <c r="B3968"/>
  <c r="B3967"/>
  <c r="B3966"/>
  <c r="D3965"/>
  <c r="B3965"/>
  <c r="B3964"/>
  <c r="B3963"/>
  <c r="A3949"/>
  <c r="H3949" s="1"/>
  <c r="A3948"/>
  <c r="H3948" s="1"/>
  <c r="A3944"/>
  <c r="H3944" s="1"/>
  <c r="A3943"/>
  <c r="H3943" s="1"/>
  <c r="B3908"/>
  <c r="B3907"/>
  <c r="B3906"/>
  <c r="D3905"/>
  <c r="B3905"/>
  <c r="B3904"/>
  <c r="B3903"/>
  <c r="A3889"/>
  <c r="H3889" s="1"/>
  <c r="A3888"/>
  <c r="H3888" s="1"/>
  <c r="A3884"/>
  <c r="H3884" s="1"/>
  <c r="A3883"/>
  <c r="H3883" s="1"/>
  <c r="B3848"/>
  <c r="B3847"/>
  <c r="B3846"/>
  <c r="D3845"/>
  <c r="B3845"/>
  <c r="B3844"/>
  <c r="B3843"/>
  <c r="A3829"/>
  <c r="H3829" s="1"/>
  <c r="A3828"/>
  <c r="H3828" s="1"/>
  <c r="A3824"/>
  <c r="H3824" s="1"/>
  <c r="A3823"/>
  <c r="H3823" s="1"/>
  <c r="B3788"/>
  <c r="B3787"/>
  <c r="B3786"/>
  <c r="D3785"/>
  <c r="B3785"/>
  <c r="B3784"/>
  <c r="B3783"/>
  <c r="A3769"/>
  <c r="H3769" s="1"/>
  <c r="A3768"/>
  <c r="H3768" s="1"/>
  <c r="A3764"/>
  <c r="H3764" s="1"/>
  <c r="A3763"/>
  <c r="H3763" s="1"/>
  <c r="B3728"/>
  <c r="B3727"/>
  <c r="B3726"/>
  <c r="D3725"/>
  <c r="B3725"/>
  <c r="B3724"/>
  <c r="B3723"/>
  <c r="A3709"/>
  <c r="H3709" s="1"/>
  <c r="A3708"/>
  <c r="H3708" s="1"/>
  <c r="L3708" s="1"/>
  <c r="A3704"/>
  <c r="H3704" s="1"/>
  <c r="A3703"/>
  <c r="H3703" s="1"/>
  <c r="B3668"/>
  <c r="B3667"/>
  <c r="B3666"/>
  <c r="D3665"/>
  <c r="B3665"/>
  <c r="B3664"/>
  <c r="B3663"/>
  <c r="A3649"/>
  <c r="H3649" s="1"/>
  <c r="A3648"/>
  <c r="H3648" s="1"/>
  <c r="A3644"/>
  <c r="H3644" s="1"/>
  <c r="A3643"/>
  <c r="H3643" s="1"/>
  <c r="B3608"/>
  <c r="B3607"/>
  <c r="B3606"/>
  <c r="D3605"/>
  <c r="B3605"/>
  <c r="B3604"/>
  <c r="B3603"/>
  <c r="A3589"/>
  <c r="H3589" s="1"/>
  <c r="A3588"/>
  <c r="H3588" s="1"/>
  <c r="A3584"/>
  <c r="H3584" s="1"/>
  <c r="A3583"/>
  <c r="H3583" s="1"/>
  <c r="B3548"/>
  <c r="B3547"/>
  <c r="B3546"/>
  <c r="D3545"/>
  <c r="B3545"/>
  <c r="B3544"/>
  <c r="B3543"/>
  <c r="A3529"/>
  <c r="H3529" s="1"/>
  <c r="A3528"/>
  <c r="H3528" s="1"/>
  <c r="A3524"/>
  <c r="H3524" s="1"/>
  <c r="A3523"/>
  <c r="H3523" s="1"/>
  <c r="B3488"/>
  <c r="B3487"/>
  <c r="B3486"/>
  <c r="D3485"/>
  <c r="B3485"/>
  <c r="B3484"/>
  <c r="B3483"/>
  <c r="A3469"/>
  <c r="H3469" s="1"/>
  <c r="A3468"/>
  <c r="H3468" s="1"/>
  <c r="A3464"/>
  <c r="H3464" s="1"/>
  <c r="A3463"/>
  <c r="H3463" s="1"/>
  <c r="B3428"/>
  <c r="B3427"/>
  <c r="B3426"/>
  <c r="D3425"/>
  <c r="B3425"/>
  <c r="B3424"/>
  <c r="B3423"/>
  <c r="A3409"/>
  <c r="H3409" s="1"/>
  <c r="A3408"/>
  <c r="H3408" s="1"/>
  <c r="A3404"/>
  <c r="H3404" s="1"/>
  <c r="A3403"/>
  <c r="H3403" s="1"/>
  <c r="B3368"/>
  <c r="B3367"/>
  <c r="B3366"/>
  <c r="D3365"/>
  <c r="B3365"/>
  <c r="B3364"/>
  <c r="B3363"/>
  <c r="A3349"/>
  <c r="H3349" s="1"/>
  <c r="A3348"/>
  <c r="H3348" s="1"/>
  <c r="A3344"/>
  <c r="H3344" s="1"/>
  <c r="A3343"/>
  <c r="H3343" s="1"/>
  <c r="B3308"/>
  <c r="B3307"/>
  <c r="B3306"/>
  <c r="D3305"/>
  <c r="B3305"/>
  <c r="B3304"/>
  <c r="B3303"/>
  <c r="A3289"/>
  <c r="H3289" s="1"/>
  <c r="A3288"/>
  <c r="H3288" s="1"/>
  <c r="A3284"/>
  <c r="H3284" s="1"/>
  <c r="A3283"/>
  <c r="H3283" s="1"/>
  <c r="B3248"/>
  <c r="B3247"/>
  <c r="B3246"/>
  <c r="D3245"/>
  <c r="B3245"/>
  <c r="B3244"/>
  <c r="B3243"/>
  <c r="A3229"/>
  <c r="H3229" s="1"/>
  <c r="A3228"/>
  <c r="H3228" s="1"/>
  <c r="L3228" s="1"/>
  <c r="A3224"/>
  <c r="H3224" s="1"/>
  <c r="A3223"/>
  <c r="H3223" s="1"/>
  <c r="B3188"/>
  <c r="B3187"/>
  <c r="B3186"/>
  <c r="D3185"/>
  <c r="B3185"/>
  <c r="B3184"/>
  <c r="B3183"/>
  <c r="A3169"/>
  <c r="H3169" s="1"/>
  <c r="A3168"/>
  <c r="H3168" s="1"/>
  <c r="L3168" s="1"/>
  <c r="A3164"/>
  <c r="H3164" s="1"/>
  <c r="A3163"/>
  <c r="H3163" s="1"/>
  <c r="B3128"/>
  <c r="B3127"/>
  <c r="B3126"/>
  <c r="D3125"/>
  <c r="B3125"/>
  <c r="B3124"/>
  <c r="B3123"/>
  <c r="A3109"/>
  <c r="H3109" s="1"/>
  <c r="A3108"/>
  <c r="H3108" s="1"/>
  <c r="A3104"/>
  <c r="H3104" s="1"/>
  <c r="A3103"/>
  <c r="H3103" s="1"/>
  <c r="B3068"/>
  <c r="B3067"/>
  <c r="B3066"/>
  <c r="D3065"/>
  <c r="B3065"/>
  <c r="B3064"/>
  <c r="B3063"/>
  <c r="A3049"/>
  <c r="H3049" s="1"/>
  <c r="A3048"/>
  <c r="H3048" s="1"/>
  <c r="L3048" s="1"/>
  <c r="A3044"/>
  <c r="H3044" s="1"/>
  <c r="A3043"/>
  <c r="H3043" s="1"/>
  <c r="B3008"/>
  <c r="B3007"/>
  <c r="B3006"/>
  <c r="D3005"/>
  <c r="B3005"/>
  <c r="B3004"/>
  <c r="B3003"/>
  <c r="A2989"/>
  <c r="H2989" s="1"/>
  <c r="A2988"/>
  <c r="H2988" s="1"/>
  <c r="A2984"/>
  <c r="H2984" s="1"/>
  <c r="A2983"/>
  <c r="H2983" s="1"/>
  <c r="B2948"/>
  <c r="B2947"/>
  <c r="B2946"/>
  <c r="D2945"/>
  <c r="B2945"/>
  <c r="B2944"/>
  <c r="B2943"/>
  <c r="A2929"/>
  <c r="H2929" s="1"/>
  <c r="A2928"/>
  <c r="H2928" s="1"/>
  <c r="A2924"/>
  <c r="H2924" s="1"/>
  <c r="A2923"/>
  <c r="H2923" s="1"/>
  <c r="B2888"/>
  <c r="B2887"/>
  <c r="B2886"/>
  <c r="D2885"/>
  <c r="B2885"/>
  <c r="B2884"/>
  <c r="B2883"/>
  <c r="A2869"/>
  <c r="H2869" s="1"/>
  <c r="A2868"/>
  <c r="H2868" s="1"/>
  <c r="A2864"/>
  <c r="H2864" s="1"/>
  <c r="A2863"/>
  <c r="H2863" s="1"/>
  <c r="B2828"/>
  <c r="B2827"/>
  <c r="B2826"/>
  <c r="D2825"/>
  <c r="B2825"/>
  <c r="B2824"/>
  <c r="B2823"/>
  <c r="A2809"/>
  <c r="H2809" s="1"/>
  <c r="A2808"/>
  <c r="H2808" s="1"/>
  <c r="A2804"/>
  <c r="H2804" s="1"/>
  <c r="A2803"/>
  <c r="H2803" s="1"/>
  <c r="B2768"/>
  <c r="B2767"/>
  <c r="B2766"/>
  <c r="D2765"/>
  <c r="B2765"/>
  <c r="B2764"/>
  <c r="B2763"/>
  <c r="A2749"/>
  <c r="H2749" s="1"/>
  <c r="A2748"/>
  <c r="H2748" s="1"/>
  <c r="A2744"/>
  <c r="H2744" s="1"/>
  <c r="A2743"/>
  <c r="H2743" s="1"/>
  <c r="B2708"/>
  <c r="B2707"/>
  <c r="B2706"/>
  <c r="D2705"/>
  <c r="B2705"/>
  <c r="B2704"/>
  <c r="B2703"/>
  <c r="A2689"/>
  <c r="H2689" s="1"/>
  <c r="A2688"/>
  <c r="H2688" s="1"/>
  <c r="A2684"/>
  <c r="H2684" s="1"/>
  <c r="A2683"/>
  <c r="H2683" s="1"/>
  <c r="B2648"/>
  <c r="B2647"/>
  <c r="B2646"/>
  <c r="D2645"/>
  <c r="B2645"/>
  <c r="B2644"/>
  <c r="B2643"/>
  <c r="A2629"/>
  <c r="H2629" s="1"/>
  <c r="A2628"/>
  <c r="H2628" s="1"/>
  <c r="A2624"/>
  <c r="H2624" s="1"/>
  <c r="A2623"/>
  <c r="H2623" s="1"/>
  <c r="B2588"/>
  <c r="B2587"/>
  <c r="B2586"/>
  <c r="D2585"/>
  <c r="B2585"/>
  <c r="B2584"/>
  <c r="B2583"/>
  <c r="A2569"/>
  <c r="H2569" s="1"/>
  <c r="M2569" s="1"/>
  <c r="A2568"/>
  <c r="H2568" s="1"/>
  <c r="A2564"/>
  <c r="H2564" s="1"/>
  <c r="M2564" s="1"/>
  <c r="A2563"/>
  <c r="H2563" s="1"/>
  <c r="B2528"/>
  <c r="B2527"/>
  <c r="B2526"/>
  <c r="D2525"/>
  <c r="B2525"/>
  <c r="B2524"/>
  <c r="B2523"/>
  <c r="A2509"/>
  <c r="H2509" s="1"/>
  <c r="M2509" s="1"/>
  <c r="A2508"/>
  <c r="H2508" s="1"/>
  <c r="A2504"/>
  <c r="H2504" s="1"/>
  <c r="A2503"/>
  <c r="H2503" s="1"/>
  <c r="B2468"/>
  <c r="B2467"/>
  <c r="B2466"/>
  <c r="D2465"/>
  <c r="B2465"/>
  <c r="B2464"/>
  <c r="B2463"/>
  <c r="A2449"/>
  <c r="H2449" s="1"/>
  <c r="A2448"/>
  <c r="H2448" s="1"/>
  <c r="A2444"/>
  <c r="H2444" s="1"/>
  <c r="A2443"/>
  <c r="H2443" s="1"/>
  <c r="B2408"/>
  <c r="B2407"/>
  <c r="B2406"/>
  <c r="D2405"/>
  <c r="B2405"/>
  <c r="B2404"/>
  <c r="B2403"/>
  <c r="A2389"/>
  <c r="H2389" s="1"/>
  <c r="A2388"/>
  <c r="H2388" s="1"/>
  <c r="A2384"/>
  <c r="H2384" s="1"/>
  <c r="A2383"/>
  <c r="H2383" s="1"/>
  <c r="B2348"/>
  <c r="B2347"/>
  <c r="B2346"/>
  <c r="D2345"/>
  <c r="B2345"/>
  <c r="B2344"/>
  <c r="B2343"/>
  <c r="A2329"/>
  <c r="H2329" s="1"/>
  <c r="A2328"/>
  <c r="H2328" s="1"/>
  <c r="A2324"/>
  <c r="H2324" s="1"/>
  <c r="A2323"/>
  <c r="H2323" s="1"/>
  <c r="B2288"/>
  <c r="B2287"/>
  <c r="B2286"/>
  <c r="D2285"/>
  <c r="B2285"/>
  <c r="B2284"/>
  <c r="B2283"/>
  <c r="A2269"/>
  <c r="H2269" s="1"/>
  <c r="A2268"/>
  <c r="H2268" s="1"/>
  <c r="A2264"/>
  <c r="H2264" s="1"/>
  <c r="A2263"/>
  <c r="H2263" s="1"/>
  <c r="B2228"/>
  <c r="B2227"/>
  <c r="B2226"/>
  <c r="D2225"/>
  <c r="B2225"/>
  <c r="B2224"/>
  <c r="B2223"/>
  <c r="A2209"/>
  <c r="H2209" s="1"/>
  <c r="A2208"/>
  <c r="H2208" s="1"/>
  <c r="A2204"/>
  <c r="H2204" s="1"/>
  <c r="A2203"/>
  <c r="H2203" s="1"/>
  <c r="B2168"/>
  <c r="B2167"/>
  <c r="B2166"/>
  <c r="D2165"/>
  <c r="B2165"/>
  <c r="B2164"/>
  <c r="B2163"/>
  <c r="A2149"/>
  <c r="H2149" s="1"/>
  <c r="A2148"/>
  <c r="H2148" s="1"/>
  <c r="L2148" s="1"/>
  <c r="A2144"/>
  <c r="H2144" s="1"/>
  <c r="A2143"/>
  <c r="H2143" s="1"/>
  <c r="B2108"/>
  <c r="B2107"/>
  <c r="B2106"/>
  <c r="D2105"/>
  <c r="B2105"/>
  <c r="B2104"/>
  <c r="B2103"/>
  <c r="A2089"/>
  <c r="H2089" s="1"/>
  <c r="A2088"/>
  <c r="H2088" s="1"/>
  <c r="A2084"/>
  <c r="H2084" s="1"/>
  <c r="A2083"/>
  <c r="H2083" s="1"/>
  <c r="B2048"/>
  <c r="B2047"/>
  <c r="B2046"/>
  <c r="D2045"/>
  <c r="B2045"/>
  <c r="B2044"/>
  <c r="B2043"/>
  <c r="A2029"/>
  <c r="H2029" s="1"/>
  <c r="A2028"/>
  <c r="H2028" s="1"/>
  <c r="A2024"/>
  <c r="H2024" s="1"/>
  <c r="A2023"/>
  <c r="H2023" s="1"/>
  <c r="B1988"/>
  <c r="B1987"/>
  <c r="B1986"/>
  <c r="D1985"/>
  <c r="B1985"/>
  <c r="B1984"/>
  <c r="B1983"/>
  <c r="A1969"/>
  <c r="H1969" s="1"/>
  <c r="A1968"/>
  <c r="H1968" s="1"/>
  <c r="A1964"/>
  <c r="H1964" s="1"/>
  <c r="A1963"/>
  <c r="H1963" s="1"/>
  <c r="B1928"/>
  <c r="B1927"/>
  <c r="B1926"/>
  <c r="D1925"/>
  <c r="B1925"/>
  <c r="B1924"/>
  <c r="B1923"/>
  <c r="A1909"/>
  <c r="H1909" s="1"/>
  <c r="A1908"/>
  <c r="H1908" s="1"/>
  <c r="L1908" s="1"/>
  <c r="A1904"/>
  <c r="H1904" s="1"/>
  <c r="A1903"/>
  <c r="H1903" s="1"/>
  <c r="B1868"/>
  <c r="B1867"/>
  <c r="B1866"/>
  <c r="D1865"/>
  <c r="B1865"/>
  <c r="B1864"/>
  <c r="B1863"/>
  <c r="A1849"/>
  <c r="H1849" s="1"/>
  <c r="A1848"/>
  <c r="H1848" s="1"/>
  <c r="A1844"/>
  <c r="H1844" s="1"/>
  <c r="A1843"/>
  <c r="H1843" s="1"/>
  <c r="B1808"/>
  <c r="B1807"/>
  <c r="B1806"/>
  <c r="D1805"/>
  <c r="B1805"/>
  <c r="B1804"/>
  <c r="B1803"/>
  <c r="A1789"/>
  <c r="H1789" s="1"/>
  <c r="A1788"/>
  <c r="H1788" s="1"/>
  <c r="A1784"/>
  <c r="H1784" s="1"/>
  <c r="A1783"/>
  <c r="H1783" s="1"/>
  <c r="B1748"/>
  <c r="B1747"/>
  <c r="B1746"/>
  <c r="D1745"/>
  <c r="B1745"/>
  <c r="B1744"/>
  <c r="B1743"/>
  <c r="A1729"/>
  <c r="H1729" s="1"/>
  <c r="A1728"/>
  <c r="H1728" s="1"/>
  <c r="A1724"/>
  <c r="H1724" s="1"/>
  <c r="A1723"/>
  <c r="H1723" s="1"/>
  <c r="B1688"/>
  <c r="B1687"/>
  <c r="B1686"/>
  <c r="D1685"/>
  <c r="B1685"/>
  <c r="B1684"/>
  <c r="B1683"/>
  <c r="A1669"/>
  <c r="H1669" s="1"/>
  <c r="A1668"/>
  <c r="H1668" s="1"/>
  <c r="A1664"/>
  <c r="H1664" s="1"/>
  <c r="A1663"/>
  <c r="H1663" s="1"/>
  <c r="B1628"/>
  <c r="B1627"/>
  <c r="B1626"/>
  <c r="D1625"/>
  <c r="B1625"/>
  <c r="B1624"/>
  <c r="B1623"/>
  <c r="A1609"/>
  <c r="H1609" s="1"/>
  <c r="A1608"/>
  <c r="H1608" s="1"/>
  <c r="A1604"/>
  <c r="H1604" s="1"/>
  <c r="A1603"/>
  <c r="H1603" s="1"/>
  <c r="B1568"/>
  <c r="B1567"/>
  <c r="B1566"/>
  <c r="D1565"/>
  <c r="B1565"/>
  <c r="B1564"/>
  <c r="B1563"/>
  <c r="A1549"/>
  <c r="H1549" s="1"/>
  <c r="A1548"/>
  <c r="H1548" s="1"/>
  <c r="A1544"/>
  <c r="H1544" s="1"/>
  <c r="A1543"/>
  <c r="H1543" s="1"/>
  <c r="B1508"/>
  <c r="B1507"/>
  <c r="B1506"/>
  <c r="D1505"/>
  <c r="B1505"/>
  <c r="B1504"/>
  <c r="B1503"/>
  <c r="A1489"/>
  <c r="H1489" s="1"/>
  <c r="A1488"/>
  <c r="H1488" s="1"/>
  <c r="A1484"/>
  <c r="H1484" s="1"/>
  <c r="A1483"/>
  <c r="H1483" s="1"/>
  <c r="B1448"/>
  <c r="B1447"/>
  <c r="B1446"/>
  <c r="D1445"/>
  <c r="B1445"/>
  <c r="B1444"/>
  <c r="B1443"/>
  <c r="A1429"/>
  <c r="H1429" s="1"/>
  <c r="A1428"/>
  <c r="H1428" s="1"/>
  <c r="A1424"/>
  <c r="H1424" s="1"/>
  <c r="A1423"/>
  <c r="H1423" s="1"/>
  <c r="B1388"/>
  <c r="B1387"/>
  <c r="B1386"/>
  <c r="D1385"/>
  <c r="B1385"/>
  <c r="B1384"/>
  <c r="B1383"/>
  <c r="A1369"/>
  <c r="H1369" s="1"/>
  <c r="A1368"/>
  <c r="H1368" s="1"/>
  <c r="A1364"/>
  <c r="H1364" s="1"/>
  <c r="A1363"/>
  <c r="H1363" s="1"/>
  <c r="B1328"/>
  <c r="B1327"/>
  <c r="B1326"/>
  <c r="D1325"/>
  <c r="B1325"/>
  <c r="B1324"/>
  <c r="B1323"/>
  <c r="A1309"/>
  <c r="H1309" s="1"/>
  <c r="A1308"/>
  <c r="H1308" s="1"/>
  <c r="A1304"/>
  <c r="H1304" s="1"/>
  <c r="A1303"/>
  <c r="H1303" s="1"/>
  <c r="B1268"/>
  <c r="B1267"/>
  <c r="B1266"/>
  <c r="D1265"/>
  <c r="B1265"/>
  <c r="B1264"/>
  <c r="B1263"/>
  <c r="A1249"/>
  <c r="H1249" s="1"/>
  <c r="A1248"/>
  <c r="H1248" s="1"/>
  <c r="A1244"/>
  <c r="H1244" s="1"/>
  <c r="A1243"/>
  <c r="H1243" s="1"/>
  <c r="B1208"/>
  <c r="B1207"/>
  <c r="B1206"/>
  <c r="D1205"/>
  <c r="B1205"/>
  <c r="B1204"/>
  <c r="B1203"/>
  <c r="A1189"/>
  <c r="H1189" s="1"/>
  <c r="A1188"/>
  <c r="H1188" s="1"/>
  <c r="A1184"/>
  <c r="H1184" s="1"/>
  <c r="A1183"/>
  <c r="H1183" s="1"/>
  <c r="B1148"/>
  <c r="B1147"/>
  <c r="B1146"/>
  <c r="D1145"/>
  <c r="B1145"/>
  <c r="B1144"/>
  <c r="B1143"/>
  <c r="A1129"/>
  <c r="H1129" s="1"/>
  <c r="A1128"/>
  <c r="H1128" s="1"/>
  <c r="A1124"/>
  <c r="H1124" s="1"/>
  <c r="A1123"/>
  <c r="H1123" s="1"/>
  <c r="B1088"/>
  <c r="B1087"/>
  <c r="B1086"/>
  <c r="D1085"/>
  <c r="B1085"/>
  <c r="B1084"/>
  <c r="B1083"/>
  <c r="A1069"/>
  <c r="H1069" s="1"/>
  <c r="A1068"/>
  <c r="H1068" s="1"/>
  <c r="A1064"/>
  <c r="H1064" s="1"/>
  <c r="A1063"/>
  <c r="H1063" s="1"/>
  <c r="B1028"/>
  <c r="B1027"/>
  <c r="B1026"/>
  <c r="D1025"/>
  <c r="B1025"/>
  <c r="B1024"/>
  <c r="B1023"/>
  <c r="A1009"/>
  <c r="H1009" s="1"/>
  <c r="A1008"/>
  <c r="H1008" s="1"/>
  <c r="L1008" s="1"/>
  <c r="A1004"/>
  <c r="H1004" s="1"/>
  <c r="A1003"/>
  <c r="H1003" s="1"/>
  <c r="B968"/>
  <c r="B967"/>
  <c r="B966"/>
  <c r="D965"/>
  <c r="B965"/>
  <c r="B964"/>
  <c r="B963"/>
  <c r="A949"/>
  <c r="H949" s="1"/>
  <c r="A948"/>
  <c r="H948" s="1"/>
  <c r="L948" s="1"/>
  <c r="A944"/>
  <c r="H944" s="1"/>
  <c r="A943"/>
  <c r="H943" s="1"/>
  <c r="B908"/>
  <c r="B907"/>
  <c r="B906"/>
  <c r="D905"/>
  <c r="B905"/>
  <c r="B904"/>
  <c r="B903"/>
  <c r="A889"/>
  <c r="H889" s="1"/>
  <c r="A888"/>
  <c r="H888" s="1"/>
  <c r="A884"/>
  <c r="H884" s="1"/>
  <c r="A883"/>
  <c r="H883" s="1"/>
  <c r="B848"/>
  <c r="B847"/>
  <c r="B846"/>
  <c r="D845"/>
  <c r="B845"/>
  <c r="B844"/>
  <c r="B843"/>
  <c r="A829"/>
  <c r="H829" s="1"/>
  <c r="A828"/>
  <c r="H828" s="1"/>
  <c r="A824"/>
  <c r="H824" s="1"/>
  <c r="A823"/>
  <c r="H823" s="1"/>
  <c r="B788"/>
  <c r="B787"/>
  <c r="B786"/>
  <c r="D785"/>
  <c r="B785"/>
  <c r="B784"/>
  <c r="B783"/>
  <c r="A769"/>
  <c r="H769" s="1"/>
  <c r="A768"/>
  <c r="H768" s="1"/>
  <c r="A764"/>
  <c r="H764" s="1"/>
  <c r="A763"/>
  <c r="H763" s="1"/>
  <c r="B728"/>
  <c r="B727"/>
  <c r="B726"/>
  <c r="D725"/>
  <c r="B725"/>
  <c r="B724"/>
  <c r="B723"/>
  <c r="A709"/>
  <c r="H709" s="1"/>
  <c r="A708"/>
  <c r="H708" s="1"/>
  <c r="A704"/>
  <c r="H704" s="1"/>
  <c r="A703"/>
  <c r="H703" s="1"/>
  <c r="B668"/>
  <c r="B667"/>
  <c r="B666"/>
  <c r="D665"/>
  <c r="B665"/>
  <c r="B664"/>
  <c r="B663"/>
  <c r="A649"/>
  <c r="H649" s="1"/>
  <c r="A648"/>
  <c r="H648" s="1"/>
  <c r="A644"/>
  <c r="H644" s="1"/>
  <c r="A643"/>
  <c r="H643" s="1"/>
  <c r="B608"/>
  <c r="B607"/>
  <c r="B606"/>
  <c r="D605"/>
  <c r="B605"/>
  <c r="B604"/>
  <c r="B603"/>
  <c r="A589"/>
  <c r="H589" s="1"/>
  <c r="A588"/>
  <c r="H588" s="1"/>
  <c r="L588" s="1"/>
  <c r="A584"/>
  <c r="H584" s="1"/>
  <c r="A583"/>
  <c r="H583" s="1"/>
  <c r="B548"/>
  <c r="B547"/>
  <c r="B546"/>
  <c r="D545"/>
  <c r="B545"/>
  <c r="B544"/>
  <c r="B543"/>
  <c r="A529"/>
  <c r="H529" s="1"/>
  <c r="M529" s="1"/>
  <c r="A528"/>
  <c r="H528" s="1"/>
  <c r="A524"/>
  <c r="H524" s="1"/>
  <c r="A523"/>
  <c r="H523" s="1"/>
  <c r="B488"/>
  <c r="B487"/>
  <c r="B486"/>
  <c r="D485"/>
  <c r="B485"/>
  <c r="B484"/>
  <c r="B483"/>
  <c r="A469"/>
  <c r="H469" s="1"/>
  <c r="A468"/>
  <c r="H468" s="1"/>
  <c r="A464"/>
  <c r="H464" s="1"/>
  <c r="A463"/>
  <c r="H463" s="1"/>
  <c r="B428"/>
  <c r="B427"/>
  <c r="B426"/>
  <c r="D425"/>
  <c r="B425"/>
  <c r="B424"/>
  <c r="B423"/>
  <c r="A409"/>
  <c r="H409" s="1"/>
  <c r="A408"/>
  <c r="H408" s="1"/>
  <c r="A404"/>
  <c r="H404" s="1"/>
  <c r="A403"/>
  <c r="H403" s="1"/>
  <c r="B368"/>
  <c r="B367"/>
  <c r="B366"/>
  <c r="D365"/>
  <c r="B365"/>
  <c r="B364"/>
  <c r="B363"/>
  <c r="A349"/>
  <c r="H349" s="1"/>
  <c r="A348"/>
  <c r="H348" s="1"/>
  <c r="A344"/>
  <c r="H344" s="1"/>
  <c r="A343"/>
  <c r="H343" s="1"/>
  <c r="B308"/>
  <c r="B307"/>
  <c r="B306"/>
  <c r="D305"/>
  <c r="B305"/>
  <c r="B304"/>
  <c r="B303"/>
  <c r="A289"/>
  <c r="H289" s="1"/>
  <c r="A288"/>
  <c r="H288" s="1"/>
  <c r="A284"/>
  <c r="H284" s="1"/>
  <c r="A283"/>
  <c r="H283" s="1"/>
  <c r="B248"/>
  <c r="B247"/>
  <c r="B246"/>
  <c r="D245"/>
  <c r="B245"/>
  <c r="B244"/>
  <c r="B243"/>
  <c r="A229"/>
  <c r="H229" s="1"/>
  <c r="A228"/>
  <c r="H228" s="1"/>
  <c r="A224"/>
  <c r="H224" s="1"/>
  <c r="A223"/>
  <c r="H223" s="1"/>
  <c r="B188"/>
  <c r="B187"/>
  <c r="B186"/>
  <c r="D185"/>
  <c r="B185"/>
  <c r="B184"/>
  <c r="B183"/>
  <c r="A169"/>
  <c r="H169" s="1"/>
  <c r="A168"/>
  <c r="H168" s="1"/>
  <c r="A164"/>
  <c r="H164" s="1"/>
  <c r="A163"/>
  <c r="H163" s="1"/>
  <c r="B128"/>
  <c r="B127"/>
  <c r="B126"/>
  <c r="D125"/>
  <c r="B125"/>
  <c r="B124"/>
  <c r="B123"/>
  <c r="I121"/>
  <c r="A109"/>
  <c r="A108"/>
  <c r="A104"/>
  <c r="A103"/>
  <c r="A49"/>
  <c r="A48"/>
  <c r="A44"/>
  <c r="A43"/>
  <c r="H109"/>
  <c r="H108"/>
  <c r="M108" s="1"/>
  <c r="H104"/>
  <c r="H103"/>
  <c r="M103" s="1"/>
  <c r="B68"/>
  <c r="B67"/>
  <c r="B66"/>
  <c r="D65"/>
  <c r="B65"/>
  <c r="B64"/>
  <c r="B63"/>
  <c r="L168" l="1"/>
  <c r="J168"/>
  <c r="M168"/>
  <c r="K168"/>
  <c r="I168"/>
  <c r="M229"/>
  <c r="K229"/>
  <c r="I229"/>
  <c r="L229"/>
  <c r="J229"/>
  <c r="M164"/>
  <c r="K164"/>
  <c r="I164"/>
  <c r="L164"/>
  <c r="J164"/>
  <c r="M169"/>
  <c r="K169"/>
  <c r="I169"/>
  <c r="L169"/>
  <c r="J169"/>
  <c r="L223"/>
  <c r="J223"/>
  <c r="M223"/>
  <c r="K223"/>
  <c r="I223"/>
  <c r="L228"/>
  <c r="J228"/>
  <c r="M228"/>
  <c r="K228"/>
  <c r="I228"/>
  <c r="M284"/>
  <c r="K284"/>
  <c r="I284"/>
  <c r="L284"/>
  <c r="J284"/>
  <c r="M289"/>
  <c r="K289"/>
  <c r="I289"/>
  <c r="L289"/>
  <c r="J289"/>
  <c r="L343"/>
  <c r="J343"/>
  <c r="M343"/>
  <c r="K343"/>
  <c r="I343"/>
  <c r="L348"/>
  <c r="J348"/>
  <c r="M348"/>
  <c r="K348"/>
  <c r="I348"/>
  <c r="M404"/>
  <c r="K404"/>
  <c r="I404"/>
  <c r="L404"/>
  <c r="J404"/>
  <c r="M409"/>
  <c r="K409"/>
  <c r="I409"/>
  <c r="L409"/>
  <c r="J409"/>
  <c r="L463"/>
  <c r="J463"/>
  <c r="M463"/>
  <c r="K463"/>
  <c r="I463"/>
  <c r="L468"/>
  <c r="J468"/>
  <c r="M468"/>
  <c r="K468"/>
  <c r="I468"/>
  <c r="M524"/>
  <c r="K524"/>
  <c r="I524"/>
  <c r="L524"/>
  <c r="J524"/>
  <c r="L163"/>
  <c r="J163"/>
  <c r="M163"/>
  <c r="K163"/>
  <c r="I163"/>
  <c r="M224"/>
  <c r="K224"/>
  <c r="I224"/>
  <c r="L224"/>
  <c r="J224"/>
  <c r="L283"/>
  <c r="J283"/>
  <c r="M283"/>
  <c r="K283"/>
  <c r="I283"/>
  <c r="L288"/>
  <c r="J288"/>
  <c r="M288"/>
  <c r="K288"/>
  <c r="I288"/>
  <c r="M344"/>
  <c r="K344"/>
  <c r="I344"/>
  <c r="L344"/>
  <c r="J344"/>
  <c r="M349"/>
  <c r="K349"/>
  <c r="I349"/>
  <c r="L349"/>
  <c r="J349"/>
  <c r="L403"/>
  <c r="J403"/>
  <c r="M403"/>
  <c r="K403"/>
  <c r="I403"/>
  <c r="L408"/>
  <c r="J408"/>
  <c r="M408"/>
  <c r="K408"/>
  <c r="I408"/>
  <c r="M464"/>
  <c r="K464"/>
  <c r="I464"/>
  <c r="L464"/>
  <c r="J464"/>
  <c r="M469"/>
  <c r="K469"/>
  <c r="I469"/>
  <c r="L469"/>
  <c r="J469"/>
  <c r="L523"/>
  <c r="J523"/>
  <c r="M523"/>
  <c r="K523"/>
  <c r="I523"/>
  <c r="L528"/>
  <c r="J528"/>
  <c r="M528"/>
  <c r="K528"/>
  <c r="I528"/>
  <c r="M584"/>
  <c r="K584"/>
  <c r="I584"/>
  <c r="L584"/>
  <c r="J584"/>
  <c r="M644"/>
  <c r="K644"/>
  <c r="I644"/>
  <c r="L644"/>
  <c r="J644"/>
  <c r="M649"/>
  <c r="K649"/>
  <c r="I649"/>
  <c r="L649"/>
  <c r="J649"/>
  <c r="L703"/>
  <c r="J703"/>
  <c r="M703"/>
  <c r="K703"/>
  <c r="I703"/>
  <c r="L708"/>
  <c r="J708"/>
  <c r="M708"/>
  <c r="K708"/>
  <c r="I708"/>
  <c r="M764"/>
  <c r="K764"/>
  <c r="I764"/>
  <c r="L764"/>
  <c r="J764"/>
  <c r="M769"/>
  <c r="K769"/>
  <c r="I769"/>
  <c r="L769"/>
  <c r="J769"/>
  <c r="L823"/>
  <c r="J823"/>
  <c r="M823"/>
  <c r="K823"/>
  <c r="I823"/>
  <c r="L828"/>
  <c r="J828"/>
  <c r="M828"/>
  <c r="K828"/>
  <c r="I828"/>
  <c r="M884"/>
  <c r="K884"/>
  <c r="I884"/>
  <c r="L884"/>
  <c r="J884"/>
  <c r="M889"/>
  <c r="K889"/>
  <c r="I889"/>
  <c r="L889"/>
  <c r="J889"/>
  <c r="L943"/>
  <c r="J943"/>
  <c r="M943"/>
  <c r="K943"/>
  <c r="I943"/>
  <c r="M949"/>
  <c r="K949"/>
  <c r="I949"/>
  <c r="L949"/>
  <c r="J949"/>
  <c r="L1003"/>
  <c r="J1003"/>
  <c r="M1003"/>
  <c r="K1003"/>
  <c r="I1003"/>
  <c r="M1009"/>
  <c r="K1009"/>
  <c r="I1009"/>
  <c r="L1009"/>
  <c r="J1009"/>
  <c r="L1063"/>
  <c r="J1063"/>
  <c r="M1063"/>
  <c r="K1063"/>
  <c r="I1063"/>
  <c r="L1068"/>
  <c r="J1068"/>
  <c r="M1068"/>
  <c r="K1068"/>
  <c r="I1068"/>
  <c r="M1124"/>
  <c r="K1124"/>
  <c r="I1124"/>
  <c r="L1124"/>
  <c r="J1124"/>
  <c r="M1129"/>
  <c r="K1129"/>
  <c r="I1129"/>
  <c r="L1129"/>
  <c r="J1129"/>
  <c r="L1183"/>
  <c r="J1183"/>
  <c r="M1183"/>
  <c r="K1183"/>
  <c r="I1183"/>
  <c r="L1188"/>
  <c r="J1188"/>
  <c r="M1188"/>
  <c r="K1188"/>
  <c r="I1188"/>
  <c r="M1244"/>
  <c r="K1244"/>
  <c r="I1244"/>
  <c r="L1244"/>
  <c r="J1244"/>
  <c r="M1249"/>
  <c r="K1249"/>
  <c r="I1249"/>
  <c r="L1249"/>
  <c r="J1249"/>
  <c r="L1303"/>
  <c r="J1303"/>
  <c r="M1303"/>
  <c r="K1303"/>
  <c r="I1303"/>
  <c r="L1308"/>
  <c r="J1308"/>
  <c r="M1308"/>
  <c r="K1308"/>
  <c r="I1308"/>
  <c r="M1364"/>
  <c r="K1364"/>
  <c r="I1364"/>
  <c r="L1364"/>
  <c r="J1364"/>
  <c r="M1369"/>
  <c r="K1369"/>
  <c r="I1369"/>
  <c r="L1369"/>
  <c r="J1369"/>
  <c r="L1423"/>
  <c r="J1423"/>
  <c r="M1423"/>
  <c r="K1423"/>
  <c r="I1423"/>
  <c r="L1428"/>
  <c r="J1428"/>
  <c r="M1428"/>
  <c r="K1428"/>
  <c r="I1428"/>
  <c r="M1484"/>
  <c r="K1484"/>
  <c r="I1484"/>
  <c r="L1484"/>
  <c r="J1484"/>
  <c r="M1489"/>
  <c r="K1489"/>
  <c r="I1489"/>
  <c r="L1489"/>
  <c r="J1489"/>
  <c r="L1543"/>
  <c r="J1543"/>
  <c r="M1543"/>
  <c r="K1543"/>
  <c r="I1543"/>
  <c r="L1548"/>
  <c r="J1548"/>
  <c r="M1548"/>
  <c r="K1548"/>
  <c r="I1548"/>
  <c r="M1604"/>
  <c r="K1604"/>
  <c r="I1604"/>
  <c r="L1604"/>
  <c r="J1604"/>
  <c r="M1609"/>
  <c r="K1609"/>
  <c r="I1609"/>
  <c r="L1609"/>
  <c r="J1609"/>
  <c r="L1663"/>
  <c r="J1663"/>
  <c r="M1663"/>
  <c r="K1663"/>
  <c r="I1663"/>
  <c r="L1668"/>
  <c r="J1668"/>
  <c r="M1668"/>
  <c r="K1668"/>
  <c r="I1668"/>
  <c r="M1724"/>
  <c r="K1724"/>
  <c r="I1724"/>
  <c r="L1724"/>
  <c r="J1724"/>
  <c r="M1729"/>
  <c r="K1729"/>
  <c r="I1729"/>
  <c r="L1729"/>
  <c r="J1729"/>
  <c r="L1783"/>
  <c r="J1783"/>
  <c r="M1783"/>
  <c r="K1783"/>
  <c r="I1783"/>
  <c r="L1788"/>
  <c r="J1788"/>
  <c r="M1788"/>
  <c r="K1788"/>
  <c r="I1788"/>
  <c r="M1844"/>
  <c r="K1844"/>
  <c r="I1844"/>
  <c r="L1844"/>
  <c r="J1844"/>
  <c r="M1849"/>
  <c r="K1849"/>
  <c r="I1849"/>
  <c r="L1849"/>
  <c r="J1849"/>
  <c r="L1903"/>
  <c r="J1903"/>
  <c r="M1903"/>
  <c r="K1903"/>
  <c r="I1903"/>
  <c r="M1909"/>
  <c r="K1909"/>
  <c r="I1909"/>
  <c r="L1909"/>
  <c r="J1909"/>
  <c r="L1963"/>
  <c r="J1963"/>
  <c r="M1963"/>
  <c r="K1963"/>
  <c r="I1963"/>
  <c r="L1968"/>
  <c r="J1968"/>
  <c r="M1968"/>
  <c r="K1968"/>
  <c r="I1968"/>
  <c r="M2024"/>
  <c r="K2024"/>
  <c r="I2024"/>
  <c r="L2024"/>
  <c r="J2024"/>
  <c r="M2029"/>
  <c r="K2029"/>
  <c r="I2029"/>
  <c r="L2029"/>
  <c r="J2029"/>
  <c r="L2083"/>
  <c r="J2083"/>
  <c r="M2083"/>
  <c r="K2083"/>
  <c r="I2083"/>
  <c r="L2088"/>
  <c r="J2088"/>
  <c r="M2088"/>
  <c r="K2088"/>
  <c r="I2088"/>
  <c r="M2144"/>
  <c r="K2144"/>
  <c r="I2144"/>
  <c r="L2144"/>
  <c r="J2144"/>
  <c r="M2204"/>
  <c r="K2204"/>
  <c r="I2204"/>
  <c r="L2204"/>
  <c r="J2204"/>
  <c r="M2209"/>
  <c r="K2209"/>
  <c r="I2209"/>
  <c r="L2209"/>
  <c r="J2209"/>
  <c r="L2263"/>
  <c r="J2263"/>
  <c r="M2263"/>
  <c r="K2263"/>
  <c r="I2263"/>
  <c r="L2268"/>
  <c r="J2268"/>
  <c r="M2268"/>
  <c r="K2268"/>
  <c r="I2268"/>
  <c r="M2324"/>
  <c r="K2324"/>
  <c r="I2324"/>
  <c r="L2324"/>
  <c r="J2324"/>
  <c r="M2329"/>
  <c r="K2329"/>
  <c r="I2329"/>
  <c r="L2329"/>
  <c r="J2329"/>
  <c r="L2383"/>
  <c r="J2383"/>
  <c r="M2383"/>
  <c r="K2383"/>
  <c r="I2383"/>
  <c r="L2388"/>
  <c r="J2388"/>
  <c r="M2388"/>
  <c r="K2388"/>
  <c r="I2388"/>
  <c r="M2444"/>
  <c r="K2444"/>
  <c r="I2444"/>
  <c r="L2444"/>
  <c r="J2444"/>
  <c r="M2449"/>
  <c r="K2449"/>
  <c r="I2449"/>
  <c r="L2449"/>
  <c r="J2449"/>
  <c r="L2503"/>
  <c r="J2503"/>
  <c r="M2503"/>
  <c r="K2503"/>
  <c r="I2503"/>
  <c r="L2508"/>
  <c r="J2508"/>
  <c r="M2508"/>
  <c r="K2508"/>
  <c r="I2508"/>
  <c r="L2563"/>
  <c r="J2563"/>
  <c r="M2563"/>
  <c r="K2563"/>
  <c r="I2563"/>
  <c r="M2624"/>
  <c r="K2624"/>
  <c r="I2624"/>
  <c r="L2624"/>
  <c r="J2624"/>
  <c r="M2629"/>
  <c r="K2629"/>
  <c r="I2629"/>
  <c r="L2629"/>
  <c r="J2629"/>
  <c r="L2683"/>
  <c r="J2683"/>
  <c r="M2683"/>
  <c r="K2683"/>
  <c r="I2683"/>
  <c r="L2688"/>
  <c r="J2688"/>
  <c r="M2688"/>
  <c r="K2688"/>
  <c r="I2688"/>
  <c r="M2744"/>
  <c r="K2744"/>
  <c r="I2744"/>
  <c r="L2744"/>
  <c r="J2744"/>
  <c r="M2749"/>
  <c r="K2749"/>
  <c r="I2749"/>
  <c r="L2749"/>
  <c r="J2749"/>
  <c r="L2803"/>
  <c r="J2803"/>
  <c r="M2803"/>
  <c r="K2803"/>
  <c r="I2803"/>
  <c r="L2808"/>
  <c r="J2808"/>
  <c r="M2808"/>
  <c r="K2808"/>
  <c r="I2808"/>
  <c r="M2864"/>
  <c r="K2864"/>
  <c r="I2864"/>
  <c r="L2864"/>
  <c r="J2864"/>
  <c r="M2869"/>
  <c r="K2869"/>
  <c r="I2869"/>
  <c r="L2869"/>
  <c r="J2869"/>
  <c r="L2923"/>
  <c r="J2923"/>
  <c r="M2923"/>
  <c r="K2923"/>
  <c r="I2923"/>
  <c r="L2928"/>
  <c r="J2928"/>
  <c r="M2928"/>
  <c r="K2928"/>
  <c r="I2928"/>
  <c r="M2984"/>
  <c r="K2984"/>
  <c r="I2984"/>
  <c r="L2984"/>
  <c r="J2984"/>
  <c r="M2989"/>
  <c r="K2989"/>
  <c r="I2989"/>
  <c r="L2989"/>
  <c r="J2989"/>
  <c r="L3043"/>
  <c r="J3043"/>
  <c r="M3043"/>
  <c r="K3043"/>
  <c r="I3043"/>
  <c r="M3049"/>
  <c r="K3049"/>
  <c r="I3049"/>
  <c r="L3049"/>
  <c r="J3049"/>
  <c r="L3103"/>
  <c r="J3103"/>
  <c r="M3103"/>
  <c r="K3103"/>
  <c r="I3103"/>
  <c r="L3108"/>
  <c r="J3108"/>
  <c r="M3108"/>
  <c r="K3108"/>
  <c r="I3108"/>
  <c r="M3164"/>
  <c r="K3164"/>
  <c r="I3164"/>
  <c r="L3164"/>
  <c r="J3164"/>
  <c r="M3224"/>
  <c r="K3224"/>
  <c r="I3224"/>
  <c r="L3224"/>
  <c r="J3224"/>
  <c r="M3284"/>
  <c r="K3284"/>
  <c r="I3284"/>
  <c r="L3284"/>
  <c r="J3284"/>
  <c r="M3289"/>
  <c r="K3289"/>
  <c r="I3289"/>
  <c r="L3289"/>
  <c r="J3289"/>
  <c r="L3343"/>
  <c r="J3343"/>
  <c r="M3343"/>
  <c r="K3343"/>
  <c r="I3343"/>
  <c r="L3348"/>
  <c r="J3348"/>
  <c r="M3348"/>
  <c r="K3348"/>
  <c r="I3348"/>
  <c r="M3404"/>
  <c r="K3404"/>
  <c r="I3404"/>
  <c r="L3404"/>
  <c r="J3404"/>
  <c r="M3409"/>
  <c r="K3409"/>
  <c r="I3409"/>
  <c r="L3409"/>
  <c r="J3409"/>
  <c r="L3463"/>
  <c r="J3463"/>
  <c r="M3463"/>
  <c r="K3463"/>
  <c r="I3463"/>
  <c r="L3468"/>
  <c r="J3468"/>
  <c r="M3468"/>
  <c r="K3468"/>
  <c r="I3468"/>
  <c r="M3524"/>
  <c r="K3524"/>
  <c r="I3524"/>
  <c r="L3524"/>
  <c r="J3524"/>
  <c r="M3529"/>
  <c r="K3529"/>
  <c r="I3529"/>
  <c r="L3529"/>
  <c r="J3529"/>
  <c r="L3583"/>
  <c r="J3583"/>
  <c r="M3583"/>
  <c r="K3583"/>
  <c r="I3583"/>
  <c r="L3588"/>
  <c r="J3588"/>
  <c r="M3588"/>
  <c r="K3588"/>
  <c r="I3588"/>
  <c r="M3644"/>
  <c r="K3644"/>
  <c r="I3644"/>
  <c r="L3644"/>
  <c r="J3644"/>
  <c r="M3649"/>
  <c r="K3649"/>
  <c r="I3649"/>
  <c r="L3649"/>
  <c r="J3649"/>
  <c r="L3703"/>
  <c r="J3703"/>
  <c r="M3703"/>
  <c r="K3703"/>
  <c r="I3703"/>
  <c r="M3709"/>
  <c r="K3709"/>
  <c r="I3709"/>
  <c r="L3709"/>
  <c r="J3709"/>
  <c r="L3763"/>
  <c r="J3763"/>
  <c r="M3763"/>
  <c r="K3763"/>
  <c r="I3763"/>
  <c r="L3768"/>
  <c r="J3768"/>
  <c r="M3768"/>
  <c r="K3768"/>
  <c r="I3768"/>
  <c r="M3824"/>
  <c r="K3824"/>
  <c r="I3824"/>
  <c r="L3824"/>
  <c r="J3824"/>
  <c r="M3829"/>
  <c r="K3829"/>
  <c r="I3829"/>
  <c r="L3829"/>
  <c r="J3829"/>
  <c r="L3883"/>
  <c r="J3883"/>
  <c r="M3883"/>
  <c r="K3883"/>
  <c r="I3883"/>
  <c r="L3888"/>
  <c r="J3888"/>
  <c r="M3888"/>
  <c r="K3888"/>
  <c r="I3888"/>
  <c r="M3944"/>
  <c r="K3944"/>
  <c r="I3944"/>
  <c r="L3944"/>
  <c r="J3944"/>
  <c r="M3949"/>
  <c r="K3949"/>
  <c r="I3949"/>
  <c r="L3949"/>
  <c r="J3949"/>
  <c r="L4003"/>
  <c r="J4003"/>
  <c r="M4003"/>
  <c r="K4003"/>
  <c r="I4003"/>
  <c r="L4008"/>
  <c r="J4008"/>
  <c r="M4008"/>
  <c r="K4008"/>
  <c r="I4008"/>
  <c r="M4064"/>
  <c r="K4064"/>
  <c r="I4064"/>
  <c r="L4064"/>
  <c r="J4064"/>
  <c r="M4069"/>
  <c r="K4069"/>
  <c r="I4069"/>
  <c r="L4069"/>
  <c r="J4069"/>
  <c r="L4123"/>
  <c r="J4123"/>
  <c r="M4123"/>
  <c r="K4123"/>
  <c r="I4123"/>
  <c r="L4128"/>
  <c r="J4128"/>
  <c r="M4128"/>
  <c r="K4128"/>
  <c r="I4128"/>
  <c r="M4184"/>
  <c r="K4184"/>
  <c r="I4184"/>
  <c r="L4184"/>
  <c r="J4184"/>
  <c r="M4189"/>
  <c r="K4189"/>
  <c r="I4189"/>
  <c r="L4189"/>
  <c r="J4189"/>
  <c r="L4243"/>
  <c r="J4243"/>
  <c r="M4243"/>
  <c r="K4243"/>
  <c r="I4243"/>
  <c r="L4248"/>
  <c r="J4248"/>
  <c r="M4248"/>
  <c r="K4248"/>
  <c r="I4248"/>
  <c r="M4304"/>
  <c r="K4304"/>
  <c r="I4304"/>
  <c r="L4304"/>
  <c r="J4304"/>
  <c r="M4309"/>
  <c r="K4309"/>
  <c r="I4309"/>
  <c r="L4309"/>
  <c r="J4309"/>
  <c r="L4363"/>
  <c r="J4363"/>
  <c r="M4363"/>
  <c r="K4363"/>
  <c r="I4363"/>
  <c r="L4368"/>
  <c r="J4368"/>
  <c r="M4368"/>
  <c r="K4368"/>
  <c r="I4368"/>
  <c r="M4424"/>
  <c r="K4424"/>
  <c r="I4424"/>
  <c r="L4424"/>
  <c r="J4424"/>
  <c r="M4429"/>
  <c r="K4429"/>
  <c r="I4429"/>
  <c r="L4429"/>
  <c r="J4429"/>
  <c r="M4484"/>
  <c r="K4484"/>
  <c r="I4484"/>
  <c r="L4484"/>
  <c r="J4484"/>
  <c r="M4544"/>
  <c r="K4544"/>
  <c r="I4544"/>
  <c r="L4544"/>
  <c r="J4544"/>
  <c r="M4549"/>
  <c r="K4549"/>
  <c r="I4549"/>
  <c r="L4549"/>
  <c r="J4549"/>
  <c r="L4603"/>
  <c r="J4603"/>
  <c r="M4603"/>
  <c r="K4603"/>
  <c r="I4603"/>
  <c r="L4608"/>
  <c r="J4608"/>
  <c r="M4608"/>
  <c r="K4608"/>
  <c r="I4608"/>
  <c r="I181"/>
  <c r="J529"/>
  <c r="L529"/>
  <c r="L583"/>
  <c r="J583"/>
  <c r="M583"/>
  <c r="K583"/>
  <c r="I583"/>
  <c r="M589"/>
  <c r="K589"/>
  <c r="I589"/>
  <c r="L589"/>
  <c r="J589"/>
  <c r="L643"/>
  <c r="J643"/>
  <c r="M643"/>
  <c r="K643"/>
  <c r="I643"/>
  <c r="L648"/>
  <c r="J648"/>
  <c r="M648"/>
  <c r="K648"/>
  <c r="I648"/>
  <c r="M704"/>
  <c r="K704"/>
  <c r="I704"/>
  <c r="L704"/>
  <c r="J704"/>
  <c r="M709"/>
  <c r="K709"/>
  <c r="I709"/>
  <c r="L709"/>
  <c r="J709"/>
  <c r="L763"/>
  <c r="J763"/>
  <c r="M763"/>
  <c r="K763"/>
  <c r="I763"/>
  <c r="L768"/>
  <c r="J768"/>
  <c r="M768"/>
  <c r="K768"/>
  <c r="I768"/>
  <c r="M824"/>
  <c r="K824"/>
  <c r="I824"/>
  <c r="L824"/>
  <c r="J824"/>
  <c r="M829"/>
  <c r="K829"/>
  <c r="I829"/>
  <c r="L829"/>
  <c r="J829"/>
  <c r="L883"/>
  <c r="J883"/>
  <c r="M883"/>
  <c r="K883"/>
  <c r="I883"/>
  <c r="L888"/>
  <c r="J888"/>
  <c r="M888"/>
  <c r="K888"/>
  <c r="I888"/>
  <c r="M944"/>
  <c r="K944"/>
  <c r="I944"/>
  <c r="L944"/>
  <c r="J944"/>
  <c r="M1004"/>
  <c r="K1004"/>
  <c r="I1004"/>
  <c r="L1004"/>
  <c r="J1004"/>
  <c r="M1064"/>
  <c r="K1064"/>
  <c r="I1064"/>
  <c r="L1064"/>
  <c r="J1064"/>
  <c r="M1069"/>
  <c r="K1069"/>
  <c r="I1069"/>
  <c r="L1069"/>
  <c r="J1069"/>
  <c r="L1123"/>
  <c r="J1123"/>
  <c r="M1123"/>
  <c r="K1123"/>
  <c r="I1123"/>
  <c r="L1128"/>
  <c r="J1128"/>
  <c r="M1128"/>
  <c r="K1128"/>
  <c r="I1128"/>
  <c r="M1184"/>
  <c r="K1184"/>
  <c r="I1184"/>
  <c r="L1184"/>
  <c r="J1184"/>
  <c r="M1189"/>
  <c r="K1189"/>
  <c r="I1189"/>
  <c r="L1189"/>
  <c r="J1189"/>
  <c r="L1243"/>
  <c r="J1243"/>
  <c r="M1243"/>
  <c r="K1243"/>
  <c r="I1243"/>
  <c r="L1248"/>
  <c r="J1248"/>
  <c r="M1248"/>
  <c r="K1248"/>
  <c r="I1248"/>
  <c r="M1304"/>
  <c r="K1304"/>
  <c r="I1304"/>
  <c r="L1304"/>
  <c r="J1304"/>
  <c r="M1309"/>
  <c r="K1309"/>
  <c r="I1309"/>
  <c r="L1309"/>
  <c r="J1309"/>
  <c r="L1363"/>
  <c r="J1363"/>
  <c r="M1363"/>
  <c r="K1363"/>
  <c r="I1363"/>
  <c r="L1368"/>
  <c r="J1368"/>
  <c r="M1368"/>
  <c r="K1368"/>
  <c r="I1368"/>
  <c r="M1424"/>
  <c r="K1424"/>
  <c r="I1424"/>
  <c r="L1424"/>
  <c r="J1424"/>
  <c r="M1429"/>
  <c r="K1429"/>
  <c r="I1429"/>
  <c r="L1429"/>
  <c r="J1429"/>
  <c r="L1483"/>
  <c r="J1483"/>
  <c r="M1483"/>
  <c r="K1483"/>
  <c r="I1483"/>
  <c r="L1488"/>
  <c r="J1488"/>
  <c r="M1488"/>
  <c r="K1488"/>
  <c r="I1488"/>
  <c r="M1544"/>
  <c r="K1544"/>
  <c r="I1544"/>
  <c r="L1544"/>
  <c r="J1544"/>
  <c r="M1549"/>
  <c r="K1549"/>
  <c r="I1549"/>
  <c r="L1549"/>
  <c r="J1549"/>
  <c r="L1603"/>
  <c r="J1603"/>
  <c r="M1603"/>
  <c r="K1603"/>
  <c r="I1603"/>
  <c r="L1608"/>
  <c r="J1608"/>
  <c r="M1608"/>
  <c r="K1608"/>
  <c r="I1608"/>
  <c r="M1664"/>
  <c r="K1664"/>
  <c r="I1664"/>
  <c r="L1664"/>
  <c r="J1664"/>
  <c r="M1669"/>
  <c r="K1669"/>
  <c r="I1669"/>
  <c r="L1669"/>
  <c r="J1669"/>
  <c r="L1723"/>
  <c r="J1723"/>
  <c r="M1723"/>
  <c r="K1723"/>
  <c r="I1723"/>
  <c r="L1728"/>
  <c r="J1728"/>
  <c r="M1728"/>
  <c r="K1728"/>
  <c r="I1728"/>
  <c r="M1784"/>
  <c r="K1784"/>
  <c r="I1784"/>
  <c r="L1784"/>
  <c r="J1784"/>
  <c r="M1789"/>
  <c r="K1789"/>
  <c r="I1789"/>
  <c r="L1789"/>
  <c r="J1789"/>
  <c r="L1843"/>
  <c r="J1843"/>
  <c r="M1843"/>
  <c r="K1843"/>
  <c r="I1843"/>
  <c r="L1848"/>
  <c r="J1848"/>
  <c r="M1848"/>
  <c r="K1848"/>
  <c r="I1848"/>
  <c r="M1904"/>
  <c r="K1904"/>
  <c r="I1904"/>
  <c r="L1904"/>
  <c r="J1904"/>
  <c r="M1964"/>
  <c r="K1964"/>
  <c r="I1964"/>
  <c r="L1964"/>
  <c r="J1964"/>
  <c r="M1969"/>
  <c r="K1969"/>
  <c r="I1969"/>
  <c r="L1969"/>
  <c r="J1969"/>
  <c r="L2023"/>
  <c r="J2023"/>
  <c r="M2023"/>
  <c r="K2023"/>
  <c r="I2023"/>
  <c r="L2028"/>
  <c r="J2028"/>
  <c r="M2028"/>
  <c r="K2028"/>
  <c r="I2028"/>
  <c r="M2084"/>
  <c r="K2084"/>
  <c r="I2084"/>
  <c r="L2084"/>
  <c r="J2084"/>
  <c r="M2089"/>
  <c r="K2089"/>
  <c r="I2089"/>
  <c r="L2089"/>
  <c r="J2089"/>
  <c r="L2143"/>
  <c r="J2143"/>
  <c r="M2143"/>
  <c r="K2143"/>
  <c r="I2143"/>
  <c r="M2149"/>
  <c r="K2149"/>
  <c r="I2149"/>
  <c r="L2149"/>
  <c r="J2149"/>
  <c r="L2203"/>
  <c r="J2203"/>
  <c r="M2203"/>
  <c r="K2203"/>
  <c r="I2203"/>
  <c r="L2208"/>
  <c r="J2208"/>
  <c r="M2208"/>
  <c r="K2208"/>
  <c r="I2208"/>
  <c r="M2264"/>
  <c r="K2264"/>
  <c r="I2264"/>
  <c r="L2264"/>
  <c r="J2264"/>
  <c r="M2269"/>
  <c r="K2269"/>
  <c r="I2269"/>
  <c r="L2269"/>
  <c r="J2269"/>
  <c r="L2323"/>
  <c r="J2323"/>
  <c r="M2323"/>
  <c r="K2323"/>
  <c r="I2323"/>
  <c r="L2328"/>
  <c r="J2328"/>
  <c r="M2328"/>
  <c r="K2328"/>
  <c r="I2328"/>
  <c r="M2384"/>
  <c r="K2384"/>
  <c r="I2384"/>
  <c r="L2384"/>
  <c r="J2384"/>
  <c r="M2389"/>
  <c r="K2389"/>
  <c r="I2389"/>
  <c r="L2389"/>
  <c r="J2389"/>
  <c r="L2443"/>
  <c r="J2443"/>
  <c r="M2443"/>
  <c r="K2443"/>
  <c r="I2443"/>
  <c r="L2448"/>
  <c r="J2448"/>
  <c r="M2448"/>
  <c r="K2448"/>
  <c r="I2448"/>
  <c r="M2504"/>
  <c r="K2504"/>
  <c r="I2504"/>
  <c r="L2504"/>
  <c r="J2504"/>
  <c r="L2568"/>
  <c r="J2568"/>
  <c r="M2568"/>
  <c r="K2568"/>
  <c r="I2568"/>
  <c r="L2623"/>
  <c r="J2623"/>
  <c r="M2623"/>
  <c r="K2623"/>
  <c r="I2623"/>
  <c r="L2628"/>
  <c r="J2628"/>
  <c r="M2628"/>
  <c r="K2628"/>
  <c r="I2628"/>
  <c r="M2684"/>
  <c r="K2684"/>
  <c r="I2684"/>
  <c r="L2684"/>
  <c r="J2684"/>
  <c r="M2689"/>
  <c r="K2689"/>
  <c r="I2689"/>
  <c r="L2689"/>
  <c r="J2689"/>
  <c r="L2743"/>
  <c r="J2743"/>
  <c r="M2743"/>
  <c r="K2743"/>
  <c r="I2743"/>
  <c r="L2748"/>
  <c r="J2748"/>
  <c r="M2748"/>
  <c r="K2748"/>
  <c r="I2748"/>
  <c r="M2804"/>
  <c r="K2804"/>
  <c r="I2804"/>
  <c r="L2804"/>
  <c r="J2804"/>
  <c r="M2809"/>
  <c r="K2809"/>
  <c r="I2809"/>
  <c r="L2809"/>
  <c r="J2809"/>
  <c r="L2863"/>
  <c r="J2863"/>
  <c r="M2863"/>
  <c r="K2863"/>
  <c r="I2863"/>
  <c r="L2868"/>
  <c r="J2868"/>
  <c r="M2868"/>
  <c r="K2868"/>
  <c r="I2868"/>
  <c r="M2924"/>
  <c r="K2924"/>
  <c r="I2924"/>
  <c r="L2924"/>
  <c r="J2924"/>
  <c r="M2929"/>
  <c r="K2929"/>
  <c r="I2929"/>
  <c r="L2929"/>
  <c r="J2929"/>
  <c r="L2983"/>
  <c r="J2983"/>
  <c r="M2983"/>
  <c r="K2983"/>
  <c r="I2983"/>
  <c r="L2988"/>
  <c r="J2988"/>
  <c r="M2988"/>
  <c r="K2988"/>
  <c r="I2988"/>
  <c r="M3044"/>
  <c r="K3044"/>
  <c r="I3044"/>
  <c r="L3044"/>
  <c r="J3044"/>
  <c r="M3104"/>
  <c r="K3104"/>
  <c r="I3104"/>
  <c r="L3104"/>
  <c r="J3104"/>
  <c r="M3109"/>
  <c r="K3109"/>
  <c r="I3109"/>
  <c r="L3109"/>
  <c r="J3109"/>
  <c r="L3163"/>
  <c r="J3163"/>
  <c r="M3163"/>
  <c r="K3163"/>
  <c r="I3163"/>
  <c r="M3169"/>
  <c r="K3169"/>
  <c r="I3169"/>
  <c r="L3169"/>
  <c r="J3169"/>
  <c r="L3223"/>
  <c r="J3223"/>
  <c r="M3223"/>
  <c r="K3223"/>
  <c r="I3223"/>
  <c r="M3229"/>
  <c r="K3229"/>
  <c r="I3229"/>
  <c r="L3229"/>
  <c r="J3229"/>
  <c r="L3283"/>
  <c r="J3283"/>
  <c r="M3283"/>
  <c r="K3283"/>
  <c r="I3283"/>
  <c r="L3288"/>
  <c r="J3288"/>
  <c r="M3288"/>
  <c r="K3288"/>
  <c r="I3288"/>
  <c r="M3344"/>
  <c r="K3344"/>
  <c r="I3344"/>
  <c r="L3344"/>
  <c r="J3344"/>
  <c r="M3349"/>
  <c r="K3349"/>
  <c r="I3349"/>
  <c r="L3349"/>
  <c r="J3349"/>
  <c r="L3403"/>
  <c r="J3403"/>
  <c r="M3403"/>
  <c r="K3403"/>
  <c r="I3403"/>
  <c r="L3408"/>
  <c r="J3408"/>
  <c r="M3408"/>
  <c r="K3408"/>
  <c r="I3408"/>
  <c r="M3464"/>
  <c r="K3464"/>
  <c r="I3464"/>
  <c r="L3464"/>
  <c r="J3464"/>
  <c r="M3469"/>
  <c r="K3469"/>
  <c r="I3469"/>
  <c r="L3469"/>
  <c r="J3469"/>
  <c r="L3523"/>
  <c r="J3523"/>
  <c r="M3523"/>
  <c r="K3523"/>
  <c r="I3523"/>
  <c r="L3528"/>
  <c r="J3528"/>
  <c r="M3528"/>
  <c r="K3528"/>
  <c r="I3528"/>
  <c r="M3584"/>
  <c r="K3584"/>
  <c r="I3584"/>
  <c r="L3584"/>
  <c r="J3584"/>
  <c r="M3589"/>
  <c r="K3589"/>
  <c r="I3589"/>
  <c r="L3589"/>
  <c r="J3589"/>
  <c r="L3643"/>
  <c r="J3643"/>
  <c r="M3643"/>
  <c r="K3643"/>
  <c r="I3643"/>
  <c r="L3648"/>
  <c r="J3648"/>
  <c r="M3648"/>
  <c r="K3648"/>
  <c r="I3648"/>
  <c r="M3704"/>
  <c r="K3704"/>
  <c r="I3704"/>
  <c r="L3704"/>
  <c r="J3704"/>
  <c r="M3764"/>
  <c r="K3764"/>
  <c r="I3764"/>
  <c r="L3764"/>
  <c r="J3764"/>
  <c r="M3769"/>
  <c r="K3769"/>
  <c r="I3769"/>
  <c r="L3769"/>
  <c r="J3769"/>
  <c r="L3823"/>
  <c r="J3823"/>
  <c r="M3823"/>
  <c r="K3823"/>
  <c r="I3823"/>
  <c r="L3828"/>
  <c r="J3828"/>
  <c r="M3828"/>
  <c r="K3828"/>
  <c r="I3828"/>
  <c r="M3884"/>
  <c r="K3884"/>
  <c r="I3884"/>
  <c r="L3884"/>
  <c r="J3884"/>
  <c r="M3889"/>
  <c r="K3889"/>
  <c r="I3889"/>
  <c r="L3889"/>
  <c r="J3889"/>
  <c r="L3943"/>
  <c r="J3943"/>
  <c r="M3943"/>
  <c r="K3943"/>
  <c r="I3943"/>
  <c r="L3948"/>
  <c r="J3948"/>
  <c r="M3948"/>
  <c r="K3948"/>
  <c r="I3948"/>
  <c r="M4004"/>
  <c r="K4004"/>
  <c r="I4004"/>
  <c r="L4004"/>
  <c r="J4004"/>
  <c r="M4009"/>
  <c r="K4009"/>
  <c r="I4009"/>
  <c r="L4009"/>
  <c r="J4009"/>
  <c r="L4063"/>
  <c r="J4063"/>
  <c r="M4063"/>
  <c r="K4063"/>
  <c r="I4063"/>
  <c r="L4068"/>
  <c r="J4068"/>
  <c r="M4068"/>
  <c r="K4068"/>
  <c r="I4068"/>
  <c r="M4124"/>
  <c r="K4124"/>
  <c r="I4124"/>
  <c r="L4124"/>
  <c r="J4124"/>
  <c r="M4129"/>
  <c r="K4129"/>
  <c r="I4129"/>
  <c r="L4129"/>
  <c r="J4129"/>
  <c r="L4183"/>
  <c r="J4183"/>
  <c r="M4183"/>
  <c r="K4183"/>
  <c r="I4183"/>
  <c r="L4188"/>
  <c r="J4188"/>
  <c r="M4188"/>
  <c r="K4188"/>
  <c r="I4188"/>
  <c r="M4244"/>
  <c r="K4244"/>
  <c r="I4244"/>
  <c r="L4244"/>
  <c r="J4244"/>
  <c r="M4249"/>
  <c r="K4249"/>
  <c r="I4249"/>
  <c r="L4249"/>
  <c r="J4249"/>
  <c r="L4303"/>
  <c r="J4303"/>
  <c r="M4303"/>
  <c r="K4303"/>
  <c r="I4303"/>
  <c r="L4308"/>
  <c r="J4308"/>
  <c r="M4308"/>
  <c r="K4308"/>
  <c r="I4308"/>
  <c r="M4364"/>
  <c r="K4364"/>
  <c r="I4364"/>
  <c r="L4364"/>
  <c r="J4364"/>
  <c r="M4369"/>
  <c r="K4369"/>
  <c r="I4369"/>
  <c r="L4369"/>
  <c r="J4369"/>
  <c r="L4423"/>
  <c r="J4423"/>
  <c r="M4423"/>
  <c r="K4423"/>
  <c r="I4423"/>
  <c r="L4428"/>
  <c r="J4428"/>
  <c r="M4428"/>
  <c r="K4428"/>
  <c r="I4428"/>
  <c r="M4489"/>
  <c r="K4489"/>
  <c r="I4489"/>
  <c r="L4489"/>
  <c r="J4489"/>
  <c r="L4543"/>
  <c r="J4543"/>
  <c r="M4543"/>
  <c r="K4543"/>
  <c r="I4543"/>
  <c r="L4548"/>
  <c r="J4548"/>
  <c r="M4548"/>
  <c r="K4548"/>
  <c r="I4548"/>
  <c r="M4604"/>
  <c r="K4604"/>
  <c r="I4604"/>
  <c r="L4604"/>
  <c r="J4604"/>
  <c r="M4609"/>
  <c r="K4609"/>
  <c r="I4609"/>
  <c r="L4609"/>
  <c r="J4609"/>
  <c r="L4663"/>
  <c r="J4663"/>
  <c r="M4663"/>
  <c r="K4663"/>
  <c r="I4663"/>
  <c r="I529"/>
  <c r="K529"/>
  <c r="L4669"/>
  <c r="J4669"/>
  <c r="M4669"/>
  <c r="K4669"/>
  <c r="I4669"/>
  <c r="M4723"/>
  <c r="K4723"/>
  <c r="I4723"/>
  <c r="L4723"/>
  <c r="J4723"/>
  <c r="M4728"/>
  <c r="K4728"/>
  <c r="I4728"/>
  <c r="L4728"/>
  <c r="J4728"/>
  <c r="L4784"/>
  <c r="J4784"/>
  <c r="M4784"/>
  <c r="K4784"/>
  <c r="I4784"/>
  <c r="L4789"/>
  <c r="J4789"/>
  <c r="M4789"/>
  <c r="K4789"/>
  <c r="I4789"/>
  <c r="M4843"/>
  <c r="K4843"/>
  <c r="I4843"/>
  <c r="L4843"/>
  <c r="J4843"/>
  <c r="M4848"/>
  <c r="K4848"/>
  <c r="I4848"/>
  <c r="L4848"/>
  <c r="J4848"/>
  <c r="L4904"/>
  <c r="J4904"/>
  <c r="M4904"/>
  <c r="K4904"/>
  <c r="I4904"/>
  <c r="L4964"/>
  <c r="J4964"/>
  <c r="M4964"/>
  <c r="K4964"/>
  <c r="I4964"/>
  <c r="L4969"/>
  <c r="J4969"/>
  <c r="M4969"/>
  <c r="K4969"/>
  <c r="I4969"/>
  <c r="M5023"/>
  <c r="K5023"/>
  <c r="I5023"/>
  <c r="L5023"/>
  <c r="J5023"/>
  <c r="M5028"/>
  <c r="K5028"/>
  <c r="I5028"/>
  <c r="L5028"/>
  <c r="J5028"/>
  <c r="L5084"/>
  <c r="J5084"/>
  <c r="M5084"/>
  <c r="K5084"/>
  <c r="I5084"/>
  <c r="L5089"/>
  <c r="J5089"/>
  <c r="M5089"/>
  <c r="K5089"/>
  <c r="I5089"/>
  <c r="M5143"/>
  <c r="K5143"/>
  <c r="I5143"/>
  <c r="L5143"/>
  <c r="J5143"/>
  <c r="M5148"/>
  <c r="K5148"/>
  <c r="I5148"/>
  <c r="L5148"/>
  <c r="J5148"/>
  <c r="L5204"/>
  <c r="J5204"/>
  <c r="M5204"/>
  <c r="K5204"/>
  <c r="I5204"/>
  <c r="L5209"/>
  <c r="J5209"/>
  <c r="M5209"/>
  <c r="K5209"/>
  <c r="I5209"/>
  <c r="M5263"/>
  <c r="K5263"/>
  <c r="I5263"/>
  <c r="L5263"/>
  <c r="J5263"/>
  <c r="M5268"/>
  <c r="K5268"/>
  <c r="I5268"/>
  <c r="L5268"/>
  <c r="J5268"/>
  <c r="L5324"/>
  <c r="J5324"/>
  <c r="M5324"/>
  <c r="K5324"/>
  <c r="I5324"/>
  <c r="L5329"/>
  <c r="J5329"/>
  <c r="M5329"/>
  <c r="K5329"/>
  <c r="I5329"/>
  <c r="M5383"/>
  <c r="K5383"/>
  <c r="I5383"/>
  <c r="L5383"/>
  <c r="J5383"/>
  <c r="M5388"/>
  <c r="K5388"/>
  <c r="I5388"/>
  <c r="L5388"/>
  <c r="J5388"/>
  <c r="L5449"/>
  <c r="J5449"/>
  <c r="M5449"/>
  <c r="K5449"/>
  <c r="I5449"/>
  <c r="M5503"/>
  <c r="K5503"/>
  <c r="I5503"/>
  <c r="L5503"/>
  <c r="J5503"/>
  <c r="M5508"/>
  <c r="K5508"/>
  <c r="I5508"/>
  <c r="L5508"/>
  <c r="J5508"/>
  <c r="L5564"/>
  <c r="J5564"/>
  <c r="M5564"/>
  <c r="K5564"/>
  <c r="I5564"/>
  <c r="L5569"/>
  <c r="J5569"/>
  <c r="M5569"/>
  <c r="K5569"/>
  <c r="I5569"/>
  <c r="M5623"/>
  <c r="K5623"/>
  <c r="I5623"/>
  <c r="L5623"/>
  <c r="J5623"/>
  <c r="M5628"/>
  <c r="K5628"/>
  <c r="I5628"/>
  <c r="L5628"/>
  <c r="J5628"/>
  <c r="L5684"/>
  <c r="J5684"/>
  <c r="M5684"/>
  <c r="K5684"/>
  <c r="I5684"/>
  <c r="L5689"/>
  <c r="J5689"/>
  <c r="M5689"/>
  <c r="K5689"/>
  <c r="I5689"/>
  <c r="M5743"/>
  <c r="K5743"/>
  <c r="I5743"/>
  <c r="L5743"/>
  <c r="J5743"/>
  <c r="L5749"/>
  <c r="J5749"/>
  <c r="M5749"/>
  <c r="K5749"/>
  <c r="I5749"/>
  <c r="M5803"/>
  <c r="K5803"/>
  <c r="I5803"/>
  <c r="L5803"/>
  <c r="J5803"/>
  <c r="M5808"/>
  <c r="K5808"/>
  <c r="I5808"/>
  <c r="L5808"/>
  <c r="J5808"/>
  <c r="L5864"/>
  <c r="J5864"/>
  <c r="M5864"/>
  <c r="K5864"/>
  <c r="I5864"/>
  <c r="L5869"/>
  <c r="J5869"/>
  <c r="M5869"/>
  <c r="K5869"/>
  <c r="I5869"/>
  <c r="M5923"/>
  <c r="K5923"/>
  <c r="I5923"/>
  <c r="L5923"/>
  <c r="J5923"/>
  <c r="M5928"/>
  <c r="K5928"/>
  <c r="I5928"/>
  <c r="L5928"/>
  <c r="J5928"/>
  <c r="L5984"/>
  <c r="J5984"/>
  <c r="M5984"/>
  <c r="K5984"/>
  <c r="I5984"/>
  <c r="L6044"/>
  <c r="J6044"/>
  <c r="M6044"/>
  <c r="K6044"/>
  <c r="I6044"/>
  <c r="L6109"/>
  <c r="J6109"/>
  <c r="M6109"/>
  <c r="K6109"/>
  <c r="I6109"/>
  <c r="L6164"/>
  <c r="J6164"/>
  <c r="M6164"/>
  <c r="K6164"/>
  <c r="I6164"/>
  <c r="M6228"/>
  <c r="K6228"/>
  <c r="I6228"/>
  <c r="L6228"/>
  <c r="J6228"/>
  <c r="L6284"/>
  <c r="J6284"/>
  <c r="M6284"/>
  <c r="K6284"/>
  <c r="I6284"/>
  <c r="L6289"/>
  <c r="J6289"/>
  <c r="M6289"/>
  <c r="K6289"/>
  <c r="I6289"/>
  <c r="M6343"/>
  <c r="K6343"/>
  <c r="I6343"/>
  <c r="L6343"/>
  <c r="J6343"/>
  <c r="M6348"/>
  <c r="K6348"/>
  <c r="I6348"/>
  <c r="L6348"/>
  <c r="J6348"/>
  <c r="M6408"/>
  <c r="K6408"/>
  <c r="I6408"/>
  <c r="L6408"/>
  <c r="J6408"/>
  <c r="M6463"/>
  <c r="K6463"/>
  <c r="I6463"/>
  <c r="L6463"/>
  <c r="J6463"/>
  <c r="M6528"/>
  <c r="K6528"/>
  <c r="I6528"/>
  <c r="L6528"/>
  <c r="J6528"/>
  <c r="M6583"/>
  <c r="K6583"/>
  <c r="I6583"/>
  <c r="L6583"/>
  <c r="J6583"/>
  <c r="M6648"/>
  <c r="K6648"/>
  <c r="I6648"/>
  <c r="L6648"/>
  <c r="J6648"/>
  <c r="M6703"/>
  <c r="K6703"/>
  <c r="I6703"/>
  <c r="L6703"/>
  <c r="J6703"/>
  <c r="M6768"/>
  <c r="K6768"/>
  <c r="I6768"/>
  <c r="L6768"/>
  <c r="J6768"/>
  <c r="I588"/>
  <c r="K588"/>
  <c r="M588"/>
  <c r="I948"/>
  <c r="K948"/>
  <c r="M948"/>
  <c r="I1008"/>
  <c r="K1008"/>
  <c r="M1008"/>
  <c r="I1908"/>
  <c r="K1908"/>
  <c r="M1908"/>
  <c r="I2148"/>
  <c r="K2148"/>
  <c r="M2148"/>
  <c r="J2509"/>
  <c r="L2509"/>
  <c r="J2564"/>
  <c r="L2564"/>
  <c r="J2569"/>
  <c r="L2569"/>
  <c r="I3048"/>
  <c r="K3048"/>
  <c r="M3048"/>
  <c r="I3168"/>
  <c r="K3168"/>
  <c r="M3168"/>
  <c r="I3228"/>
  <c r="K3228"/>
  <c r="M3228"/>
  <c r="I3708"/>
  <c r="K3708"/>
  <c r="M3708"/>
  <c r="I4483"/>
  <c r="K4483"/>
  <c r="M4483"/>
  <c r="I4488"/>
  <c r="K4488"/>
  <c r="M4488"/>
  <c r="L4664"/>
  <c r="J4664"/>
  <c r="M4664"/>
  <c r="K4664"/>
  <c r="M4668"/>
  <c r="K4668"/>
  <c r="I4668"/>
  <c r="L4668"/>
  <c r="J4668"/>
  <c r="L4724"/>
  <c r="J4724"/>
  <c r="M4724"/>
  <c r="K4724"/>
  <c r="I4724"/>
  <c r="L4729"/>
  <c r="J4729"/>
  <c r="M4729"/>
  <c r="K4729"/>
  <c r="I4729"/>
  <c r="M4783"/>
  <c r="K4783"/>
  <c r="I4783"/>
  <c r="L4783"/>
  <c r="J4783"/>
  <c r="M4788"/>
  <c r="K4788"/>
  <c r="I4788"/>
  <c r="L4788"/>
  <c r="J4788"/>
  <c r="L4844"/>
  <c r="J4844"/>
  <c r="M4844"/>
  <c r="K4844"/>
  <c r="I4844"/>
  <c r="L4849"/>
  <c r="J4849"/>
  <c r="M4849"/>
  <c r="K4849"/>
  <c r="I4849"/>
  <c r="M4903"/>
  <c r="K4903"/>
  <c r="I4903"/>
  <c r="L4903"/>
  <c r="J4903"/>
  <c r="L4909"/>
  <c r="J4909"/>
  <c r="M4909"/>
  <c r="K4909"/>
  <c r="I4909"/>
  <c r="M4963"/>
  <c r="K4963"/>
  <c r="I4963"/>
  <c r="L4963"/>
  <c r="J4963"/>
  <c r="M4968"/>
  <c r="K4968"/>
  <c r="I4968"/>
  <c r="L4968"/>
  <c r="J4968"/>
  <c r="L5024"/>
  <c r="J5024"/>
  <c r="M5024"/>
  <c r="K5024"/>
  <c r="I5024"/>
  <c r="L5029"/>
  <c r="J5029"/>
  <c r="M5029"/>
  <c r="K5029"/>
  <c r="I5029"/>
  <c r="M5083"/>
  <c r="K5083"/>
  <c r="I5083"/>
  <c r="L5083"/>
  <c r="J5083"/>
  <c r="M5088"/>
  <c r="K5088"/>
  <c r="I5088"/>
  <c r="L5088"/>
  <c r="J5088"/>
  <c r="L5144"/>
  <c r="J5144"/>
  <c r="M5144"/>
  <c r="K5144"/>
  <c r="I5144"/>
  <c r="L5149"/>
  <c r="J5149"/>
  <c r="M5149"/>
  <c r="K5149"/>
  <c r="I5149"/>
  <c r="M5203"/>
  <c r="K5203"/>
  <c r="I5203"/>
  <c r="L5203"/>
  <c r="J5203"/>
  <c r="M5208"/>
  <c r="K5208"/>
  <c r="I5208"/>
  <c r="L5208"/>
  <c r="J5208"/>
  <c r="L5264"/>
  <c r="J5264"/>
  <c r="M5264"/>
  <c r="K5264"/>
  <c r="I5264"/>
  <c r="L5269"/>
  <c r="J5269"/>
  <c r="M5269"/>
  <c r="K5269"/>
  <c r="I5269"/>
  <c r="M5323"/>
  <c r="K5323"/>
  <c r="I5323"/>
  <c r="L5323"/>
  <c r="J5323"/>
  <c r="M5328"/>
  <c r="K5328"/>
  <c r="I5328"/>
  <c r="L5328"/>
  <c r="J5328"/>
  <c r="L5384"/>
  <c r="J5384"/>
  <c r="M5384"/>
  <c r="K5384"/>
  <c r="I5384"/>
  <c r="L5389"/>
  <c r="J5389"/>
  <c r="M5389"/>
  <c r="K5389"/>
  <c r="I5389"/>
  <c r="L5444"/>
  <c r="J5444"/>
  <c r="M5444"/>
  <c r="K5444"/>
  <c r="I5444"/>
  <c r="L5504"/>
  <c r="J5504"/>
  <c r="M5504"/>
  <c r="K5504"/>
  <c r="I5504"/>
  <c r="L5509"/>
  <c r="J5509"/>
  <c r="M5509"/>
  <c r="K5509"/>
  <c r="I5509"/>
  <c r="M5563"/>
  <c r="K5563"/>
  <c r="I5563"/>
  <c r="L5563"/>
  <c r="J5563"/>
  <c r="M5568"/>
  <c r="K5568"/>
  <c r="I5568"/>
  <c r="L5568"/>
  <c r="J5568"/>
  <c r="L5624"/>
  <c r="J5624"/>
  <c r="M5624"/>
  <c r="K5624"/>
  <c r="I5624"/>
  <c r="L5629"/>
  <c r="J5629"/>
  <c r="M5629"/>
  <c r="K5629"/>
  <c r="I5629"/>
  <c r="M5683"/>
  <c r="K5683"/>
  <c r="I5683"/>
  <c r="L5683"/>
  <c r="J5683"/>
  <c r="M5688"/>
  <c r="K5688"/>
  <c r="I5688"/>
  <c r="L5688"/>
  <c r="J5688"/>
  <c r="L5744"/>
  <c r="J5744"/>
  <c r="M5744"/>
  <c r="K5744"/>
  <c r="I5744"/>
  <c r="L5804"/>
  <c r="J5804"/>
  <c r="M5804"/>
  <c r="K5804"/>
  <c r="I5804"/>
  <c r="L5809"/>
  <c r="J5809"/>
  <c r="M5809"/>
  <c r="K5809"/>
  <c r="I5809"/>
  <c r="M5863"/>
  <c r="K5863"/>
  <c r="I5863"/>
  <c r="L5863"/>
  <c r="J5863"/>
  <c r="M5868"/>
  <c r="K5868"/>
  <c r="I5868"/>
  <c r="L5868"/>
  <c r="J5868"/>
  <c r="L5924"/>
  <c r="J5924"/>
  <c r="M5924"/>
  <c r="K5924"/>
  <c r="I5924"/>
  <c r="L5929"/>
  <c r="J5929"/>
  <c r="M5929"/>
  <c r="K5929"/>
  <c r="I5929"/>
  <c r="M5983"/>
  <c r="K5983"/>
  <c r="I5983"/>
  <c r="L5983"/>
  <c r="J5983"/>
  <c r="L5989"/>
  <c r="J5989"/>
  <c r="M5989"/>
  <c r="K5989"/>
  <c r="I5989"/>
  <c r="M6043"/>
  <c r="K6043"/>
  <c r="I6043"/>
  <c r="L6043"/>
  <c r="J6043"/>
  <c r="L6049"/>
  <c r="J6049"/>
  <c r="M6049"/>
  <c r="K6049"/>
  <c r="I6049"/>
  <c r="L6104"/>
  <c r="J6104"/>
  <c r="M6104"/>
  <c r="K6104"/>
  <c r="I6104"/>
  <c r="L6169"/>
  <c r="J6169"/>
  <c r="M6169"/>
  <c r="K6169"/>
  <c r="I6169"/>
  <c r="L6224"/>
  <c r="J6224"/>
  <c r="M6224"/>
  <c r="K6224"/>
  <c r="I6224"/>
  <c r="L6229"/>
  <c r="J6229"/>
  <c r="M6229"/>
  <c r="K6229"/>
  <c r="I6229"/>
  <c r="M6283"/>
  <c r="K6283"/>
  <c r="I6283"/>
  <c r="L6283"/>
  <c r="J6283"/>
  <c r="M6288"/>
  <c r="K6288"/>
  <c r="I6288"/>
  <c r="L6288"/>
  <c r="J6288"/>
  <c r="L6344"/>
  <c r="J6344"/>
  <c r="M6344"/>
  <c r="K6344"/>
  <c r="I6344"/>
  <c r="L6349"/>
  <c r="J6349"/>
  <c r="M6349"/>
  <c r="K6349"/>
  <c r="I6349"/>
  <c r="M6403"/>
  <c r="K6403"/>
  <c r="I6403"/>
  <c r="L6403"/>
  <c r="J6403"/>
  <c r="M6468"/>
  <c r="K6468"/>
  <c r="I6468"/>
  <c r="L6468"/>
  <c r="J6468"/>
  <c r="M6523"/>
  <c r="K6523"/>
  <c r="I6523"/>
  <c r="L6523"/>
  <c r="J6523"/>
  <c r="M6588"/>
  <c r="K6588"/>
  <c r="I6588"/>
  <c r="L6588"/>
  <c r="J6588"/>
  <c r="M6643"/>
  <c r="K6643"/>
  <c r="I6643"/>
  <c r="L6643"/>
  <c r="J6643"/>
  <c r="M6708"/>
  <c r="K6708"/>
  <c r="I6708"/>
  <c r="L6708"/>
  <c r="J6708"/>
  <c r="M6763"/>
  <c r="K6763"/>
  <c r="I6763"/>
  <c r="L6763"/>
  <c r="J6763"/>
  <c r="J588"/>
  <c r="J948"/>
  <c r="J1008"/>
  <c r="J1908"/>
  <c r="J2148"/>
  <c r="I2509"/>
  <c r="K2509"/>
  <c r="I2564"/>
  <c r="K2564"/>
  <c r="I2569"/>
  <c r="K2569"/>
  <c r="J3048"/>
  <c r="J3168"/>
  <c r="J3228"/>
  <c r="J3708"/>
  <c r="J4483"/>
  <c r="J4488"/>
  <c r="M6823"/>
  <c r="K6823"/>
  <c r="I6823"/>
  <c r="L6823"/>
  <c r="J6823"/>
  <c r="M6828"/>
  <c r="K6828"/>
  <c r="I6828"/>
  <c r="L6828"/>
  <c r="J6828"/>
  <c r="L6884"/>
  <c r="J6884"/>
  <c r="M6884"/>
  <c r="K6884"/>
  <c r="I6884"/>
  <c r="L6889"/>
  <c r="J6889"/>
  <c r="M6889"/>
  <c r="K6889"/>
  <c r="I6889"/>
  <c r="M6943"/>
  <c r="K6943"/>
  <c r="I6943"/>
  <c r="L6943"/>
  <c r="J6943"/>
  <c r="L6949"/>
  <c r="J6949"/>
  <c r="M6949"/>
  <c r="K6949"/>
  <c r="I6949"/>
  <c r="L7004"/>
  <c r="J7004"/>
  <c r="M7004"/>
  <c r="K7004"/>
  <c r="I7004"/>
  <c r="L7064"/>
  <c r="J7064"/>
  <c r="M7064"/>
  <c r="K7064"/>
  <c r="I7064"/>
  <c r="L7124"/>
  <c r="J7124"/>
  <c r="M7124"/>
  <c r="K7124"/>
  <c r="I7124"/>
  <c r="L7129"/>
  <c r="J7129"/>
  <c r="M7129"/>
  <c r="K7129"/>
  <c r="I7129"/>
  <c r="M7183"/>
  <c r="K7183"/>
  <c r="I7183"/>
  <c r="L7183"/>
  <c r="J7183"/>
  <c r="M7248"/>
  <c r="K7248"/>
  <c r="I7248"/>
  <c r="L7248"/>
  <c r="J7248"/>
  <c r="M7303"/>
  <c r="K7303"/>
  <c r="I7303"/>
  <c r="L7303"/>
  <c r="J7303"/>
  <c r="L7369"/>
  <c r="J7369"/>
  <c r="M7369"/>
  <c r="K7369"/>
  <c r="I7369"/>
  <c r="L7424"/>
  <c r="J7424"/>
  <c r="M7424"/>
  <c r="K7424"/>
  <c r="I7424"/>
  <c r="L7489"/>
  <c r="J7489"/>
  <c r="M7489"/>
  <c r="K7489"/>
  <c r="I7489"/>
  <c r="L7544"/>
  <c r="J7544"/>
  <c r="M7544"/>
  <c r="K7544"/>
  <c r="I7544"/>
  <c r="L7609"/>
  <c r="J7609"/>
  <c r="M7609"/>
  <c r="K7609"/>
  <c r="I7609"/>
  <c r="L7664"/>
  <c r="J7664"/>
  <c r="M7664"/>
  <c r="K7664"/>
  <c r="I7664"/>
  <c r="L7669"/>
  <c r="J7669"/>
  <c r="M7669"/>
  <c r="K7669"/>
  <c r="I7669"/>
  <c r="M7723"/>
  <c r="K7723"/>
  <c r="I7723"/>
  <c r="L7723"/>
  <c r="J7723"/>
  <c r="M7728"/>
  <c r="K7728"/>
  <c r="I7728"/>
  <c r="L7728"/>
  <c r="J7728"/>
  <c r="L7784"/>
  <c r="J7784"/>
  <c r="M7784"/>
  <c r="K7784"/>
  <c r="I7784"/>
  <c r="L7789"/>
  <c r="J7789"/>
  <c r="M7789"/>
  <c r="K7789"/>
  <c r="I7789"/>
  <c r="L7844"/>
  <c r="J7844"/>
  <c r="M7844"/>
  <c r="K7844"/>
  <c r="I7844"/>
  <c r="L7904"/>
  <c r="J7904"/>
  <c r="M7904"/>
  <c r="K7904"/>
  <c r="I7904"/>
  <c r="L7909"/>
  <c r="J7909"/>
  <c r="M7909"/>
  <c r="K7909"/>
  <c r="I7909"/>
  <c r="M7963"/>
  <c r="K7963"/>
  <c r="I7963"/>
  <c r="L7963"/>
  <c r="J7963"/>
  <c r="M7968"/>
  <c r="K7968"/>
  <c r="I7968"/>
  <c r="L7968"/>
  <c r="J7968"/>
  <c r="L8029"/>
  <c r="J8029"/>
  <c r="M8029"/>
  <c r="K8029"/>
  <c r="I8029"/>
  <c r="M8083"/>
  <c r="K8083"/>
  <c r="I8083"/>
  <c r="L8083"/>
  <c r="J8083"/>
  <c r="L8089"/>
  <c r="J8089"/>
  <c r="M8089"/>
  <c r="K8089"/>
  <c r="I8089"/>
  <c r="M8143"/>
  <c r="K8143"/>
  <c r="I8143"/>
  <c r="L8143"/>
  <c r="J8143"/>
  <c r="M8148"/>
  <c r="K8148"/>
  <c r="I8148"/>
  <c r="L8148"/>
  <c r="J8148"/>
  <c r="L8204"/>
  <c r="J8204"/>
  <c r="M8204"/>
  <c r="K8204"/>
  <c r="I8204"/>
  <c r="L8209"/>
  <c r="J8209"/>
  <c r="M8209"/>
  <c r="K8209"/>
  <c r="I8209"/>
  <c r="L8264"/>
  <c r="J8264"/>
  <c r="M8264"/>
  <c r="K8264"/>
  <c r="I8264"/>
  <c r="L8329"/>
  <c r="J8329"/>
  <c r="M8329"/>
  <c r="K8329"/>
  <c r="I8329"/>
  <c r="L8384"/>
  <c r="J8384"/>
  <c r="M8384"/>
  <c r="K8384"/>
  <c r="I8384"/>
  <c r="L8449"/>
  <c r="J8449"/>
  <c r="M8449"/>
  <c r="K8449"/>
  <c r="I8449"/>
  <c r="L8504"/>
  <c r="J8504"/>
  <c r="M8504"/>
  <c r="K8504"/>
  <c r="I8504"/>
  <c r="L8569"/>
  <c r="J8569"/>
  <c r="M8569"/>
  <c r="K8569"/>
  <c r="I8569"/>
  <c r="L8624"/>
  <c r="J8624"/>
  <c r="M8624"/>
  <c r="K8624"/>
  <c r="I8624"/>
  <c r="L8689"/>
  <c r="J8689"/>
  <c r="M8689"/>
  <c r="K8689"/>
  <c r="I8689"/>
  <c r="L8744"/>
  <c r="J8744"/>
  <c r="M8744"/>
  <c r="K8744"/>
  <c r="I8744"/>
  <c r="L8809"/>
  <c r="J8809"/>
  <c r="M8809"/>
  <c r="K8809"/>
  <c r="I8809"/>
  <c r="L8864"/>
  <c r="J8864"/>
  <c r="M8864"/>
  <c r="K8864"/>
  <c r="I8864"/>
  <c r="J4908"/>
  <c r="L4908"/>
  <c r="J5443"/>
  <c r="L5443"/>
  <c r="J5448"/>
  <c r="L5448"/>
  <c r="J5748"/>
  <c r="L5748"/>
  <c r="J5988"/>
  <c r="L5988"/>
  <c r="J6048"/>
  <c r="L6048"/>
  <c r="J6103"/>
  <c r="L6103"/>
  <c r="J6108"/>
  <c r="L6108"/>
  <c r="J6163"/>
  <c r="L6163"/>
  <c r="J6168"/>
  <c r="L6168"/>
  <c r="J6223"/>
  <c r="L6223"/>
  <c r="I6404"/>
  <c r="K6404"/>
  <c r="M6404"/>
  <c r="I6409"/>
  <c r="K6409"/>
  <c r="M6409"/>
  <c r="I6464"/>
  <c r="K6464"/>
  <c r="M6464"/>
  <c r="I6469"/>
  <c r="K6469"/>
  <c r="M6469"/>
  <c r="I6524"/>
  <c r="K6524"/>
  <c r="M6524"/>
  <c r="I6529"/>
  <c r="K6529"/>
  <c r="M6529"/>
  <c r="I6584"/>
  <c r="K6584"/>
  <c r="M6584"/>
  <c r="I6589"/>
  <c r="K6589"/>
  <c r="M6589"/>
  <c r="I6644"/>
  <c r="K6644"/>
  <c r="M6644"/>
  <c r="I6649"/>
  <c r="K6649"/>
  <c r="M6649"/>
  <c r="I6704"/>
  <c r="K6704"/>
  <c r="M6704"/>
  <c r="I6709"/>
  <c r="K6709"/>
  <c r="M6709"/>
  <c r="I6764"/>
  <c r="K6764"/>
  <c r="M6764"/>
  <c r="I6769"/>
  <c r="K6769"/>
  <c r="M6769"/>
  <c r="L6824"/>
  <c r="J6824"/>
  <c r="M6824"/>
  <c r="K6824"/>
  <c r="I6824"/>
  <c r="L6829"/>
  <c r="J6829"/>
  <c r="M6829"/>
  <c r="K6829"/>
  <c r="I6829"/>
  <c r="M6883"/>
  <c r="K6883"/>
  <c r="I6883"/>
  <c r="L6883"/>
  <c r="J6883"/>
  <c r="M6888"/>
  <c r="K6888"/>
  <c r="I6888"/>
  <c r="L6888"/>
  <c r="J6888"/>
  <c r="L6944"/>
  <c r="J6944"/>
  <c r="M6944"/>
  <c r="K6944"/>
  <c r="I6944"/>
  <c r="L7009"/>
  <c r="J7009"/>
  <c r="M7009"/>
  <c r="K7009"/>
  <c r="I7009"/>
  <c r="M7063"/>
  <c r="K7063"/>
  <c r="I7063"/>
  <c r="L7063"/>
  <c r="J7063"/>
  <c r="L7069"/>
  <c r="J7069"/>
  <c r="M7069"/>
  <c r="K7069"/>
  <c r="I7069"/>
  <c r="M7123"/>
  <c r="K7123"/>
  <c r="I7123"/>
  <c r="L7123"/>
  <c r="J7123"/>
  <c r="M7128"/>
  <c r="K7128"/>
  <c r="I7128"/>
  <c r="L7128"/>
  <c r="J7128"/>
  <c r="M7188"/>
  <c r="K7188"/>
  <c r="I7188"/>
  <c r="L7188"/>
  <c r="J7188"/>
  <c r="M7243"/>
  <c r="K7243"/>
  <c r="I7243"/>
  <c r="L7243"/>
  <c r="J7243"/>
  <c r="M7308"/>
  <c r="K7308"/>
  <c r="I7308"/>
  <c r="L7308"/>
  <c r="J7308"/>
  <c r="L7364"/>
  <c r="J7364"/>
  <c r="M7364"/>
  <c r="K7364"/>
  <c r="I7364"/>
  <c r="L7429"/>
  <c r="J7429"/>
  <c r="M7429"/>
  <c r="K7429"/>
  <c r="I7429"/>
  <c r="L7484"/>
  <c r="J7484"/>
  <c r="M7484"/>
  <c r="K7484"/>
  <c r="I7484"/>
  <c r="L7549"/>
  <c r="J7549"/>
  <c r="M7549"/>
  <c r="K7549"/>
  <c r="I7549"/>
  <c r="L7604"/>
  <c r="J7604"/>
  <c r="M7604"/>
  <c r="K7604"/>
  <c r="I7604"/>
  <c r="M7668"/>
  <c r="K7668"/>
  <c r="I7668"/>
  <c r="L7668"/>
  <c r="J7668"/>
  <c r="L7724"/>
  <c r="J7724"/>
  <c r="M7724"/>
  <c r="K7724"/>
  <c r="I7724"/>
  <c r="L7729"/>
  <c r="J7729"/>
  <c r="M7729"/>
  <c r="K7729"/>
  <c r="I7729"/>
  <c r="M7783"/>
  <c r="K7783"/>
  <c r="I7783"/>
  <c r="L7783"/>
  <c r="J7783"/>
  <c r="M7788"/>
  <c r="K7788"/>
  <c r="I7788"/>
  <c r="L7788"/>
  <c r="J7788"/>
  <c r="L7849"/>
  <c r="J7849"/>
  <c r="M7849"/>
  <c r="K7849"/>
  <c r="I7849"/>
  <c r="M7903"/>
  <c r="K7903"/>
  <c r="I7903"/>
  <c r="L7903"/>
  <c r="J7903"/>
  <c r="M7908"/>
  <c r="K7908"/>
  <c r="I7908"/>
  <c r="L7908"/>
  <c r="J7908"/>
  <c r="L7964"/>
  <c r="J7964"/>
  <c r="M7964"/>
  <c r="K7964"/>
  <c r="I7964"/>
  <c r="L7969"/>
  <c r="J7969"/>
  <c r="M7969"/>
  <c r="K7969"/>
  <c r="I7969"/>
  <c r="L8024"/>
  <c r="J8024"/>
  <c r="M8024"/>
  <c r="K8024"/>
  <c r="I8024"/>
  <c r="L8084"/>
  <c r="J8084"/>
  <c r="M8084"/>
  <c r="K8084"/>
  <c r="I8084"/>
  <c r="L8144"/>
  <c r="J8144"/>
  <c r="M8144"/>
  <c r="K8144"/>
  <c r="I8144"/>
  <c r="L8149"/>
  <c r="J8149"/>
  <c r="M8149"/>
  <c r="K8149"/>
  <c r="I8149"/>
  <c r="M8203"/>
  <c r="K8203"/>
  <c r="I8203"/>
  <c r="L8203"/>
  <c r="J8203"/>
  <c r="M8208"/>
  <c r="K8208"/>
  <c r="I8208"/>
  <c r="L8208"/>
  <c r="J8208"/>
  <c r="L8269"/>
  <c r="J8269"/>
  <c r="M8269"/>
  <c r="K8269"/>
  <c r="I8269"/>
  <c r="L8324"/>
  <c r="J8324"/>
  <c r="M8324"/>
  <c r="K8324"/>
  <c r="I8324"/>
  <c r="L8389"/>
  <c r="J8389"/>
  <c r="M8389"/>
  <c r="K8389"/>
  <c r="I8389"/>
  <c r="L8444"/>
  <c r="J8444"/>
  <c r="M8444"/>
  <c r="K8444"/>
  <c r="I8444"/>
  <c r="L8509"/>
  <c r="J8509"/>
  <c r="M8509"/>
  <c r="K8509"/>
  <c r="I8509"/>
  <c r="L8564"/>
  <c r="J8564"/>
  <c r="M8564"/>
  <c r="K8564"/>
  <c r="I8564"/>
  <c r="L8629"/>
  <c r="J8629"/>
  <c r="M8629"/>
  <c r="K8629"/>
  <c r="I8629"/>
  <c r="L8684"/>
  <c r="J8684"/>
  <c r="M8684"/>
  <c r="K8684"/>
  <c r="I8684"/>
  <c r="L8749"/>
  <c r="J8749"/>
  <c r="M8749"/>
  <c r="K8749"/>
  <c r="I8749"/>
  <c r="L8804"/>
  <c r="J8804"/>
  <c r="M8804"/>
  <c r="K8804"/>
  <c r="I8804"/>
  <c r="M8868"/>
  <c r="K8868"/>
  <c r="I8868"/>
  <c r="L8868"/>
  <c r="J8868"/>
  <c r="I4908"/>
  <c r="K4908"/>
  <c r="I5443"/>
  <c r="K5443"/>
  <c r="I5448"/>
  <c r="K5448"/>
  <c r="I5748"/>
  <c r="K5748"/>
  <c r="I5988"/>
  <c r="K5988"/>
  <c r="I6048"/>
  <c r="K6048"/>
  <c r="I6103"/>
  <c r="K6103"/>
  <c r="I6108"/>
  <c r="K6108"/>
  <c r="I6163"/>
  <c r="K6163"/>
  <c r="I6168"/>
  <c r="K6168"/>
  <c r="I6223"/>
  <c r="K6223"/>
  <c r="J6404"/>
  <c r="J6409"/>
  <c r="J6464"/>
  <c r="J6469"/>
  <c r="J6524"/>
  <c r="J6529"/>
  <c r="J6584"/>
  <c r="J6589"/>
  <c r="J6644"/>
  <c r="J6649"/>
  <c r="J6704"/>
  <c r="J6709"/>
  <c r="J6764"/>
  <c r="J6769"/>
  <c r="L8869"/>
  <c r="J8869"/>
  <c r="M8869"/>
  <c r="K8869"/>
  <c r="I8869"/>
  <c r="M8923"/>
  <c r="K8923"/>
  <c r="I8923"/>
  <c r="L8923"/>
  <c r="J8923"/>
  <c r="M8928"/>
  <c r="K8928"/>
  <c r="I8928"/>
  <c r="L8928"/>
  <c r="J8928"/>
  <c r="L8984"/>
  <c r="J8984"/>
  <c r="M8984"/>
  <c r="K8984"/>
  <c r="I8984"/>
  <c r="L8989"/>
  <c r="J8989"/>
  <c r="M8989"/>
  <c r="K8989"/>
  <c r="I8989"/>
  <c r="M9043"/>
  <c r="K9043"/>
  <c r="I9043"/>
  <c r="L9043"/>
  <c r="J9043"/>
  <c r="L9049"/>
  <c r="J9049"/>
  <c r="M9049"/>
  <c r="K9049"/>
  <c r="I9049"/>
  <c r="M9103"/>
  <c r="K9103"/>
  <c r="I9103"/>
  <c r="L9103"/>
  <c r="J9103"/>
  <c r="M9108"/>
  <c r="K9108"/>
  <c r="I9108"/>
  <c r="L9108"/>
  <c r="J9108"/>
  <c r="L9164"/>
  <c r="J9164"/>
  <c r="M9164"/>
  <c r="K9164"/>
  <c r="I9164"/>
  <c r="L9169"/>
  <c r="J9169"/>
  <c r="M9169"/>
  <c r="K9169"/>
  <c r="I9169"/>
  <c r="M9223"/>
  <c r="K9223"/>
  <c r="I9223"/>
  <c r="L9223"/>
  <c r="J9223"/>
  <c r="M9228"/>
  <c r="K9228"/>
  <c r="I9228"/>
  <c r="L9228"/>
  <c r="J9228"/>
  <c r="L9284"/>
  <c r="J9284"/>
  <c r="M9284"/>
  <c r="K9284"/>
  <c r="I9284"/>
  <c r="L9289"/>
  <c r="J9289"/>
  <c r="M9289"/>
  <c r="K9289"/>
  <c r="I9289"/>
  <c r="M9343"/>
  <c r="K9343"/>
  <c r="I9343"/>
  <c r="L9343"/>
  <c r="J9343"/>
  <c r="L9349"/>
  <c r="J9349"/>
  <c r="M9349"/>
  <c r="K9349"/>
  <c r="I9349"/>
  <c r="M9403"/>
  <c r="K9403"/>
  <c r="I9403"/>
  <c r="L9403"/>
  <c r="J9403"/>
  <c r="M9408"/>
  <c r="K9408"/>
  <c r="I9408"/>
  <c r="L9408"/>
  <c r="J9408"/>
  <c r="L9464"/>
  <c r="J9464"/>
  <c r="M9464"/>
  <c r="K9464"/>
  <c r="I9464"/>
  <c r="L9469"/>
  <c r="J9469"/>
  <c r="M9469"/>
  <c r="K9469"/>
  <c r="I9469"/>
  <c r="M9523"/>
  <c r="K9523"/>
  <c r="I9523"/>
  <c r="L9523"/>
  <c r="J9523"/>
  <c r="M9528"/>
  <c r="K9528"/>
  <c r="I9528"/>
  <c r="L9528"/>
  <c r="J9528"/>
  <c r="L9584"/>
  <c r="J9584"/>
  <c r="M9584"/>
  <c r="K9584"/>
  <c r="I9584"/>
  <c r="L9589"/>
  <c r="J9589"/>
  <c r="M9589"/>
  <c r="K9589"/>
  <c r="I9589"/>
  <c r="M9643"/>
  <c r="K9643"/>
  <c r="I9643"/>
  <c r="L9643"/>
  <c r="J9643"/>
  <c r="M9648"/>
  <c r="K9648"/>
  <c r="I9648"/>
  <c r="L9648"/>
  <c r="J9648"/>
  <c r="L9704"/>
  <c r="J9704"/>
  <c r="M9704"/>
  <c r="K9704"/>
  <c r="I9704"/>
  <c r="L9764"/>
  <c r="J9764"/>
  <c r="M9764"/>
  <c r="K9764"/>
  <c r="I9764"/>
  <c r="L9769"/>
  <c r="J9769"/>
  <c r="M9769"/>
  <c r="K9769"/>
  <c r="I9769"/>
  <c r="M9823"/>
  <c r="K9823"/>
  <c r="I9823"/>
  <c r="L9823"/>
  <c r="J9823"/>
  <c r="M9828"/>
  <c r="K9828"/>
  <c r="I9828"/>
  <c r="L9828"/>
  <c r="J9828"/>
  <c r="L9884"/>
  <c r="J9884"/>
  <c r="M9884"/>
  <c r="K9884"/>
  <c r="I9884"/>
  <c r="L9889"/>
  <c r="J9889"/>
  <c r="M9889"/>
  <c r="K9889"/>
  <c r="I9889"/>
  <c r="M9943"/>
  <c r="K9943"/>
  <c r="L9943"/>
  <c r="I9943"/>
  <c r="J9943"/>
  <c r="J6948"/>
  <c r="L6948"/>
  <c r="J7003"/>
  <c r="L7003"/>
  <c r="J7008"/>
  <c r="L7008"/>
  <c r="J7068"/>
  <c r="L7068"/>
  <c r="I7184"/>
  <c r="K7184"/>
  <c r="M7184"/>
  <c r="I7189"/>
  <c r="K7189"/>
  <c r="M7189"/>
  <c r="I7244"/>
  <c r="K7244"/>
  <c r="M7244"/>
  <c r="I7249"/>
  <c r="K7249"/>
  <c r="M7249"/>
  <c r="I7304"/>
  <c r="K7304"/>
  <c r="M7304"/>
  <c r="I7309"/>
  <c r="K7309"/>
  <c r="M7309"/>
  <c r="J7363"/>
  <c r="L7363"/>
  <c r="J7368"/>
  <c r="L7368"/>
  <c r="J7423"/>
  <c r="L7423"/>
  <c r="J7428"/>
  <c r="L7428"/>
  <c r="J7483"/>
  <c r="L7483"/>
  <c r="J7488"/>
  <c r="L7488"/>
  <c r="J7543"/>
  <c r="L7543"/>
  <c r="J7548"/>
  <c r="L7548"/>
  <c r="J7603"/>
  <c r="L7603"/>
  <c r="J7608"/>
  <c r="L7608"/>
  <c r="J7663"/>
  <c r="L7663"/>
  <c r="J7843"/>
  <c r="L7843"/>
  <c r="J7848"/>
  <c r="L7848"/>
  <c r="J8023"/>
  <c r="L8023"/>
  <c r="J8028"/>
  <c r="L8028"/>
  <c r="J8088"/>
  <c r="L8088"/>
  <c r="J8263"/>
  <c r="L8263"/>
  <c r="J8268"/>
  <c r="L8268"/>
  <c r="J8323"/>
  <c r="L8323"/>
  <c r="J8328"/>
  <c r="L8328"/>
  <c r="J8383"/>
  <c r="L8383"/>
  <c r="J8388"/>
  <c r="L8388"/>
  <c r="J8443"/>
  <c r="L8443"/>
  <c r="J8448"/>
  <c r="L8448"/>
  <c r="J8503"/>
  <c r="L8503"/>
  <c r="J8508"/>
  <c r="L8508"/>
  <c r="J8563"/>
  <c r="L8563"/>
  <c r="J8568"/>
  <c r="L8568"/>
  <c r="J8623"/>
  <c r="L8623"/>
  <c r="J8628"/>
  <c r="L8628"/>
  <c r="J8683"/>
  <c r="L8683"/>
  <c r="J8688"/>
  <c r="L8688"/>
  <c r="J8743"/>
  <c r="L8743"/>
  <c r="J8748"/>
  <c r="L8748"/>
  <c r="J8803"/>
  <c r="L8803"/>
  <c r="J8808"/>
  <c r="L8808"/>
  <c r="J8863"/>
  <c r="L8863"/>
  <c r="L8924"/>
  <c r="J8924"/>
  <c r="M8924"/>
  <c r="K8924"/>
  <c r="I8924"/>
  <c r="L8929"/>
  <c r="J8929"/>
  <c r="M8929"/>
  <c r="K8929"/>
  <c r="I8929"/>
  <c r="M8983"/>
  <c r="K8983"/>
  <c r="I8983"/>
  <c r="L8983"/>
  <c r="J8983"/>
  <c r="M8988"/>
  <c r="K8988"/>
  <c r="I8988"/>
  <c r="L8988"/>
  <c r="J8988"/>
  <c r="L9044"/>
  <c r="J9044"/>
  <c r="M9044"/>
  <c r="K9044"/>
  <c r="I9044"/>
  <c r="L9104"/>
  <c r="J9104"/>
  <c r="M9104"/>
  <c r="K9104"/>
  <c r="I9104"/>
  <c r="L9109"/>
  <c r="J9109"/>
  <c r="M9109"/>
  <c r="K9109"/>
  <c r="I9109"/>
  <c r="M9163"/>
  <c r="K9163"/>
  <c r="I9163"/>
  <c r="L9163"/>
  <c r="J9163"/>
  <c r="M9168"/>
  <c r="K9168"/>
  <c r="I9168"/>
  <c r="L9168"/>
  <c r="J9168"/>
  <c r="L9224"/>
  <c r="J9224"/>
  <c r="M9224"/>
  <c r="K9224"/>
  <c r="I9224"/>
  <c r="L9229"/>
  <c r="J9229"/>
  <c r="M9229"/>
  <c r="K9229"/>
  <c r="I9229"/>
  <c r="M9283"/>
  <c r="K9283"/>
  <c r="I9283"/>
  <c r="L9283"/>
  <c r="J9283"/>
  <c r="M9288"/>
  <c r="K9288"/>
  <c r="I9288"/>
  <c r="L9288"/>
  <c r="J9288"/>
  <c r="L9344"/>
  <c r="J9344"/>
  <c r="M9344"/>
  <c r="K9344"/>
  <c r="I9344"/>
  <c r="L9404"/>
  <c r="J9404"/>
  <c r="M9404"/>
  <c r="K9404"/>
  <c r="I9404"/>
  <c r="L9409"/>
  <c r="J9409"/>
  <c r="M9409"/>
  <c r="K9409"/>
  <c r="I9409"/>
  <c r="M9463"/>
  <c r="K9463"/>
  <c r="I9463"/>
  <c r="L9463"/>
  <c r="J9463"/>
  <c r="M9468"/>
  <c r="K9468"/>
  <c r="I9468"/>
  <c r="L9468"/>
  <c r="J9468"/>
  <c r="L9524"/>
  <c r="J9524"/>
  <c r="M9524"/>
  <c r="K9524"/>
  <c r="I9524"/>
  <c r="L9529"/>
  <c r="J9529"/>
  <c r="M9529"/>
  <c r="K9529"/>
  <c r="I9529"/>
  <c r="M9583"/>
  <c r="K9583"/>
  <c r="I9583"/>
  <c r="L9583"/>
  <c r="J9583"/>
  <c r="M9588"/>
  <c r="K9588"/>
  <c r="I9588"/>
  <c r="L9588"/>
  <c r="J9588"/>
  <c r="L9644"/>
  <c r="J9644"/>
  <c r="M9644"/>
  <c r="K9644"/>
  <c r="I9644"/>
  <c r="L9649"/>
  <c r="J9649"/>
  <c r="M9649"/>
  <c r="K9649"/>
  <c r="I9649"/>
  <c r="M9703"/>
  <c r="K9703"/>
  <c r="I9703"/>
  <c r="L9703"/>
  <c r="J9703"/>
  <c r="L9709"/>
  <c r="J9709"/>
  <c r="M9709"/>
  <c r="K9709"/>
  <c r="I9709"/>
  <c r="M9763"/>
  <c r="K9763"/>
  <c r="I9763"/>
  <c r="L9763"/>
  <c r="J9763"/>
  <c r="M9768"/>
  <c r="K9768"/>
  <c r="I9768"/>
  <c r="L9768"/>
  <c r="J9768"/>
  <c r="L9824"/>
  <c r="J9824"/>
  <c r="M9824"/>
  <c r="K9824"/>
  <c r="I9824"/>
  <c r="L9829"/>
  <c r="J9829"/>
  <c r="M9829"/>
  <c r="K9829"/>
  <c r="I9829"/>
  <c r="M9883"/>
  <c r="K9883"/>
  <c r="I9883"/>
  <c r="L9883"/>
  <c r="J9883"/>
  <c r="M9888"/>
  <c r="K9888"/>
  <c r="I9888"/>
  <c r="L9888"/>
  <c r="J9888"/>
  <c r="I6948"/>
  <c r="K6948"/>
  <c r="I7003"/>
  <c r="K7003"/>
  <c r="I7008"/>
  <c r="K7008"/>
  <c r="I7068"/>
  <c r="K7068"/>
  <c r="J7184"/>
  <c r="J7189"/>
  <c r="J7244"/>
  <c r="J7249"/>
  <c r="J7304"/>
  <c r="J7309"/>
  <c r="I7363"/>
  <c r="K7363"/>
  <c r="I7368"/>
  <c r="K7368"/>
  <c r="I7423"/>
  <c r="K7423"/>
  <c r="I7428"/>
  <c r="K7428"/>
  <c r="I7483"/>
  <c r="K7483"/>
  <c r="I7488"/>
  <c r="K7488"/>
  <c r="I7543"/>
  <c r="K7543"/>
  <c r="I7548"/>
  <c r="K7548"/>
  <c r="I7603"/>
  <c r="K7603"/>
  <c r="I7608"/>
  <c r="K7608"/>
  <c r="I7663"/>
  <c r="K7663"/>
  <c r="I7843"/>
  <c r="K7843"/>
  <c r="I7848"/>
  <c r="K7848"/>
  <c r="I8023"/>
  <c r="K8023"/>
  <c r="I8028"/>
  <c r="K8028"/>
  <c r="I8088"/>
  <c r="K8088"/>
  <c r="I8263"/>
  <c r="K8263"/>
  <c r="I8268"/>
  <c r="K8268"/>
  <c r="I8323"/>
  <c r="K8323"/>
  <c r="I8328"/>
  <c r="K8328"/>
  <c r="I8383"/>
  <c r="K8383"/>
  <c r="I8388"/>
  <c r="K8388"/>
  <c r="I8443"/>
  <c r="K8443"/>
  <c r="I8448"/>
  <c r="K8448"/>
  <c r="I8503"/>
  <c r="K8503"/>
  <c r="I8508"/>
  <c r="K8508"/>
  <c r="I8563"/>
  <c r="K8563"/>
  <c r="I8568"/>
  <c r="K8568"/>
  <c r="I8623"/>
  <c r="K8623"/>
  <c r="I8628"/>
  <c r="K8628"/>
  <c r="I8683"/>
  <c r="K8683"/>
  <c r="I8688"/>
  <c r="K8688"/>
  <c r="I8743"/>
  <c r="K8743"/>
  <c r="I8748"/>
  <c r="K8748"/>
  <c r="I8803"/>
  <c r="K8803"/>
  <c r="I8808"/>
  <c r="K8808"/>
  <c r="I8863"/>
  <c r="K8863"/>
  <c r="M9948"/>
  <c r="K9948"/>
  <c r="I9948"/>
  <c r="L9948"/>
  <c r="J9948"/>
  <c r="L10004"/>
  <c r="J10004"/>
  <c r="M10004"/>
  <c r="K10004"/>
  <c r="I10004"/>
  <c r="L10009"/>
  <c r="J10009"/>
  <c r="M10009"/>
  <c r="K10009"/>
  <c r="I10009"/>
  <c r="M10063"/>
  <c r="K10063"/>
  <c r="I10063"/>
  <c r="L10063"/>
  <c r="J10063"/>
  <c r="M10068"/>
  <c r="K10068"/>
  <c r="I10068"/>
  <c r="L10068"/>
  <c r="J10068"/>
  <c r="L10124"/>
  <c r="J10124"/>
  <c r="M10124"/>
  <c r="K10124"/>
  <c r="I10124"/>
  <c r="L10129"/>
  <c r="J10129"/>
  <c r="M10129"/>
  <c r="K10129"/>
  <c r="I10129"/>
  <c r="M10183"/>
  <c r="K10183"/>
  <c r="I10183"/>
  <c r="L10183"/>
  <c r="J10183"/>
  <c r="M10188"/>
  <c r="K10188"/>
  <c r="I10188"/>
  <c r="L10188"/>
  <c r="J10188"/>
  <c r="L10244"/>
  <c r="J10244"/>
  <c r="M10244"/>
  <c r="K10244"/>
  <c r="I10244"/>
  <c r="L10249"/>
  <c r="J10249"/>
  <c r="M10249"/>
  <c r="K10249"/>
  <c r="I10249"/>
  <c r="L10304"/>
  <c r="J10304"/>
  <c r="M10304"/>
  <c r="K10304"/>
  <c r="I10304"/>
  <c r="L10364"/>
  <c r="J10364"/>
  <c r="M10364"/>
  <c r="K10364"/>
  <c r="I10364"/>
  <c r="L10429"/>
  <c r="J10429"/>
  <c r="M10429"/>
  <c r="K10429"/>
  <c r="I10429"/>
  <c r="L10484"/>
  <c r="J10484"/>
  <c r="M10484"/>
  <c r="K10484"/>
  <c r="I10484"/>
  <c r="L10549"/>
  <c r="J10549"/>
  <c r="M10549"/>
  <c r="K10549"/>
  <c r="I10549"/>
  <c r="L10604"/>
  <c r="J10604"/>
  <c r="M10604"/>
  <c r="K10604"/>
  <c r="I10604"/>
  <c r="L10664"/>
  <c r="J10664"/>
  <c r="M10664"/>
  <c r="K10664"/>
  <c r="I10664"/>
  <c r="L10729"/>
  <c r="J10729"/>
  <c r="M10729"/>
  <c r="K10729"/>
  <c r="I10729"/>
  <c r="L10784"/>
  <c r="J10784"/>
  <c r="M10784"/>
  <c r="K10784"/>
  <c r="I10784"/>
  <c r="L10844"/>
  <c r="J10844"/>
  <c r="M10844"/>
  <c r="K10844"/>
  <c r="I10844"/>
  <c r="L10849"/>
  <c r="J10849"/>
  <c r="M10849"/>
  <c r="K10849"/>
  <c r="I10849"/>
  <c r="M10903"/>
  <c r="K10903"/>
  <c r="I10903"/>
  <c r="L10903"/>
  <c r="J10903"/>
  <c r="L10909"/>
  <c r="J10909"/>
  <c r="M10909"/>
  <c r="K10909"/>
  <c r="I10909"/>
  <c r="M10963"/>
  <c r="K10963"/>
  <c r="I10963"/>
  <c r="L10963"/>
  <c r="J10963"/>
  <c r="J9048"/>
  <c r="L9048"/>
  <c r="J9348"/>
  <c r="L9348"/>
  <c r="J9708"/>
  <c r="L9708"/>
  <c r="L9944"/>
  <c r="J9944"/>
  <c r="M9944"/>
  <c r="K9944"/>
  <c r="I9944"/>
  <c r="L9949"/>
  <c r="J9949"/>
  <c r="M9949"/>
  <c r="K9949"/>
  <c r="I9949"/>
  <c r="M10003"/>
  <c r="K10003"/>
  <c r="I10003"/>
  <c r="L10003"/>
  <c r="J10003"/>
  <c r="M10008"/>
  <c r="K10008"/>
  <c r="I10008"/>
  <c r="L10008"/>
  <c r="J10008"/>
  <c r="L10064"/>
  <c r="J10064"/>
  <c r="M10064"/>
  <c r="K10064"/>
  <c r="I10064"/>
  <c r="L10069"/>
  <c r="J10069"/>
  <c r="M10069"/>
  <c r="K10069"/>
  <c r="I10069"/>
  <c r="M10123"/>
  <c r="K10123"/>
  <c r="I10123"/>
  <c r="L10123"/>
  <c r="J10123"/>
  <c r="M10128"/>
  <c r="K10128"/>
  <c r="I10128"/>
  <c r="L10128"/>
  <c r="J10128"/>
  <c r="L10184"/>
  <c r="J10184"/>
  <c r="M10184"/>
  <c r="K10184"/>
  <c r="I10184"/>
  <c r="L10189"/>
  <c r="J10189"/>
  <c r="M10189"/>
  <c r="K10189"/>
  <c r="I10189"/>
  <c r="M10243"/>
  <c r="K10243"/>
  <c r="I10243"/>
  <c r="L10243"/>
  <c r="J10243"/>
  <c r="M10248"/>
  <c r="K10248"/>
  <c r="I10248"/>
  <c r="L10248"/>
  <c r="J10248"/>
  <c r="L10309"/>
  <c r="J10309"/>
  <c r="M10309"/>
  <c r="K10309"/>
  <c r="I10309"/>
  <c r="M10363"/>
  <c r="K10363"/>
  <c r="I10363"/>
  <c r="L10363"/>
  <c r="J10363"/>
  <c r="L10369"/>
  <c r="J10369"/>
  <c r="M10369"/>
  <c r="K10369"/>
  <c r="I10369"/>
  <c r="L10424"/>
  <c r="J10424"/>
  <c r="M10424"/>
  <c r="K10424"/>
  <c r="I10424"/>
  <c r="L10489"/>
  <c r="J10489"/>
  <c r="M10489"/>
  <c r="K10489"/>
  <c r="I10489"/>
  <c r="L10544"/>
  <c r="J10544"/>
  <c r="M10544"/>
  <c r="K10544"/>
  <c r="I10544"/>
  <c r="L10609"/>
  <c r="J10609"/>
  <c r="M10609"/>
  <c r="K10609"/>
  <c r="I10609"/>
  <c r="M10663"/>
  <c r="K10663"/>
  <c r="I10663"/>
  <c r="L10663"/>
  <c r="J10663"/>
  <c r="L10669"/>
  <c r="J10669"/>
  <c r="M10669"/>
  <c r="K10669"/>
  <c r="I10669"/>
  <c r="L10724"/>
  <c r="J10724"/>
  <c r="M10724"/>
  <c r="K10724"/>
  <c r="I10724"/>
  <c r="L10789"/>
  <c r="J10789"/>
  <c r="M10789"/>
  <c r="K10789"/>
  <c r="I10789"/>
  <c r="M10843"/>
  <c r="K10843"/>
  <c r="I10843"/>
  <c r="L10843"/>
  <c r="J10843"/>
  <c r="M10848"/>
  <c r="K10848"/>
  <c r="I10848"/>
  <c r="L10848"/>
  <c r="J10848"/>
  <c r="L10904"/>
  <c r="J10904"/>
  <c r="M10904"/>
  <c r="K10904"/>
  <c r="I10904"/>
  <c r="I9048"/>
  <c r="K9048"/>
  <c r="I9348"/>
  <c r="K9348"/>
  <c r="I9708"/>
  <c r="K9708"/>
  <c r="L10969"/>
  <c r="J10969"/>
  <c r="M10969"/>
  <c r="K10969"/>
  <c r="I10969"/>
  <c r="M11023"/>
  <c r="K11023"/>
  <c r="I11023"/>
  <c r="L11023"/>
  <c r="J11023"/>
  <c r="M11028"/>
  <c r="K11028"/>
  <c r="I11028"/>
  <c r="L11028"/>
  <c r="J11028"/>
  <c r="L11084"/>
  <c r="J11084"/>
  <c r="M11084"/>
  <c r="K11084"/>
  <c r="I11084"/>
  <c r="L11089"/>
  <c r="J11089"/>
  <c r="M11089"/>
  <c r="K11089"/>
  <c r="I11089"/>
  <c r="M11143"/>
  <c r="K11143"/>
  <c r="I11143"/>
  <c r="L11143"/>
  <c r="J11143"/>
  <c r="M11148"/>
  <c r="K11148"/>
  <c r="I11148"/>
  <c r="L11148"/>
  <c r="J11148"/>
  <c r="L11204"/>
  <c r="J11204"/>
  <c r="M11204"/>
  <c r="K11204"/>
  <c r="I11204"/>
  <c r="L11209"/>
  <c r="J11209"/>
  <c r="M11209"/>
  <c r="K11209"/>
  <c r="I11209"/>
  <c r="M11263"/>
  <c r="K11263"/>
  <c r="I11263"/>
  <c r="L11263"/>
  <c r="J11263"/>
  <c r="M11268"/>
  <c r="K11268"/>
  <c r="I11268"/>
  <c r="L11268"/>
  <c r="J11268"/>
  <c r="M11328"/>
  <c r="K11328"/>
  <c r="I11328"/>
  <c r="L11328"/>
  <c r="J11328"/>
  <c r="M11383"/>
  <c r="K11383"/>
  <c r="I11383"/>
  <c r="L11383"/>
  <c r="J11383"/>
  <c r="M11448"/>
  <c r="K11448"/>
  <c r="I11448"/>
  <c r="L11448"/>
  <c r="J11448"/>
  <c r="M11503"/>
  <c r="K11503"/>
  <c r="I11503"/>
  <c r="L11503"/>
  <c r="J11503"/>
  <c r="J10303"/>
  <c r="L10303"/>
  <c r="J10308"/>
  <c r="L10308"/>
  <c r="J10368"/>
  <c r="L10368"/>
  <c r="J10423"/>
  <c r="L10423"/>
  <c r="J10428"/>
  <c r="L10428"/>
  <c r="J10483"/>
  <c r="L10483"/>
  <c r="J10488"/>
  <c r="L10488"/>
  <c r="J10543"/>
  <c r="L10543"/>
  <c r="J10548"/>
  <c r="L10548"/>
  <c r="J10603"/>
  <c r="L10603"/>
  <c r="J10608"/>
  <c r="L10608"/>
  <c r="J10668"/>
  <c r="L10668"/>
  <c r="J10723"/>
  <c r="L10723"/>
  <c r="J10728"/>
  <c r="L10728"/>
  <c r="J10783"/>
  <c r="L10783"/>
  <c r="J10788"/>
  <c r="L10788"/>
  <c r="J10908"/>
  <c r="L10908"/>
  <c r="L10964"/>
  <c r="J10964"/>
  <c r="M10964"/>
  <c r="K10964"/>
  <c r="L11024"/>
  <c r="J11024"/>
  <c r="M11024"/>
  <c r="K11024"/>
  <c r="I11024"/>
  <c r="L11029"/>
  <c r="J11029"/>
  <c r="M11029"/>
  <c r="K11029"/>
  <c r="I11029"/>
  <c r="M11083"/>
  <c r="K11083"/>
  <c r="I11083"/>
  <c r="L11083"/>
  <c r="J11083"/>
  <c r="M11088"/>
  <c r="K11088"/>
  <c r="I11088"/>
  <c r="L11088"/>
  <c r="J11088"/>
  <c r="L11144"/>
  <c r="J11144"/>
  <c r="M11144"/>
  <c r="K11144"/>
  <c r="I11144"/>
  <c r="L11149"/>
  <c r="J11149"/>
  <c r="M11149"/>
  <c r="K11149"/>
  <c r="I11149"/>
  <c r="M11203"/>
  <c r="K11203"/>
  <c r="I11203"/>
  <c r="L11203"/>
  <c r="J11203"/>
  <c r="M11208"/>
  <c r="K11208"/>
  <c r="I11208"/>
  <c r="L11208"/>
  <c r="J11208"/>
  <c r="L11264"/>
  <c r="J11264"/>
  <c r="M11264"/>
  <c r="K11264"/>
  <c r="I11264"/>
  <c r="L11269"/>
  <c r="J11269"/>
  <c r="M11269"/>
  <c r="K11269"/>
  <c r="I11269"/>
  <c r="M11323"/>
  <c r="K11323"/>
  <c r="I11323"/>
  <c r="L11323"/>
  <c r="J11323"/>
  <c r="M11388"/>
  <c r="K11388"/>
  <c r="I11388"/>
  <c r="L11388"/>
  <c r="J11388"/>
  <c r="M11443"/>
  <c r="K11443"/>
  <c r="I11443"/>
  <c r="L11443"/>
  <c r="J11443"/>
  <c r="I10303"/>
  <c r="K10303"/>
  <c r="I10308"/>
  <c r="K10308"/>
  <c r="I10368"/>
  <c r="K10368"/>
  <c r="I10423"/>
  <c r="K10423"/>
  <c r="I10428"/>
  <c r="K10428"/>
  <c r="I10483"/>
  <c r="K10483"/>
  <c r="I10488"/>
  <c r="K10488"/>
  <c r="I10543"/>
  <c r="K10543"/>
  <c r="I10548"/>
  <c r="K10548"/>
  <c r="I10603"/>
  <c r="K10603"/>
  <c r="I10608"/>
  <c r="K10608"/>
  <c r="I10668"/>
  <c r="K10668"/>
  <c r="I10723"/>
  <c r="K10723"/>
  <c r="I10728"/>
  <c r="K10728"/>
  <c r="I10783"/>
  <c r="K10783"/>
  <c r="I10788"/>
  <c r="K10788"/>
  <c r="I10908"/>
  <c r="K10908"/>
  <c r="I10964"/>
  <c r="M11508"/>
  <c r="K11508"/>
  <c r="I11508"/>
  <c r="L11508"/>
  <c r="J11508"/>
  <c r="L11564"/>
  <c r="J11564"/>
  <c r="M11564"/>
  <c r="K11564"/>
  <c r="I11564"/>
  <c r="L11569"/>
  <c r="J11569"/>
  <c r="M11569"/>
  <c r="K11569"/>
  <c r="I11569"/>
  <c r="M11623"/>
  <c r="K11623"/>
  <c r="I11623"/>
  <c r="L11623"/>
  <c r="J11623"/>
  <c r="M11628"/>
  <c r="K11628"/>
  <c r="I11628"/>
  <c r="L11628"/>
  <c r="J11628"/>
  <c r="L11684"/>
  <c r="J11684"/>
  <c r="M11684"/>
  <c r="K11684"/>
  <c r="I11684"/>
  <c r="L11689"/>
  <c r="J11689"/>
  <c r="M11689"/>
  <c r="K11689"/>
  <c r="I11689"/>
  <c r="M11743"/>
  <c r="K11743"/>
  <c r="I11743"/>
  <c r="L11743"/>
  <c r="J11743"/>
  <c r="L11749"/>
  <c r="J11749"/>
  <c r="M11749"/>
  <c r="K11749"/>
  <c r="I11749"/>
  <c r="L11804"/>
  <c r="J11804"/>
  <c r="M11804"/>
  <c r="K11804"/>
  <c r="I11804"/>
  <c r="L11869"/>
  <c r="J11869"/>
  <c r="M11869"/>
  <c r="K11869"/>
  <c r="I11869"/>
  <c r="L11924"/>
  <c r="J11924"/>
  <c r="M11924"/>
  <c r="K11924"/>
  <c r="I11924"/>
  <c r="L11929"/>
  <c r="J11929"/>
  <c r="M11929"/>
  <c r="K11929"/>
  <c r="I11929"/>
  <c r="M11983"/>
  <c r="K11983"/>
  <c r="I11983"/>
  <c r="L11983"/>
  <c r="J11983"/>
  <c r="L11989"/>
  <c r="J11989"/>
  <c r="M11989"/>
  <c r="K11989"/>
  <c r="I11989"/>
  <c r="J10968"/>
  <c r="L10968"/>
  <c r="I11324"/>
  <c r="K11324"/>
  <c r="M11324"/>
  <c r="I11329"/>
  <c r="K11329"/>
  <c r="M11329"/>
  <c r="I11384"/>
  <c r="K11384"/>
  <c r="M11384"/>
  <c r="I11389"/>
  <c r="K11389"/>
  <c r="M11389"/>
  <c r="I11444"/>
  <c r="K11444"/>
  <c r="M11444"/>
  <c r="I11449"/>
  <c r="K11449"/>
  <c r="M11449"/>
  <c r="L11504"/>
  <c r="J11504"/>
  <c r="M11504"/>
  <c r="K11504"/>
  <c r="I11504"/>
  <c r="L11509"/>
  <c r="J11509"/>
  <c r="M11509"/>
  <c r="K11509"/>
  <c r="I11509"/>
  <c r="M11563"/>
  <c r="K11563"/>
  <c r="I11563"/>
  <c r="L11563"/>
  <c r="J11563"/>
  <c r="M11568"/>
  <c r="K11568"/>
  <c r="I11568"/>
  <c r="L11568"/>
  <c r="J11568"/>
  <c r="L11624"/>
  <c r="J11624"/>
  <c r="M11624"/>
  <c r="K11624"/>
  <c r="I11624"/>
  <c r="L11629"/>
  <c r="J11629"/>
  <c r="M11629"/>
  <c r="K11629"/>
  <c r="I11629"/>
  <c r="M11683"/>
  <c r="K11683"/>
  <c r="I11683"/>
  <c r="L11683"/>
  <c r="J11683"/>
  <c r="M11688"/>
  <c r="K11688"/>
  <c r="I11688"/>
  <c r="L11688"/>
  <c r="J11688"/>
  <c r="L11744"/>
  <c r="J11744"/>
  <c r="M11744"/>
  <c r="K11744"/>
  <c r="I11744"/>
  <c r="L11809"/>
  <c r="J11809"/>
  <c r="M11809"/>
  <c r="K11809"/>
  <c r="I11809"/>
  <c r="L11864"/>
  <c r="J11864"/>
  <c r="M11864"/>
  <c r="K11864"/>
  <c r="I11864"/>
  <c r="M11928"/>
  <c r="K11928"/>
  <c r="I11928"/>
  <c r="L11928"/>
  <c r="J11928"/>
  <c r="L11984"/>
  <c r="J11984"/>
  <c r="M11984"/>
  <c r="K11984"/>
  <c r="I11984"/>
  <c r="I10968"/>
  <c r="K10968"/>
  <c r="J11324"/>
  <c r="J11329"/>
  <c r="J11384"/>
  <c r="J11389"/>
  <c r="J11444"/>
  <c r="J11449"/>
  <c r="J11748"/>
  <c r="L11748"/>
  <c r="J11803"/>
  <c r="L11803"/>
  <c r="J11808"/>
  <c r="L11808"/>
  <c r="J11863"/>
  <c r="L11863"/>
  <c r="J11868"/>
  <c r="L11868"/>
  <c r="J11923"/>
  <c r="L11923"/>
  <c r="J11988"/>
  <c r="L11988"/>
  <c r="I11748"/>
  <c r="K11748"/>
  <c r="I11803"/>
  <c r="K11803"/>
  <c r="I11808"/>
  <c r="K11808"/>
  <c r="I11863"/>
  <c r="K11863"/>
  <c r="I11868"/>
  <c r="K11868"/>
  <c r="I11923"/>
  <c r="K11923"/>
  <c r="I11988"/>
  <c r="K11988"/>
  <c r="L104"/>
  <c r="J104"/>
  <c r="M104"/>
  <c r="K104"/>
  <c r="I104"/>
  <c r="L109"/>
  <c r="J109"/>
  <c r="M109"/>
  <c r="K109"/>
  <c r="I109"/>
  <c r="J103"/>
  <c r="L103"/>
  <c r="J108"/>
  <c r="L108"/>
  <c r="I103"/>
  <c r="K103"/>
  <c r="I108"/>
  <c r="K108"/>
  <c r="I61"/>
  <c r="H49"/>
  <c r="H48"/>
  <c r="H44"/>
  <c r="H43"/>
  <c r="I43" s="1"/>
  <c r="B2" i="5"/>
  <c r="B73" i="4" s="1"/>
  <c r="C2" i="5"/>
  <c r="D73" i="4" s="1"/>
  <c r="D2" i="5"/>
  <c r="B74" i="4" s="1"/>
  <c r="E2" i="5"/>
  <c r="B75" i="4" s="1"/>
  <c r="F2" i="5"/>
  <c r="B76" i="4" s="1"/>
  <c r="G2" i="5"/>
  <c r="B77" i="4" s="1"/>
  <c r="H2" i="5"/>
  <c r="B78" i="4" s="1"/>
  <c r="I2" i="5"/>
  <c r="B79" i="4" s="1"/>
  <c r="J2" i="5"/>
  <c r="D84" i="4" s="1"/>
  <c r="B98" s="1"/>
  <c r="K2" i="5"/>
  <c r="D85" i="4" s="1"/>
  <c r="L2" i="5"/>
  <c r="D86" i="4" s="1"/>
  <c r="M2" i="5"/>
  <c r="D89" i="4" s="1"/>
  <c r="N2" i="5"/>
  <c r="D92" i="4" s="1"/>
  <c r="O2" i="5"/>
  <c r="D95" i="4" s="1"/>
  <c r="P2" i="5"/>
  <c r="D96" i="4" s="1"/>
  <c r="Q2" i="5"/>
  <c r="D97" i="4" s="1"/>
  <c r="R2" i="5"/>
  <c r="D98" i="4" s="1"/>
  <c r="S2" i="5"/>
  <c r="D103" i="4" s="1"/>
  <c r="B103" s="1"/>
  <c r="T2" i="5"/>
  <c r="D104" i="4" s="1"/>
  <c r="B104" s="1"/>
  <c r="U2" i="5"/>
  <c r="D108" i="4" s="1"/>
  <c r="B108" s="1"/>
  <c r="V2" i="5"/>
  <c r="D109" i="4" s="1"/>
  <c r="B109" s="1"/>
  <c r="B3" i="5"/>
  <c r="B133" i="4" s="1"/>
  <c r="C3" i="5"/>
  <c r="D133" i="4" s="1"/>
  <c r="D3" i="5"/>
  <c r="B134" i="4" s="1"/>
  <c r="E3" i="5"/>
  <c r="B135" i="4" s="1"/>
  <c r="F3" i="5"/>
  <c r="B136" i="4" s="1"/>
  <c r="G3" i="5"/>
  <c r="B137" i="4" s="1"/>
  <c r="H3" i="5"/>
  <c r="B138" i="4" s="1"/>
  <c r="I3" i="5"/>
  <c r="B139" i="4" s="1"/>
  <c r="J3" i="5"/>
  <c r="D144" i="4" s="1"/>
  <c r="K3" i="5"/>
  <c r="D145" i="4" s="1"/>
  <c r="L3" i="5"/>
  <c r="D146" i="4" s="1"/>
  <c r="M3" i="5"/>
  <c r="D149" i="4" s="1"/>
  <c r="N3" i="5"/>
  <c r="D152" i="4" s="1"/>
  <c r="O3" i="5"/>
  <c r="D155" i="4" s="1"/>
  <c r="P3" i="5"/>
  <c r="D156" i="4" s="1"/>
  <c r="Q3" i="5"/>
  <c r="D157" i="4" s="1"/>
  <c r="R3" i="5"/>
  <c r="D158" i="4" s="1"/>
  <c r="S3" i="5"/>
  <c r="D163" i="4" s="1"/>
  <c r="B163" s="1"/>
  <c r="T3" i="5"/>
  <c r="D164" i="4" s="1"/>
  <c r="B164" s="1"/>
  <c r="U3" i="5"/>
  <c r="D168" i="4" s="1"/>
  <c r="B168" s="1"/>
  <c r="V3" i="5"/>
  <c r="D169" i="4" s="1"/>
  <c r="B169" s="1"/>
  <c r="B4" i="5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K1"/>
  <c r="D25" i="4" s="1"/>
  <c r="L1" i="5"/>
  <c r="D26" i="4" s="1"/>
  <c r="M1" i="5"/>
  <c r="D29" i="4" s="1"/>
  <c r="N1" i="5"/>
  <c r="D32" i="4" s="1"/>
  <c r="O1" i="5"/>
  <c r="D35" i="4" s="1"/>
  <c r="P1" i="5"/>
  <c r="D36" i="4" s="1"/>
  <c r="Q1" i="5"/>
  <c r="D37" i="4" s="1"/>
  <c r="R1" i="5"/>
  <c r="D38" i="4" s="1"/>
  <c r="S1" i="5"/>
  <c r="D43" i="4" s="1"/>
  <c r="T1" i="5"/>
  <c r="D44" i="4" s="1"/>
  <c r="U1" i="5"/>
  <c r="D48" i="4" s="1"/>
  <c r="V1" i="5"/>
  <c r="D49" i="4" s="1"/>
  <c r="J1" i="5"/>
  <c r="D24" i="4" s="1"/>
  <c r="I1" i="5"/>
  <c r="B19" i="4" s="1"/>
  <c r="H1" i="5"/>
  <c r="B18" i="4" s="1"/>
  <c r="G1" i="5"/>
  <c r="B17" i="4" s="1"/>
  <c r="F1" i="5"/>
  <c r="B16" i="4" s="1"/>
  <c r="E1" i="5"/>
  <c r="B15" i="4" s="1"/>
  <c r="D1" i="5"/>
  <c r="B14" i="4" s="1"/>
  <c r="C1" i="5"/>
  <c r="D13" i="4" s="1"/>
  <c r="B1" i="5"/>
  <c r="B13" i="4" s="1"/>
  <c r="D5"/>
  <c r="B8"/>
  <c r="B7"/>
  <c r="B6"/>
  <c r="B5"/>
  <c r="B4"/>
  <c r="B3"/>
  <c r="A7" i="3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B6"/>
  <c r="A6"/>
  <c r="B96" i="4" l="1"/>
  <c r="B92"/>
  <c r="B86"/>
  <c r="B84"/>
  <c r="B37"/>
  <c r="B35"/>
  <c r="B29"/>
  <c r="B25"/>
  <c r="B38"/>
  <c r="B36"/>
  <c r="B32"/>
  <c r="B26"/>
  <c r="B24"/>
  <c r="B97"/>
  <c r="B95"/>
  <c r="B89"/>
  <c r="B85"/>
  <c r="B158"/>
  <c r="B157"/>
  <c r="B156"/>
  <c r="B155"/>
  <c r="B152"/>
  <c r="B149"/>
  <c r="B146"/>
  <c r="B145"/>
  <c r="B144"/>
  <c r="D229"/>
  <c r="B229" s="1"/>
  <c r="D224"/>
  <c r="B224" s="1"/>
  <c r="D218"/>
  <c r="D217"/>
  <c r="D216"/>
  <c r="D215"/>
  <c r="D212"/>
  <c r="D209"/>
  <c r="D206"/>
  <c r="D205"/>
  <c r="D204"/>
  <c r="B199"/>
  <c r="B197"/>
  <c r="B195"/>
  <c r="D193"/>
  <c r="I241"/>
  <c r="D228"/>
  <c r="B228" s="1"/>
  <c r="D223"/>
  <c r="B223" s="1"/>
  <c r="B198"/>
  <c r="B196"/>
  <c r="B194"/>
  <c r="B193"/>
  <c r="L49"/>
  <c r="J49"/>
  <c r="M49"/>
  <c r="K49"/>
  <c r="I49"/>
  <c r="B49" s="1"/>
  <c r="M48"/>
  <c r="K48"/>
  <c r="I48"/>
  <c r="L48"/>
  <c r="J48"/>
  <c r="J44"/>
  <c r="B44" s="1"/>
  <c r="L44"/>
  <c r="I44"/>
  <c r="K44"/>
  <c r="M44"/>
  <c r="M43"/>
  <c r="K43"/>
  <c r="L43"/>
  <c r="J43"/>
  <c r="B218" l="1"/>
  <c r="B217"/>
  <c r="B216"/>
  <c r="B215"/>
  <c r="B212"/>
  <c r="B209"/>
  <c r="B206"/>
  <c r="B205"/>
  <c r="B204"/>
  <c r="D289"/>
  <c r="B289" s="1"/>
  <c r="D284"/>
  <c r="B284" s="1"/>
  <c r="D278"/>
  <c r="D277"/>
  <c r="D276"/>
  <c r="D275"/>
  <c r="D272"/>
  <c r="D269"/>
  <c r="D266"/>
  <c r="D265"/>
  <c r="D264"/>
  <c r="B259"/>
  <c r="B257"/>
  <c r="B255"/>
  <c r="D253"/>
  <c r="I301"/>
  <c r="D288"/>
  <c r="B288" s="1"/>
  <c r="D283"/>
  <c r="B283" s="1"/>
  <c r="B258"/>
  <c r="B256"/>
  <c r="B254"/>
  <c r="B253"/>
  <c r="B48"/>
  <c r="B43"/>
  <c r="B278" l="1"/>
  <c r="B277"/>
  <c r="B276"/>
  <c r="B275"/>
  <c r="B272"/>
  <c r="B269"/>
  <c r="B266"/>
  <c r="B265"/>
  <c r="B264"/>
  <c r="D349"/>
  <c r="B349" s="1"/>
  <c r="D344"/>
  <c r="B344" s="1"/>
  <c r="D338"/>
  <c r="D337"/>
  <c r="D336"/>
  <c r="D335"/>
  <c r="D332"/>
  <c r="D329"/>
  <c r="D326"/>
  <c r="D325"/>
  <c r="D324"/>
  <c r="B319"/>
  <c r="B317"/>
  <c r="B315"/>
  <c r="D313"/>
  <c r="I361"/>
  <c r="D348"/>
  <c r="B348" s="1"/>
  <c r="D343"/>
  <c r="B343" s="1"/>
  <c r="B318"/>
  <c r="B316"/>
  <c r="B314"/>
  <c r="B313"/>
  <c r="D409" l="1"/>
  <c r="B409" s="1"/>
  <c r="D404"/>
  <c r="B404" s="1"/>
  <c r="D398"/>
  <c r="D397"/>
  <c r="D396"/>
  <c r="D395"/>
  <c r="D392"/>
  <c r="D389"/>
  <c r="D386"/>
  <c r="D385"/>
  <c r="D384"/>
  <c r="B379"/>
  <c r="B377"/>
  <c r="B375"/>
  <c r="D373"/>
  <c r="I421"/>
  <c r="D408"/>
  <c r="B408" s="1"/>
  <c r="D403"/>
  <c r="B403" s="1"/>
  <c r="B378"/>
  <c r="B376"/>
  <c r="B374"/>
  <c r="B373"/>
  <c r="B338"/>
  <c r="B337"/>
  <c r="B336"/>
  <c r="B335"/>
  <c r="B332"/>
  <c r="B329"/>
  <c r="B326"/>
  <c r="B325"/>
  <c r="B324"/>
  <c r="B398" l="1"/>
  <c r="B397"/>
  <c r="B396"/>
  <c r="B395"/>
  <c r="B392"/>
  <c r="B389"/>
  <c r="B386"/>
  <c r="B385"/>
  <c r="B384"/>
  <c r="D469"/>
  <c r="B469" s="1"/>
  <c r="D464"/>
  <c r="B464" s="1"/>
  <c r="D458"/>
  <c r="D457"/>
  <c r="D456"/>
  <c r="D455"/>
  <c r="D452"/>
  <c r="D449"/>
  <c r="D446"/>
  <c r="D445"/>
  <c r="D444"/>
  <c r="B439"/>
  <c r="B437"/>
  <c r="B435"/>
  <c r="D433"/>
  <c r="I481"/>
  <c r="D468"/>
  <c r="B468" s="1"/>
  <c r="D463"/>
  <c r="B463" s="1"/>
  <c r="B438"/>
  <c r="B436"/>
  <c r="B434"/>
  <c r="B433"/>
  <c r="D529" l="1"/>
  <c r="B529" s="1"/>
  <c r="D524"/>
  <c r="B524" s="1"/>
  <c r="D518"/>
  <c r="D517"/>
  <c r="D516"/>
  <c r="D515"/>
  <c r="D512"/>
  <c r="D509"/>
  <c r="D506"/>
  <c r="D505"/>
  <c r="D504"/>
  <c r="B499"/>
  <c r="B497"/>
  <c r="B495"/>
  <c r="D493"/>
  <c r="I541"/>
  <c r="D528"/>
  <c r="B528" s="1"/>
  <c r="D523"/>
  <c r="B523" s="1"/>
  <c r="B498"/>
  <c r="B496"/>
  <c r="B494"/>
  <c r="B493"/>
  <c r="B458"/>
  <c r="B457"/>
  <c r="B456"/>
  <c r="B455"/>
  <c r="B452"/>
  <c r="B449"/>
  <c r="B446"/>
  <c r="B445"/>
  <c r="B444"/>
  <c r="B518" l="1"/>
  <c r="B517"/>
  <c r="B516"/>
  <c r="B515"/>
  <c r="B512"/>
  <c r="B509"/>
  <c r="B506"/>
  <c r="B505"/>
  <c r="B504"/>
  <c r="D589"/>
  <c r="B589" s="1"/>
  <c r="D584"/>
  <c r="B584" s="1"/>
  <c r="D578"/>
  <c r="D577"/>
  <c r="D576"/>
  <c r="D575"/>
  <c r="D572"/>
  <c r="D569"/>
  <c r="I601"/>
  <c r="D588"/>
  <c r="B588" s="1"/>
  <c r="D583"/>
  <c r="B583" s="1"/>
  <c r="D566"/>
  <c r="D565"/>
  <c r="D564"/>
  <c r="B559"/>
  <c r="B557"/>
  <c r="B555"/>
  <c r="D553"/>
  <c r="B558"/>
  <c r="B556"/>
  <c r="B554"/>
  <c r="B553"/>
  <c r="B578" l="1"/>
  <c r="B577"/>
  <c r="B576"/>
  <c r="B575"/>
  <c r="B572"/>
  <c r="B569"/>
  <c r="B566"/>
  <c r="B565"/>
  <c r="B564"/>
  <c r="D649"/>
  <c r="B649" s="1"/>
  <c r="D644"/>
  <c r="B644" s="1"/>
  <c r="D638"/>
  <c r="D637"/>
  <c r="D636"/>
  <c r="D635"/>
  <c r="D632"/>
  <c r="D629"/>
  <c r="D626"/>
  <c r="D625"/>
  <c r="D624"/>
  <c r="B619"/>
  <c r="B617"/>
  <c r="B615"/>
  <c r="D613"/>
  <c r="I661"/>
  <c r="D648"/>
  <c r="B648" s="1"/>
  <c r="D643"/>
  <c r="B643" s="1"/>
  <c r="B618"/>
  <c r="B616"/>
  <c r="B614"/>
  <c r="B613"/>
  <c r="D709" l="1"/>
  <c r="B709" s="1"/>
  <c r="D704"/>
  <c r="B704" s="1"/>
  <c r="D698"/>
  <c r="D697"/>
  <c r="D696"/>
  <c r="D695"/>
  <c r="D692"/>
  <c r="D689"/>
  <c r="D686"/>
  <c r="D685"/>
  <c r="D684"/>
  <c r="B679"/>
  <c r="B677"/>
  <c r="B675"/>
  <c r="D673"/>
  <c r="I721"/>
  <c r="D708"/>
  <c r="B708" s="1"/>
  <c r="D703"/>
  <c r="B703" s="1"/>
  <c r="B678"/>
  <c r="B676"/>
  <c r="B674"/>
  <c r="B673"/>
  <c r="B638"/>
  <c r="B637"/>
  <c r="B636"/>
  <c r="B635"/>
  <c r="B632"/>
  <c r="B629"/>
  <c r="B626"/>
  <c r="B625"/>
  <c r="B624"/>
  <c r="B698" l="1"/>
  <c r="B697"/>
  <c r="B696"/>
  <c r="B695"/>
  <c r="B692"/>
  <c r="B689"/>
  <c r="B686"/>
  <c r="B685"/>
  <c r="B684"/>
  <c r="D769"/>
  <c r="B769" s="1"/>
  <c r="D764"/>
  <c r="B764" s="1"/>
  <c r="D758"/>
  <c r="D757"/>
  <c r="D756"/>
  <c r="D755"/>
  <c r="D752"/>
  <c r="D749"/>
  <c r="D746"/>
  <c r="D745"/>
  <c r="D744"/>
  <c r="B739"/>
  <c r="B737"/>
  <c r="B735"/>
  <c r="D733"/>
  <c r="I781"/>
  <c r="D768"/>
  <c r="B768" s="1"/>
  <c r="D763"/>
  <c r="B763" s="1"/>
  <c r="B738"/>
  <c r="B736"/>
  <c r="B734"/>
  <c r="B733"/>
  <c r="D829" l="1"/>
  <c r="B829" s="1"/>
  <c r="D824"/>
  <c r="B824" s="1"/>
  <c r="D818"/>
  <c r="D817"/>
  <c r="D816"/>
  <c r="D815"/>
  <c r="D812"/>
  <c r="D809"/>
  <c r="D806"/>
  <c r="D805"/>
  <c r="D804"/>
  <c r="B799"/>
  <c r="B797"/>
  <c r="B795"/>
  <c r="D793"/>
  <c r="I841"/>
  <c r="D828"/>
  <c r="B828" s="1"/>
  <c r="D823"/>
  <c r="B823" s="1"/>
  <c r="B798"/>
  <c r="B796"/>
  <c r="B794"/>
  <c r="B793"/>
  <c r="B758"/>
  <c r="B757"/>
  <c r="B756"/>
  <c r="B755"/>
  <c r="B752"/>
  <c r="B749"/>
  <c r="B746"/>
  <c r="B745"/>
  <c r="B744"/>
  <c r="B818" l="1"/>
  <c r="B817"/>
  <c r="B816"/>
  <c r="B815"/>
  <c r="B812"/>
  <c r="B809"/>
  <c r="B806"/>
  <c r="B805"/>
  <c r="B804"/>
  <c r="D889"/>
  <c r="B889" s="1"/>
  <c r="D884"/>
  <c r="B884" s="1"/>
  <c r="D878"/>
  <c r="D877"/>
  <c r="D876"/>
  <c r="D875"/>
  <c r="D872"/>
  <c r="D869"/>
  <c r="D866"/>
  <c r="D865"/>
  <c r="D864"/>
  <c r="B859"/>
  <c r="B857"/>
  <c r="B855"/>
  <c r="D853"/>
  <c r="I901"/>
  <c r="D888"/>
  <c r="B888" s="1"/>
  <c r="D883"/>
  <c r="B883" s="1"/>
  <c r="B858"/>
  <c r="B856"/>
  <c r="B854"/>
  <c r="B853"/>
  <c r="D949" l="1"/>
  <c r="B949" s="1"/>
  <c r="D944"/>
  <c r="B944" s="1"/>
  <c r="D938"/>
  <c r="D937"/>
  <c r="D936"/>
  <c r="D935"/>
  <c r="D932"/>
  <c r="D929"/>
  <c r="D926"/>
  <c r="D925"/>
  <c r="D924"/>
  <c r="B919"/>
  <c r="B917"/>
  <c r="B915"/>
  <c r="D913"/>
  <c r="I961"/>
  <c r="D948"/>
  <c r="B948" s="1"/>
  <c r="D943"/>
  <c r="B943" s="1"/>
  <c r="B918"/>
  <c r="B916"/>
  <c r="B914"/>
  <c r="B913"/>
  <c r="B878"/>
  <c r="B877"/>
  <c r="B876"/>
  <c r="B875"/>
  <c r="B872"/>
  <c r="B869"/>
  <c r="B866"/>
  <c r="B865"/>
  <c r="B864"/>
  <c r="B938" l="1"/>
  <c r="B937"/>
  <c r="B936"/>
  <c r="B935"/>
  <c r="B932"/>
  <c r="B929"/>
  <c r="B926"/>
  <c r="B925"/>
  <c r="B924"/>
  <c r="D1009"/>
  <c r="B1009" s="1"/>
  <c r="D1004"/>
  <c r="B1004" s="1"/>
  <c r="D998"/>
  <c r="D997"/>
  <c r="D996"/>
  <c r="D995"/>
  <c r="D992"/>
  <c r="D989"/>
  <c r="D986"/>
  <c r="D985"/>
  <c r="D984"/>
  <c r="B979"/>
  <c r="B977"/>
  <c r="B975"/>
  <c r="D973"/>
  <c r="I1021"/>
  <c r="D1008"/>
  <c r="B1008" s="1"/>
  <c r="D1003"/>
  <c r="B1003" s="1"/>
  <c r="B978"/>
  <c r="B976"/>
  <c r="B974"/>
  <c r="B973"/>
  <c r="D1069" l="1"/>
  <c r="B1069" s="1"/>
  <c r="D1064"/>
  <c r="B1064" s="1"/>
  <c r="D1058"/>
  <c r="D1057"/>
  <c r="D1056"/>
  <c r="D1055"/>
  <c r="D1052"/>
  <c r="D1049"/>
  <c r="D1046"/>
  <c r="D1045"/>
  <c r="D1044"/>
  <c r="B1039"/>
  <c r="B1037"/>
  <c r="B1035"/>
  <c r="D1033"/>
  <c r="I1081"/>
  <c r="D1068"/>
  <c r="B1068" s="1"/>
  <c r="D1063"/>
  <c r="B1063" s="1"/>
  <c r="B1038"/>
  <c r="B1036"/>
  <c r="B1034"/>
  <c r="B1033"/>
  <c r="B998"/>
  <c r="B997"/>
  <c r="B996"/>
  <c r="B995"/>
  <c r="B992"/>
  <c r="B989"/>
  <c r="B986"/>
  <c r="B985"/>
  <c r="B984"/>
  <c r="B1058" l="1"/>
  <c r="B1057"/>
  <c r="B1056"/>
  <c r="B1055"/>
  <c r="B1052"/>
  <c r="B1049"/>
  <c r="B1046"/>
  <c r="B1045"/>
  <c r="B1044"/>
  <c r="D1129"/>
  <c r="B1129" s="1"/>
  <c r="D1124"/>
  <c r="B1124" s="1"/>
  <c r="D1118"/>
  <c r="D1117"/>
  <c r="D1116"/>
  <c r="D1115"/>
  <c r="D1112"/>
  <c r="D1109"/>
  <c r="D1106"/>
  <c r="D1105"/>
  <c r="D1104"/>
  <c r="B1099"/>
  <c r="B1097"/>
  <c r="B1095"/>
  <c r="D1093"/>
  <c r="I1141"/>
  <c r="D1128"/>
  <c r="B1128" s="1"/>
  <c r="D1123"/>
  <c r="B1123" s="1"/>
  <c r="B1098"/>
  <c r="B1096"/>
  <c r="B1094"/>
  <c r="B1093"/>
  <c r="D1189" l="1"/>
  <c r="B1189" s="1"/>
  <c r="D1184"/>
  <c r="B1184" s="1"/>
  <c r="D1178"/>
  <c r="D1177"/>
  <c r="D1176"/>
  <c r="D1175"/>
  <c r="D1172"/>
  <c r="D1169"/>
  <c r="D1166"/>
  <c r="D1165"/>
  <c r="D1164"/>
  <c r="B1159"/>
  <c r="B1157"/>
  <c r="B1155"/>
  <c r="D1153"/>
  <c r="I1201"/>
  <c r="D1188"/>
  <c r="B1188" s="1"/>
  <c r="D1183"/>
  <c r="B1183" s="1"/>
  <c r="B1158"/>
  <c r="B1156"/>
  <c r="B1154"/>
  <c r="B1153"/>
  <c r="B1118"/>
  <c r="B1117"/>
  <c r="B1116"/>
  <c r="B1115"/>
  <c r="B1112"/>
  <c r="B1109"/>
  <c r="B1106"/>
  <c r="B1105"/>
  <c r="B1104"/>
  <c r="B1178" l="1"/>
  <c r="B1177"/>
  <c r="B1176"/>
  <c r="B1175"/>
  <c r="B1172"/>
  <c r="B1169"/>
  <c r="B1166"/>
  <c r="B1165"/>
  <c r="B1164"/>
  <c r="D1249"/>
  <c r="B1249" s="1"/>
  <c r="D1244"/>
  <c r="B1244" s="1"/>
  <c r="D1238"/>
  <c r="D1237"/>
  <c r="D1236"/>
  <c r="D1235"/>
  <c r="D1232"/>
  <c r="D1229"/>
  <c r="D1226"/>
  <c r="D1225"/>
  <c r="D1224"/>
  <c r="B1219"/>
  <c r="B1217"/>
  <c r="B1215"/>
  <c r="D1213"/>
  <c r="I1261"/>
  <c r="D1248"/>
  <c r="B1248" s="1"/>
  <c r="D1243"/>
  <c r="B1243" s="1"/>
  <c r="B1218"/>
  <c r="B1216"/>
  <c r="B1214"/>
  <c r="B1213"/>
  <c r="B1238" l="1"/>
  <c r="B1237"/>
  <c r="B1236"/>
  <c r="B1235"/>
  <c r="B1232"/>
  <c r="B1229"/>
  <c r="B1226"/>
  <c r="B1225"/>
  <c r="B1224"/>
  <c r="D1309"/>
  <c r="B1309" s="1"/>
  <c r="D1304"/>
  <c r="B1304" s="1"/>
  <c r="D1298"/>
  <c r="D1297"/>
  <c r="D1296"/>
  <c r="D1295"/>
  <c r="D1292"/>
  <c r="D1289"/>
  <c r="D1286"/>
  <c r="D1285"/>
  <c r="D1284"/>
  <c r="B1279"/>
  <c r="B1277"/>
  <c r="B1275"/>
  <c r="D1273"/>
  <c r="I1321"/>
  <c r="D1308"/>
  <c r="B1308" s="1"/>
  <c r="D1303"/>
  <c r="B1303" s="1"/>
  <c r="B1278"/>
  <c r="B1276"/>
  <c r="B1274"/>
  <c r="B1273"/>
  <c r="D1369" l="1"/>
  <c r="B1369" s="1"/>
  <c r="D1364"/>
  <c r="B1364" s="1"/>
  <c r="D1358"/>
  <c r="D1357"/>
  <c r="D1356"/>
  <c r="D1355"/>
  <c r="D1352"/>
  <c r="D1349"/>
  <c r="D1346"/>
  <c r="D1345"/>
  <c r="D1344"/>
  <c r="B1339"/>
  <c r="B1337"/>
  <c r="B1335"/>
  <c r="D1333"/>
  <c r="I1381"/>
  <c r="D1368"/>
  <c r="B1368" s="1"/>
  <c r="D1363"/>
  <c r="B1363" s="1"/>
  <c r="B1338"/>
  <c r="B1336"/>
  <c r="B1334"/>
  <c r="B1333"/>
  <c r="B1298"/>
  <c r="B1297"/>
  <c r="B1296"/>
  <c r="B1295"/>
  <c r="B1292"/>
  <c r="B1289"/>
  <c r="B1286"/>
  <c r="B1285"/>
  <c r="B1284"/>
  <c r="B1358" l="1"/>
  <c r="B1357"/>
  <c r="B1356"/>
  <c r="B1355"/>
  <c r="B1352"/>
  <c r="B1349"/>
  <c r="B1346"/>
  <c r="B1345"/>
  <c r="B1344"/>
  <c r="D1429"/>
  <c r="B1429" s="1"/>
  <c r="D1424"/>
  <c r="B1424" s="1"/>
  <c r="D1418"/>
  <c r="D1417"/>
  <c r="D1416"/>
  <c r="D1415"/>
  <c r="D1412"/>
  <c r="D1409"/>
  <c r="D1406"/>
  <c r="D1405"/>
  <c r="D1404"/>
  <c r="B1399"/>
  <c r="B1397"/>
  <c r="B1395"/>
  <c r="D1393"/>
  <c r="I1441"/>
  <c r="D1428"/>
  <c r="B1428" s="1"/>
  <c r="D1423"/>
  <c r="B1423" s="1"/>
  <c r="B1398"/>
  <c r="B1396"/>
  <c r="B1394"/>
  <c r="B1393"/>
  <c r="D1489" l="1"/>
  <c r="B1489" s="1"/>
  <c r="D1484"/>
  <c r="B1484" s="1"/>
  <c r="D1478"/>
  <c r="D1477"/>
  <c r="D1476"/>
  <c r="D1475"/>
  <c r="D1472"/>
  <c r="D1469"/>
  <c r="D1466"/>
  <c r="D1465"/>
  <c r="D1464"/>
  <c r="B1459"/>
  <c r="B1457"/>
  <c r="B1455"/>
  <c r="D1453"/>
  <c r="I1501"/>
  <c r="D1488"/>
  <c r="B1488" s="1"/>
  <c r="D1483"/>
  <c r="B1483" s="1"/>
  <c r="B1458"/>
  <c r="B1456"/>
  <c r="B1454"/>
  <c r="B1453"/>
  <c r="B1418"/>
  <c r="B1417"/>
  <c r="B1416"/>
  <c r="B1415"/>
  <c r="B1412"/>
  <c r="B1409"/>
  <c r="B1406"/>
  <c r="B1405"/>
  <c r="B1404"/>
  <c r="B1478" l="1"/>
  <c r="B1477"/>
  <c r="B1476"/>
  <c r="B1475"/>
  <c r="B1472"/>
  <c r="B1469"/>
  <c r="B1466"/>
  <c r="B1465"/>
  <c r="B1464"/>
  <c r="D1549"/>
  <c r="B1549" s="1"/>
  <c r="D1544"/>
  <c r="B1544" s="1"/>
  <c r="D1538"/>
  <c r="D1537"/>
  <c r="D1536"/>
  <c r="D1535"/>
  <c r="D1532"/>
  <c r="D1529"/>
  <c r="D1526"/>
  <c r="D1525"/>
  <c r="D1524"/>
  <c r="B1519"/>
  <c r="B1517"/>
  <c r="B1515"/>
  <c r="D1513"/>
  <c r="I1561"/>
  <c r="D1548"/>
  <c r="B1548" s="1"/>
  <c r="D1543"/>
  <c r="B1543" s="1"/>
  <c r="B1518"/>
  <c r="B1516"/>
  <c r="B1514"/>
  <c r="B1513"/>
  <c r="B1538" l="1"/>
  <c r="B1537"/>
  <c r="B1536"/>
  <c r="B1535"/>
  <c r="B1532"/>
  <c r="B1529"/>
  <c r="B1526"/>
  <c r="B1525"/>
  <c r="B1524"/>
  <c r="D1609"/>
  <c r="B1609" s="1"/>
  <c r="D1604"/>
  <c r="B1604" s="1"/>
  <c r="D1598"/>
  <c r="D1597"/>
  <c r="D1596"/>
  <c r="D1595"/>
  <c r="D1592"/>
  <c r="D1589"/>
  <c r="D1586"/>
  <c r="D1585"/>
  <c r="D1584"/>
  <c r="B1579"/>
  <c r="B1577"/>
  <c r="B1575"/>
  <c r="D1573"/>
  <c r="I1621"/>
  <c r="D1608"/>
  <c r="B1608" s="1"/>
  <c r="D1603"/>
  <c r="B1603" s="1"/>
  <c r="B1578"/>
  <c r="B1576"/>
  <c r="B1574"/>
  <c r="B1573"/>
  <c r="D1669" l="1"/>
  <c r="B1669" s="1"/>
  <c r="D1664"/>
  <c r="B1664" s="1"/>
  <c r="D1658"/>
  <c r="D1657"/>
  <c r="D1656"/>
  <c r="D1655"/>
  <c r="D1652"/>
  <c r="D1649"/>
  <c r="D1646"/>
  <c r="D1645"/>
  <c r="D1644"/>
  <c r="B1639"/>
  <c r="B1637"/>
  <c r="B1635"/>
  <c r="D1633"/>
  <c r="I1681"/>
  <c r="D1668"/>
  <c r="B1668" s="1"/>
  <c r="D1663"/>
  <c r="B1663" s="1"/>
  <c r="B1638"/>
  <c r="B1636"/>
  <c r="B1634"/>
  <c r="B1633"/>
  <c r="B1598"/>
  <c r="B1597"/>
  <c r="B1596"/>
  <c r="B1595"/>
  <c r="B1592"/>
  <c r="B1589"/>
  <c r="B1586"/>
  <c r="B1585"/>
  <c r="B1584"/>
  <c r="B1658" l="1"/>
  <c r="B1657"/>
  <c r="B1656"/>
  <c r="B1655"/>
  <c r="B1652"/>
  <c r="B1649"/>
  <c r="B1646"/>
  <c r="B1645"/>
  <c r="B1644"/>
  <c r="D1729"/>
  <c r="B1729" s="1"/>
  <c r="D1724"/>
  <c r="B1724" s="1"/>
  <c r="D1718"/>
  <c r="D1717"/>
  <c r="D1716"/>
  <c r="D1715"/>
  <c r="D1712"/>
  <c r="D1709"/>
  <c r="D1706"/>
  <c r="D1705"/>
  <c r="D1704"/>
  <c r="B1699"/>
  <c r="B1697"/>
  <c r="B1695"/>
  <c r="D1693"/>
  <c r="I1741"/>
  <c r="D1728"/>
  <c r="B1728" s="1"/>
  <c r="D1723"/>
  <c r="B1723" s="1"/>
  <c r="B1698"/>
  <c r="B1696"/>
  <c r="B1694"/>
  <c r="B1693"/>
  <c r="D1789" l="1"/>
  <c r="B1789" s="1"/>
  <c r="D1784"/>
  <c r="B1784" s="1"/>
  <c r="D1778"/>
  <c r="D1777"/>
  <c r="D1776"/>
  <c r="D1775"/>
  <c r="D1772"/>
  <c r="D1769"/>
  <c r="D1766"/>
  <c r="D1765"/>
  <c r="D1764"/>
  <c r="B1759"/>
  <c r="B1757"/>
  <c r="B1755"/>
  <c r="D1753"/>
  <c r="I1801"/>
  <c r="D1788"/>
  <c r="B1788" s="1"/>
  <c r="D1783"/>
  <c r="B1783" s="1"/>
  <c r="B1758"/>
  <c r="B1756"/>
  <c r="B1754"/>
  <c r="B1753"/>
  <c r="B1718"/>
  <c r="B1717"/>
  <c r="B1716"/>
  <c r="B1715"/>
  <c r="B1712"/>
  <c r="B1709"/>
  <c r="B1706"/>
  <c r="B1705"/>
  <c r="B1704"/>
  <c r="B1778" l="1"/>
  <c r="B1777"/>
  <c r="B1776"/>
  <c r="B1775"/>
  <c r="B1772"/>
  <c r="B1769"/>
  <c r="B1766"/>
  <c r="B1765"/>
  <c r="B1764"/>
  <c r="D1849"/>
  <c r="B1849" s="1"/>
  <c r="D1844"/>
  <c r="B1844" s="1"/>
  <c r="D1838"/>
  <c r="D1837"/>
  <c r="D1836"/>
  <c r="D1835"/>
  <c r="D1832"/>
  <c r="D1829"/>
  <c r="D1826"/>
  <c r="D1825"/>
  <c r="D1824"/>
  <c r="B1819"/>
  <c r="B1817"/>
  <c r="B1815"/>
  <c r="D1813"/>
  <c r="I1861"/>
  <c r="D1848"/>
  <c r="B1848" s="1"/>
  <c r="D1843"/>
  <c r="B1843" s="1"/>
  <c r="B1818"/>
  <c r="B1816"/>
  <c r="B1814"/>
  <c r="B1813"/>
  <c r="D1909" l="1"/>
  <c r="B1909" s="1"/>
  <c r="D1904"/>
  <c r="B1904" s="1"/>
  <c r="D1898"/>
  <c r="D1897"/>
  <c r="D1896"/>
  <c r="D1895"/>
  <c r="D1892"/>
  <c r="D1889"/>
  <c r="D1886"/>
  <c r="D1885"/>
  <c r="D1884"/>
  <c r="B1879"/>
  <c r="B1877"/>
  <c r="B1875"/>
  <c r="D1873"/>
  <c r="I1921"/>
  <c r="D1908"/>
  <c r="B1908" s="1"/>
  <c r="D1903"/>
  <c r="B1903" s="1"/>
  <c r="B1878"/>
  <c r="B1876"/>
  <c r="B1874"/>
  <c r="B1873"/>
  <c r="B1838"/>
  <c r="B1837"/>
  <c r="B1836"/>
  <c r="B1835"/>
  <c r="B1832"/>
  <c r="B1829"/>
  <c r="B1826"/>
  <c r="B1825"/>
  <c r="B1824"/>
  <c r="B1898" l="1"/>
  <c r="B1897"/>
  <c r="B1896"/>
  <c r="B1895"/>
  <c r="B1892"/>
  <c r="B1889"/>
  <c r="B1886"/>
  <c r="B1885"/>
  <c r="B1884"/>
  <c r="D1969"/>
  <c r="B1969" s="1"/>
  <c r="D1964"/>
  <c r="B1964" s="1"/>
  <c r="D1958"/>
  <c r="D1957"/>
  <c r="D1956"/>
  <c r="D1955"/>
  <c r="D1952"/>
  <c r="D1949"/>
  <c r="D1946"/>
  <c r="D1945"/>
  <c r="D1944"/>
  <c r="B1939"/>
  <c r="B1937"/>
  <c r="B1935"/>
  <c r="D1933"/>
  <c r="I1981"/>
  <c r="D1968"/>
  <c r="B1968" s="1"/>
  <c r="D1963"/>
  <c r="B1963" s="1"/>
  <c r="B1938"/>
  <c r="B1936"/>
  <c r="B1934"/>
  <c r="B1933"/>
  <c r="D2029" l="1"/>
  <c r="B2029" s="1"/>
  <c r="D2024"/>
  <c r="B2024" s="1"/>
  <c r="D2018"/>
  <c r="D2017"/>
  <c r="D2016"/>
  <c r="D2015"/>
  <c r="D2012"/>
  <c r="D2009"/>
  <c r="D2006"/>
  <c r="D2005"/>
  <c r="D2004"/>
  <c r="B1999"/>
  <c r="B1997"/>
  <c r="B1995"/>
  <c r="D1993"/>
  <c r="I2041"/>
  <c r="D2028"/>
  <c r="B2028" s="1"/>
  <c r="D2023"/>
  <c r="B2023" s="1"/>
  <c r="B1998"/>
  <c r="B1996"/>
  <c r="B1994"/>
  <c r="B1993"/>
  <c r="B1958"/>
  <c r="B1957"/>
  <c r="B1956"/>
  <c r="B1955"/>
  <c r="B1952"/>
  <c r="B1949"/>
  <c r="B1946"/>
  <c r="B1945"/>
  <c r="B1944"/>
  <c r="B2018" l="1"/>
  <c r="B2017"/>
  <c r="B2016"/>
  <c r="B2015"/>
  <c r="B2012"/>
  <c r="B2009"/>
  <c r="B2006"/>
  <c r="B2005"/>
  <c r="B2004"/>
  <c r="D2089"/>
  <c r="B2089" s="1"/>
  <c r="D2084"/>
  <c r="B2084" s="1"/>
  <c r="D2078"/>
  <c r="D2077"/>
  <c r="D2076"/>
  <c r="D2075"/>
  <c r="D2072"/>
  <c r="D2069"/>
  <c r="D2066"/>
  <c r="D2065"/>
  <c r="D2064"/>
  <c r="B2059"/>
  <c r="B2057"/>
  <c r="B2055"/>
  <c r="D2053"/>
  <c r="I2101"/>
  <c r="D2088"/>
  <c r="B2088" s="1"/>
  <c r="D2083"/>
  <c r="B2083" s="1"/>
  <c r="B2058"/>
  <c r="B2056"/>
  <c r="B2054"/>
  <c r="B2053"/>
  <c r="B2078" l="1"/>
  <c r="B2077"/>
  <c r="B2076"/>
  <c r="B2075"/>
  <c r="B2072"/>
  <c r="B2069"/>
  <c r="B2066"/>
  <c r="B2065"/>
  <c r="B2064"/>
  <c r="D2149"/>
  <c r="B2149" s="1"/>
  <c r="D2144"/>
  <c r="B2144" s="1"/>
  <c r="D2138"/>
  <c r="D2137"/>
  <c r="D2136"/>
  <c r="D2135"/>
  <c r="D2132"/>
  <c r="D2129"/>
  <c r="D2126"/>
  <c r="D2125"/>
  <c r="D2124"/>
  <c r="B2119"/>
  <c r="B2117"/>
  <c r="B2115"/>
  <c r="D2113"/>
  <c r="I2161"/>
  <c r="D2148"/>
  <c r="B2148" s="1"/>
  <c r="D2143"/>
  <c r="B2143" s="1"/>
  <c r="B2118"/>
  <c r="B2116"/>
  <c r="B2114"/>
  <c r="B2113"/>
  <c r="D2209" l="1"/>
  <c r="B2209" s="1"/>
  <c r="D2204"/>
  <c r="B2204" s="1"/>
  <c r="D2198"/>
  <c r="D2197"/>
  <c r="D2196"/>
  <c r="D2195"/>
  <c r="D2192"/>
  <c r="D2189"/>
  <c r="D2186"/>
  <c r="D2185"/>
  <c r="D2184"/>
  <c r="B2179"/>
  <c r="B2177"/>
  <c r="B2175"/>
  <c r="D2173"/>
  <c r="I2221"/>
  <c r="D2208"/>
  <c r="B2208" s="1"/>
  <c r="D2203"/>
  <c r="B2203" s="1"/>
  <c r="B2178"/>
  <c r="B2176"/>
  <c r="B2174"/>
  <c r="B2173"/>
  <c r="B2138"/>
  <c r="B2137"/>
  <c r="B2136"/>
  <c r="B2135"/>
  <c r="B2132"/>
  <c r="B2129"/>
  <c r="B2126"/>
  <c r="B2125"/>
  <c r="B2124"/>
  <c r="B2198" l="1"/>
  <c r="B2197"/>
  <c r="B2196"/>
  <c r="B2195"/>
  <c r="B2192"/>
  <c r="B2189"/>
  <c r="B2186"/>
  <c r="B2185"/>
  <c r="B2184"/>
  <c r="D2269"/>
  <c r="B2269" s="1"/>
  <c r="D2264"/>
  <c r="B2264" s="1"/>
  <c r="D2258"/>
  <c r="D2257"/>
  <c r="D2256"/>
  <c r="D2255"/>
  <c r="D2252"/>
  <c r="D2249"/>
  <c r="D2246"/>
  <c r="D2245"/>
  <c r="D2244"/>
  <c r="B2239"/>
  <c r="B2237"/>
  <c r="B2235"/>
  <c r="D2233"/>
  <c r="I2281"/>
  <c r="D2268"/>
  <c r="B2268" s="1"/>
  <c r="D2263"/>
  <c r="B2263" s="1"/>
  <c r="B2238"/>
  <c r="B2236"/>
  <c r="B2234"/>
  <c r="B2233"/>
  <c r="D2329" l="1"/>
  <c r="B2329" s="1"/>
  <c r="D2324"/>
  <c r="B2324" s="1"/>
  <c r="D2318"/>
  <c r="D2317"/>
  <c r="D2316"/>
  <c r="D2315"/>
  <c r="D2312"/>
  <c r="D2309"/>
  <c r="D2306"/>
  <c r="D2305"/>
  <c r="D2304"/>
  <c r="B2299"/>
  <c r="B2297"/>
  <c r="B2295"/>
  <c r="D2293"/>
  <c r="I2341"/>
  <c r="D2328"/>
  <c r="B2328" s="1"/>
  <c r="D2323"/>
  <c r="B2323" s="1"/>
  <c r="B2298"/>
  <c r="B2296"/>
  <c r="B2294"/>
  <c r="B2293"/>
  <c r="B2258"/>
  <c r="B2257"/>
  <c r="B2256"/>
  <c r="B2255"/>
  <c r="B2252"/>
  <c r="B2249"/>
  <c r="B2246"/>
  <c r="B2245"/>
  <c r="B2244"/>
  <c r="B2318" l="1"/>
  <c r="B2317"/>
  <c r="B2316"/>
  <c r="B2315"/>
  <c r="B2312"/>
  <c r="B2309"/>
  <c r="B2306"/>
  <c r="B2305"/>
  <c r="B2304"/>
  <c r="D2389"/>
  <c r="B2389" s="1"/>
  <c r="D2384"/>
  <c r="B2384" s="1"/>
  <c r="D2378"/>
  <c r="D2377"/>
  <c r="D2376"/>
  <c r="D2375"/>
  <c r="D2372"/>
  <c r="D2369"/>
  <c r="D2366"/>
  <c r="D2365"/>
  <c r="D2364"/>
  <c r="B2359"/>
  <c r="B2357"/>
  <c r="B2355"/>
  <c r="D2353"/>
  <c r="I2401"/>
  <c r="D2388"/>
  <c r="B2388" s="1"/>
  <c r="D2383"/>
  <c r="B2383" s="1"/>
  <c r="B2358"/>
  <c r="B2356"/>
  <c r="B2354"/>
  <c r="B2353"/>
  <c r="D2449" l="1"/>
  <c r="B2449" s="1"/>
  <c r="D2444"/>
  <c r="B2444" s="1"/>
  <c r="D2438"/>
  <c r="D2437"/>
  <c r="D2436"/>
  <c r="D2435"/>
  <c r="D2432"/>
  <c r="D2429"/>
  <c r="D2426"/>
  <c r="D2425"/>
  <c r="D2424"/>
  <c r="B2419"/>
  <c r="B2417"/>
  <c r="B2415"/>
  <c r="D2413"/>
  <c r="I2461"/>
  <c r="D2448"/>
  <c r="B2448" s="1"/>
  <c r="D2443"/>
  <c r="B2443" s="1"/>
  <c r="B2418"/>
  <c r="B2416"/>
  <c r="B2414"/>
  <c r="B2413"/>
  <c r="B2378"/>
  <c r="B2377"/>
  <c r="B2376"/>
  <c r="B2375"/>
  <c r="B2372"/>
  <c r="B2369"/>
  <c r="B2366"/>
  <c r="B2365"/>
  <c r="B2364"/>
  <c r="B2438" l="1"/>
  <c r="B2437"/>
  <c r="B2436"/>
  <c r="B2435"/>
  <c r="B2432"/>
  <c r="B2429"/>
  <c r="B2426"/>
  <c r="B2425"/>
  <c r="B2424"/>
  <c r="D2509"/>
  <c r="B2509" s="1"/>
  <c r="D2504"/>
  <c r="B2504" s="1"/>
  <c r="D2498"/>
  <c r="D2497"/>
  <c r="D2496"/>
  <c r="D2495"/>
  <c r="D2492"/>
  <c r="D2489"/>
  <c r="D2486"/>
  <c r="D2485"/>
  <c r="D2484"/>
  <c r="B2479"/>
  <c r="B2477"/>
  <c r="B2475"/>
  <c r="D2473"/>
  <c r="I2521"/>
  <c r="D2508"/>
  <c r="B2508" s="1"/>
  <c r="D2503"/>
  <c r="B2503" s="1"/>
  <c r="B2478"/>
  <c r="B2476"/>
  <c r="B2474"/>
  <c r="B2473"/>
  <c r="D2569" l="1"/>
  <c r="B2569" s="1"/>
  <c r="D2564"/>
  <c r="B2564" s="1"/>
  <c r="D2558"/>
  <c r="D2557"/>
  <c r="D2556"/>
  <c r="D2555"/>
  <c r="D2552"/>
  <c r="D2549"/>
  <c r="D2546"/>
  <c r="D2545"/>
  <c r="D2544"/>
  <c r="B2539"/>
  <c r="B2537"/>
  <c r="B2535"/>
  <c r="D2533"/>
  <c r="I2581"/>
  <c r="D2568"/>
  <c r="B2568" s="1"/>
  <c r="D2563"/>
  <c r="B2563" s="1"/>
  <c r="B2538"/>
  <c r="B2536"/>
  <c r="B2534"/>
  <c r="B2533"/>
  <c r="B2498"/>
  <c r="B2497"/>
  <c r="B2496"/>
  <c r="B2495"/>
  <c r="B2492"/>
  <c r="B2489"/>
  <c r="B2486"/>
  <c r="B2485"/>
  <c r="B2484"/>
  <c r="B2558" l="1"/>
  <c r="B2557"/>
  <c r="B2556"/>
  <c r="B2555"/>
  <c r="B2552"/>
  <c r="B2549"/>
  <c r="B2546"/>
  <c r="B2545"/>
  <c r="B2544"/>
  <c r="D2629"/>
  <c r="B2629" s="1"/>
  <c r="D2624"/>
  <c r="B2624" s="1"/>
  <c r="D2618"/>
  <c r="D2617"/>
  <c r="D2616"/>
  <c r="D2615"/>
  <c r="D2612"/>
  <c r="D2609"/>
  <c r="D2606"/>
  <c r="D2605"/>
  <c r="D2604"/>
  <c r="B2599"/>
  <c r="B2597"/>
  <c r="B2595"/>
  <c r="D2593"/>
  <c r="I2641"/>
  <c r="D2628"/>
  <c r="B2628" s="1"/>
  <c r="D2623"/>
  <c r="B2623" s="1"/>
  <c r="B2598"/>
  <c r="B2596"/>
  <c r="B2594"/>
  <c r="B2593"/>
  <c r="D2689" l="1"/>
  <c r="B2689" s="1"/>
  <c r="D2684"/>
  <c r="B2684" s="1"/>
  <c r="D2678"/>
  <c r="D2677"/>
  <c r="D2676"/>
  <c r="D2675"/>
  <c r="D2672"/>
  <c r="D2669"/>
  <c r="D2666"/>
  <c r="D2665"/>
  <c r="D2664"/>
  <c r="B2659"/>
  <c r="B2657"/>
  <c r="B2655"/>
  <c r="D2653"/>
  <c r="I2701"/>
  <c r="D2688"/>
  <c r="B2688" s="1"/>
  <c r="D2683"/>
  <c r="B2683" s="1"/>
  <c r="B2658"/>
  <c r="B2656"/>
  <c r="B2654"/>
  <c r="B2653"/>
  <c r="B2618"/>
  <c r="B2617"/>
  <c r="B2616"/>
  <c r="B2615"/>
  <c r="B2612"/>
  <c r="B2609"/>
  <c r="B2606"/>
  <c r="B2605"/>
  <c r="B2604"/>
  <c r="B2678" l="1"/>
  <c r="B2677"/>
  <c r="B2676"/>
  <c r="B2675"/>
  <c r="B2672"/>
  <c r="B2669"/>
  <c r="B2666"/>
  <c r="B2665"/>
  <c r="B2664"/>
  <c r="D2749"/>
  <c r="B2749" s="1"/>
  <c r="D2744"/>
  <c r="B2744" s="1"/>
  <c r="D2738"/>
  <c r="D2737"/>
  <c r="D2736"/>
  <c r="D2735"/>
  <c r="D2732"/>
  <c r="D2729"/>
  <c r="D2726"/>
  <c r="D2725"/>
  <c r="D2724"/>
  <c r="B2719"/>
  <c r="B2717"/>
  <c r="B2715"/>
  <c r="D2713"/>
  <c r="I2761"/>
  <c r="D2748"/>
  <c r="B2748" s="1"/>
  <c r="D2743"/>
  <c r="B2743" s="1"/>
  <c r="B2718"/>
  <c r="B2716"/>
  <c r="B2714"/>
  <c r="B2713"/>
  <c r="D2809" l="1"/>
  <c r="B2809" s="1"/>
  <c r="D2804"/>
  <c r="B2804" s="1"/>
  <c r="D2798"/>
  <c r="D2797"/>
  <c r="D2796"/>
  <c r="D2795"/>
  <c r="D2792"/>
  <c r="D2789"/>
  <c r="D2786"/>
  <c r="D2785"/>
  <c r="D2784"/>
  <c r="B2779"/>
  <c r="B2777"/>
  <c r="B2775"/>
  <c r="D2773"/>
  <c r="I2821"/>
  <c r="D2808"/>
  <c r="B2808" s="1"/>
  <c r="D2803"/>
  <c r="B2803" s="1"/>
  <c r="B2778"/>
  <c r="B2776"/>
  <c r="B2774"/>
  <c r="B2773"/>
  <c r="B2738"/>
  <c r="B2737"/>
  <c r="B2736"/>
  <c r="B2735"/>
  <c r="B2732"/>
  <c r="B2729"/>
  <c r="B2726"/>
  <c r="B2725"/>
  <c r="B2724"/>
  <c r="B2798" l="1"/>
  <c r="B2797"/>
  <c r="B2796"/>
  <c r="B2795"/>
  <c r="B2792"/>
  <c r="B2789"/>
  <c r="B2786"/>
  <c r="B2785"/>
  <c r="B2784"/>
  <c r="D2869"/>
  <c r="B2869" s="1"/>
  <c r="D2864"/>
  <c r="B2864" s="1"/>
  <c r="D2858"/>
  <c r="D2857"/>
  <c r="D2856"/>
  <c r="D2855"/>
  <c r="D2852"/>
  <c r="D2849"/>
  <c r="D2846"/>
  <c r="D2845"/>
  <c r="D2844"/>
  <c r="B2839"/>
  <c r="B2837"/>
  <c r="B2835"/>
  <c r="D2833"/>
  <c r="I2881"/>
  <c r="D2868"/>
  <c r="B2868" s="1"/>
  <c r="D2863"/>
  <c r="B2863" s="1"/>
  <c r="B2838"/>
  <c r="B2836"/>
  <c r="B2834"/>
  <c r="B2833"/>
  <c r="D2929" l="1"/>
  <c r="B2929" s="1"/>
  <c r="D2924"/>
  <c r="B2924" s="1"/>
  <c r="D2918"/>
  <c r="D2917"/>
  <c r="D2916"/>
  <c r="D2915"/>
  <c r="D2912"/>
  <c r="D2909"/>
  <c r="D2906"/>
  <c r="D2905"/>
  <c r="D2904"/>
  <c r="B2899"/>
  <c r="B2897"/>
  <c r="B2895"/>
  <c r="D2893"/>
  <c r="I2941"/>
  <c r="D2928"/>
  <c r="B2928" s="1"/>
  <c r="D2923"/>
  <c r="B2923" s="1"/>
  <c r="B2898"/>
  <c r="B2896"/>
  <c r="B2894"/>
  <c r="B2893"/>
  <c r="B2858"/>
  <c r="B2857"/>
  <c r="B2856"/>
  <c r="B2855"/>
  <c r="B2852"/>
  <c r="B2849"/>
  <c r="B2846"/>
  <c r="B2845"/>
  <c r="B2844"/>
  <c r="B2918" l="1"/>
  <c r="B2917"/>
  <c r="B2916"/>
  <c r="B2915"/>
  <c r="B2912"/>
  <c r="B2909"/>
  <c r="B2906"/>
  <c r="B2905"/>
  <c r="B2904"/>
  <c r="D2989"/>
  <c r="B2989" s="1"/>
  <c r="D2984"/>
  <c r="B2984" s="1"/>
  <c r="D2978"/>
  <c r="D2977"/>
  <c r="D2976"/>
  <c r="D2975"/>
  <c r="D2972"/>
  <c r="D2969"/>
  <c r="D2966"/>
  <c r="D2965"/>
  <c r="D2964"/>
  <c r="B2959"/>
  <c r="B2957"/>
  <c r="B2955"/>
  <c r="D2953"/>
  <c r="I3001"/>
  <c r="D2988"/>
  <c r="B2988" s="1"/>
  <c r="D2983"/>
  <c r="B2983" s="1"/>
  <c r="B2958"/>
  <c r="B2956"/>
  <c r="B2954"/>
  <c r="B2953"/>
  <c r="D3049" l="1"/>
  <c r="B3049" s="1"/>
  <c r="D3044"/>
  <c r="B3044" s="1"/>
  <c r="D3038"/>
  <c r="D3037"/>
  <c r="D3036"/>
  <c r="D3035"/>
  <c r="D3032"/>
  <c r="D3029"/>
  <c r="D3026"/>
  <c r="D3025"/>
  <c r="D3024"/>
  <c r="B3019"/>
  <c r="B3017"/>
  <c r="B3015"/>
  <c r="D3013"/>
  <c r="I3061"/>
  <c r="D3048"/>
  <c r="B3048" s="1"/>
  <c r="D3043"/>
  <c r="B3043" s="1"/>
  <c r="B3018"/>
  <c r="B3016"/>
  <c r="B3014"/>
  <c r="B3013"/>
  <c r="B2978"/>
  <c r="B2977"/>
  <c r="B2976"/>
  <c r="B2975"/>
  <c r="B2972"/>
  <c r="B2969"/>
  <c r="B2966"/>
  <c r="B2965"/>
  <c r="B2964"/>
  <c r="B3038" l="1"/>
  <c r="B3037"/>
  <c r="B3036"/>
  <c r="B3035"/>
  <c r="B3032"/>
  <c r="B3029"/>
  <c r="B3026"/>
  <c r="B3025"/>
  <c r="B3024"/>
  <c r="D3109"/>
  <c r="B3109" s="1"/>
  <c r="D3104"/>
  <c r="B3104" s="1"/>
  <c r="D3098"/>
  <c r="D3097"/>
  <c r="D3096"/>
  <c r="D3095"/>
  <c r="D3092"/>
  <c r="D3089"/>
  <c r="D3086"/>
  <c r="D3085"/>
  <c r="D3084"/>
  <c r="B3079"/>
  <c r="B3077"/>
  <c r="B3075"/>
  <c r="D3073"/>
  <c r="I3121"/>
  <c r="D3108"/>
  <c r="B3108" s="1"/>
  <c r="D3103"/>
  <c r="B3103" s="1"/>
  <c r="B3078"/>
  <c r="B3076"/>
  <c r="B3074"/>
  <c r="B3073"/>
  <c r="D3169" l="1"/>
  <c r="B3169" s="1"/>
  <c r="D3164"/>
  <c r="B3164" s="1"/>
  <c r="D3158"/>
  <c r="D3157"/>
  <c r="D3156"/>
  <c r="D3155"/>
  <c r="D3152"/>
  <c r="D3149"/>
  <c r="D3146"/>
  <c r="D3145"/>
  <c r="D3144"/>
  <c r="B3139"/>
  <c r="B3137"/>
  <c r="B3135"/>
  <c r="D3133"/>
  <c r="I3181"/>
  <c r="D3168"/>
  <c r="B3168" s="1"/>
  <c r="D3163"/>
  <c r="B3163" s="1"/>
  <c r="B3138"/>
  <c r="B3136"/>
  <c r="B3134"/>
  <c r="B3133"/>
  <c r="B3098"/>
  <c r="B3097"/>
  <c r="B3096"/>
  <c r="B3095"/>
  <c r="B3092"/>
  <c r="B3089"/>
  <c r="B3086"/>
  <c r="B3085"/>
  <c r="B3084"/>
  <c r="B3158" l="1"/>
  <c r="B3157"/>
  <c r="B3156"/>
  <c r="B3155"/>
  <c r="B3152"/>
  <c r="B3149"/>
  <c r="B3146"/>
  <c r="B3145"/>
  <c r="B3144"/>
  <c r="D3229"/>
  <c r="B3229" s="1"/>
  <c r="D3224"/>
  <c r="B3224" s="1"/>
  <c r="D3218"/>
  <c r="D3217"/>
  <c r="D3216"/>
  <c r="D3215"/>
  <c r="D3212"/>
  <c r="D3209"/>
  <c r="D3206"/>
  <c r="D3205"/>
  <c r="D3204"/>
  <c r="B3199"/>
  <c r="B3197"/>
  <c r="B3195"/>
  <c r="D3193"/>
  <c r="I3241"/>
  <c r="D3228"/>
  <c r="B3228" s="1"/>
  <c r="D3223"/>
  <c r="B3223" s="1"/>
  <c r="B3198"/>
  <c r="B3196"/>
  <c r="B3194"/>
  <c r="B3193"/>
  <c r="D3289" l="1"/>
  <c r="B3289" s="1"/>
  <c r="D3284"/>
  <c r="B3284" s="1"/>
  <c r="D3278"/>
  <c r="D3277"/>
  <c r="D3276"/>
  <c r="D3275"/>
  <c r="D3272"/>
  <c r="D3269"/>
  <c r="D3266"/>
  <c r="D3265"/>
  <c r="D3264"/>
  <c r="B3259"/>
  <c r="B3257"/>
  <c r="B3255"/>
  <c r="D3253"/>
  <c r="I3301"/>
  <c r="D3288"/>
  <c r="B3288" s="1"/>
  <c r="D3283"/>
  <c r="B3283" s="1"/>
  <c r="B3258"/>
  <c r="B3256"/>
  <c r="B3254"/>
  <c r="B3253"/>
  <c r="B3218"/>
  <c r="B3217"/>
  <c r="B3216"/>
  <c r="B3215"/>
  <c r="B3212"/>
  <c r="B3209"/>
  <c r="B3206"/>
  <c r="B3205"/>
  <c r="B3204"/>
  <c r="B3278" l="1"/>
  <c r="B3277"/>
  <c r="B3276"/>
  <c r="B3275"/>
  <c r="B3272"/>
  <c r="B3269"/>
  <c r="B3266"/>
  <c r="B3265"/>
  <c r="B3264"/>
  <c r="D3349"/>
  <c r="B3349" s="1"/>
  <c r="D3344"/>
  <c r="B3344" s="1"/>
  <c r="D3338"/>
  <c r="D3337"/>
  <c r="D3336"/>
  <c r="D3335"/>
  <c r="D3332"/>
  <c r="D3329"/>
  <c r="D3326"/>
  <c r="D3325"/>
  <c r="D3324"/>
  <c r="B3319"/>
  <c r="B3317"/>
  <c r="B3315"/>
  <c r="D3313"/>
  <c r="I3361"/>
  <c r="D3348"/>
  <c r="B3348" s="1"/>
  <c r="D3343"/>
  <c r="B3343" s="1"/>
  <c r="B3318"/>
  <c r="B3316"/>
  <c r="B3314"/>
  <c r="B3313"/>
  <c r="D3409" l="1"/>
  <c r="B3409" s="1"/>
  <c r="D3404"/>
  <c r="B3404" s="1"/>
  <c r="D3398"/>
  <c r="D3397"/>
  <c r="D3396"/>
  <c r="D3395"/>
  <c r="D3392"/>
  <c r="D3389"/>
  <c r="D3386"/>
  <c r="D3385"/>
  <c r="D3384"/>
  <c r="B3379"/>
  <c r="B3377"/>
  <c r="B3375"/>
  <c r="D3373"/>
  <c r="I3421"/>
  <c r="D3408"/>
  <c r="B3408" s="1"/>
  <c r="D3403"/>
  <c r="B3403" s="1"/>
  <c r="B3378"/>
  <c r="B3376"/>
  <c r="B3374"/>
  <c r="B3373"/>
  <c r="B3338"/>
  <c r="B3337"/>
  <c r="B3336"/>
  <c r="B3335"/>
  <c r="B3332"/>
  <c r="B3329"/>
  <c r="B3326"/>
  <c r="B3325"/>
  <c r="B3324"/>
  <c r="B3398" l="1"/>
  <c r="B3397"/>
  <c r="B3396"/>
  <c r="B3395"/>
  <c r="B3392"/>
  <c r="B3389"/>
  <c r="B3386"/>
  <c r="B3385"/>
  <c r="B3384"/>
  <c r="D3469"/>
  <c r="B3469" s="1"/>
  <c r="D3464"/>
  <c r="B3464" s="1"/>
  <c r="D3458"/>
  <c r="D3457"/>
  <c r="D3456"/>
  <c r="D3455"/>
  <c r="D3452"/>
  <c r="D3449"/>
  <c r="D3446"/>
  <c r="D3445"/>
  <c r="D3444"/>
  <c r="B3439"/>
  <c r="B3437"/>
  <c r="B3435"/>
  <c r="D3433"/>
  <c r="I3481"/>
  <c r="D3468"/>
  <c r="B3468" s="1"/>
  <c r="D3463"/>
  <c r="B3463" s="1"/>
  <c r="B3438"/>
  <c r="B3436"/>
  <c r="B3434"/>
  <c r="B3433"/>
  <c r="D3529" l="1"/>
  <c r="B3529" s="1"/>
  <c r="D3524"/>
  <c r="B3524" s="1"/>
  <c r="D3518"/>
  <c r="D3517"/>
  <c r="D3516"/>
  <c r="D3515"/>
  <c r="D3512"/>
  <c r="D3509"/>
  <c r="D3506"/>
  <c r="D3505"/>
  <c r="D3504"/>
  <c r="B3499"/>
  <c r="B3497"/>
  <c r="B3495"/>
  <c r="D3493"/>
  <c r="I3541"/>
  <c r="D3528"/>
  <c r="B3528" s="1"/>
  <c r="D3523"/>
  <c r="B3523" s="1"/>
  <c r="B3498"/>
  <c r="B3496"/>
  <c r="B3494"/>
  <c r="B3493"/>
  <c r="B3458"/>
  <c r="B3457"/>
  <c r="B3456"/>
  <c r="B3455"/>
  <c r="B3452"/>
  <c r="B3449"/>
  <c r="B3446"/>
  <c r="B3445"/>
  <c r="B3444"/>
  <c r="B3518" l="1"/>
  <c r="B3517"/>
  <c r="B3516"/>
  <c r="B3515"/>
  <c r="B3512"/>
  <c r="B3509"/>
  <c r="B3506"/>
  <c r="B3505"/>
  <c r="B3504"/>
  <c r="D3589"/>
  <c r="B3589" s="1"/>
  <c r="D3584"/>
  <c r="B3584" s="1"/>
  <c r="D3578"/>
  <c r="D3577"/>
  <c r="D3576"/>
  <c r="D3575"/>
  <c r="D3572"/>
  <c r="D3569"/>
  <c r="D3566"/>
  <c r="D3565"/>
  <c r="D3564"/>
  <c r="B3559"/>
  <c r="B3557"/>
  <c r="B3555"/>
  <c r="D3553"/>
  <c r="I3601"/>
  <c r="D3588"/>
  <c r="B3588" s="1"/>
  <c r="D3583"/>
  <c r="B3583" s="1"/>
  <c r="B3558"/>
  <c r="B3556"/>
  <c r="B3554"/>
  <c r="B3553"/>
  <c r="D3649" l="1"/>
  <c r="B3649" s="1"/>
  <c r="D3644"/>
  <c r="B3644" s="1"/>
  <c r="D3638"/>
  <c r="D3637"/>
  <c r="D3636"/>
  <c r="D3635"/>
  <c r="D3632"/>
  <c r="D3629"/>
  <c r="D3626"/>
  <c r="D3625"/>
  <c r="D3624"/>
  <c r="B3619"/>
  <c r="B3617"/>
  <c r="B3615"/>
  <c r="D3613"/>
  <c r="I3661"/>
  <c r="D3648"/>
  <c r="B3648" s="1"/>
  <c r="D3643"/>
  <c r="B3643" s="1"/>
  <c r="B3618"/>
  <c r="B3616"/>
  <c r="B3614"/>
  <c r="B3613"/>
  <c r="B3578"/>
  <c r="B3577"/>
  <c r="B3576"/>
  <c r="B3575"/>
  <c r="B3572"/>
  <c r="B3569"/>
  <c r="B3566"/>
  <c r="B3565"/>
  <c r="B3564"/>
  <c r="B3638" l="1"/>
  <c r="B3637"/>
  <c r="B3636"/>
  <c r="B3635"/>
  <c r="B3632"/>
  <c r="B3629"/>
  <c r="B3626"/>
  <c r="B3625"/>
  <c r="B3624"/>
  <c r="D3709"/>
  <c r="B3709" s="1"/>
  <c r="D3704"/>
  <c r="B3704" s="1"/>
  <c r="D3698"/>
  <c r="D3697"/>
  <c r="D3696"/>
  <c r="D3695"/>
  <c r="D3692"/>
  <c r="D3689"/>
  <c r="D3686"/>
  <c r="D3685"/>
  <c r="D3684"/>
  <c r="B3679"/>
  <c r="B3677"/>
  <c r="B3675"/>
  <c r="D3673"/>
  <c r="I3721"/>
  <c r="D3708"/>
  <c r="B3708" s="1"/>
  <c r="D3703"/>
  <c r="B3703" s="1"/>
  <c r="B3678"/>
  <c r="B3676"/>
  <c r="B3674"/>
  <c r="B3673"/>
  <c r="D3769" l="1"/>
  <c r="B3769" s="1"/>
  <c r="D3764"/>
  <c r="B3764" s="1"/>
  <c r="D3758"/>
  <c r="D3757"/>
  <c r="D3756"/>
  <c r="D3755"/>
  <c r="D3752"/>
  <c r="D3749"/>
  <c r="D3746"/>
  <c r="D3745"/>
  <c r="D3744"/>
  <c r="B3739"/>
  <c r="B3737"/>
  <c r="B3735"/>
  <c r="D3733"/>
  <c r="I3781"/>
  <c r="D3768"/>
  <c r="B3768" s="1"/>
  <c r="D3763"/>
  <c r="B3763" s="1"/>
  <c r="B3738"/>
  <c r="B3736"/>
  <c r="B3734"/>
  <c r="B3733"/>
  <c r="B3698"/>
  <c r="B3697"/>
  <c r="B3696"/>
  <c r="B3695"/>
  <c r="B3692"/>
  <c r="B3689"/>
  <c r="B3686"/>
  <c r="B3685"/>
  <c r="B3684"/>
  <c r="B3758" l="1"/>
  <c r="B3757"/>
  <c r="B3756"/>
  <c r="B3755"/>
  <c r="B3752"/>
  <c r="B3749"/>
  <c r="B3746"/>
  <c r="B3745"/>
  <c r="B3744"/>
  <c r="D3829"/>
  <c r="B3829" s="1"/>
  <c r="D3824"/>
  <c r="B3824" s="1"/>
  <c r="D3818"/>
  <c r="D3817"/>
  <c r="D3816"/>
  <c r="D3815"/>
  <c r="D3812"/>
  <c r="D3809"/>
  <c r="D3806"/>
  <c r="D3805"/>
  <c r="D3804"/>
  <c r="B3799"/>
  <c r="B3797"/>
  <c r="B3795"/>
  <c r="D3793"/>
  <c r="I3841"/>
  <c r="D3828"/>
  <c r="B3828" s="1"/>
  <c r="D3823"/>
  <c r="B3823" s="1"/>
  <c r="B3798"/>
  <c r="B3796"/>
  <c r="B3794"/>
  <c r="B3793"/>
  <c r="D3889" l="1"/>
  <c r="B3889" s="1"/>
  <c r="D3884"/>
  <c r="B3884" s="1"/>
  <c r="D3878"/>
  <c r="D3877"/>
  <c r="D3876"/>
  <c r="D3875"/>
  <c r="D3872"/>
  <c r="D3869"/>
  <c r="D3866"/>
  <c r="D3865"/>
  <c r="D3864"/>
  <c r="B3859"/>
  <c r="B3857"/>
  <c r="B3855"/>
  <c r="D3853"/>
  <c r="I3901"/>
  <c r="D3888"/>
  <c r="B3888" s="1"/>
  <c r="D3883"/>
  <c r="B3883" s="1"/>
  <c r="B3858"/>
  <c r="B3856"/>
  <c r="B3854"/>
  <c r="B3853"/>
  <c r="B3818"/>
  <c r="B3817"/>
  <c r="B3816"/>
  <c r="B3815"/>
  <c r="B3812"/>
  <c r="B3809"/>
  <c r="B3806"/>
  <c r="B3805"/>
  <c r="B3804"/>
  <c r="B3878" l="1"/>
  <c r="B3877"/>
  <c r="B3876"/>
  <c r="B3875"/>
  <c r="B3872"/>
  <c r="B3869"/>
  <c r="B3866"/>
  <c r="B3865"/>
  <c r="B3864"/>
  <c r="D3949"/>
  <c r="B3949" s="1"/>
  <c r="D3944"/>
  <c r="B3944" s="1"/>
  <c r="D3938"/>
  <c r="D3937"/>
  <c r="D3936"/>
  <c r="D3935"/>
  <c r="D3932"/>
  <c r="D3929"/>
  <c r="D3926"/>
  <c r="D3925"/>
  <c r="D3924"/>
  <c r="B3919"/>
  <c r="B3917"/>
  <c r="B3915"/>
  <c r="D3913"/>
  <c r="I3961"/>
  <c r="D3948"/>
  <c r="B3948" s="1"/>
  <c r="D3943"/>
  <c r="B3943" s="1"/>
  <c r="B3918"/>
  <c r="B3916"/>
  <c r="B3914"/>
  <c r="B3913"/>
  <c r="D4009" l="1"/>
  <c r="B4009" s="1"/>
  <c r="D4004"/>
  <c r="B4004" s="1"/>
  <c r="D3998"/>
  <c r="D3997"/>
  <c r="D3996"/>
  <c r="D3995"/>
  <c r="D3992"/>
  <c r="D3989"/>
  <c r="D3986"/>
  <c r="D3985"/>
  <c r="D3984"/>
  <c r="B3979"/>
  <c r="B3977"/>
  <c r="B3975"/>
  <c r="D3973"/>
  <c r="I4021"/>
  <c r="D4008"/>
  <c r="B4008" s="1"/>
  <c r="D4003"/>
  <c r="B4003" s="1"/>
  <c r="B3978"/>
  <c r="B3976"/>
  <c r="B3974"/>
  <c r="B3973"/>
  <c r="B3938"/>
  <c r="B3937"/>
  <c r="B3936"/>
  <c r="B3935"/>
  <c r="B3932"/>
  <c r="B3929"/>
  <c r="B3926"/>
  <c r="B3925"/>
  <c r="B3924"/>
  <c r="B3998" l="1"/>
  <c r="B3997"/>
  <c r="B3996"/>
  <c r="B3995"/>
  <c r="B3992"/>
  <c r="B3989"/>
  <c r="B3986"/>
  <c r="B3985"/>
  <c r="B3984"/>
  <c r="D4069"/>
  <c r="B4069" s="1"/>
  <c r="D4064"/>
  <c r="B4064" s="1"/>
  <c r="D4058"/>
  <c r="D4057"/>
  <c r="D4056"/>
  <c r="D4055"/>
  <c r="D4052"/>
  <c r="D4049"/>
  <c r="D4046"/>
  <c r="D4045"/>
  <c r="D4044"/>
  <c r="B4039"/>
  <c r="B4037"/>
  <c r="B4035"/>
  <c r="D4033"/>
  <c r="I4081"/>
  <c r="D4068"/>
  <c r="B4068" s="1"/>
  <c r="D4063"/>
  <c r="B4063" s="1"/>
  <c r="B4038"/>
  <c r="B4036"/>
  <c r="B4034"/>
  <c r="B4033"/>
  <c r="D4129" l="1"/>
  <c r="B4129" s="1"/>
  <c r="D4124"/>
  <c r="B4124" s="1"/>
  <c r="D4118"/>
  <c r="D4117"/>
  <c r="D4116"/>
  <c r="D4115"/>
  <c r="D4112"/>
  <c r="D4109"/>
  <c r="D4106"/>
  <c r="D4105"/>
  <c r="D4104"/>
  <c r="B4099"/>
  <c r="B4097"/>
  <c r="B4095"/>
  <c r="D4093"/>
  <c r="I4141"/>
  <c r="D4128"/>
  <c r="B4128" s="1"/>
  <c r="D4123"/>
  <c r="B4123" s="1"/>
  <c r="B4098"/>
  <c r="B4096"/>
  <c r="B4094"/>
  <c r="B4093"/>
  <c r="B4058"/>
  <c r="B4057"/>
  <c r="B4056"/>
  <c r="B4055"/>
  <c r="B4052"/>
  <c r="B4049"/>
  <c r="B4046"/>
  <c r="B4045"/>
  <c r="B4044"/>
  <c r="B4118" l="1"/>
  <c r="B4117"/>
  <c r="B4116"/>
  <c r="B4115"/>
  <c r="B4112"/>
  <c r="B4109"/>
  <c r="B4106"/>
  <c r="B4105"/>
  <c r="B4104"/>
  <c r="D4189"/>
  <c r="B4189" s="1"/>
  <c r="D4184"/>
  <c r="B4184" s="1"/>
  <c r="D4178"/>
  <c r="D4177"/>
  <c r="D4176"/>
  <c r="D4175"/>
  <c r="D4172"/>
  <c r="D4169"/>
  <c r="D4166"/>
  <c r="D4165"/>
  <c r="D4164"/>
  <c r="B4159"/>
  <c r="B4157"/>
  <c r="B4155"/>
  <c r="D4153"/>
  <c r="I4201"/>
  <c r="D4188"/>
  <c r="B4188" s="1"/>
  <c r="D4183"/>
  <c r="B4183" s="1"/>
  <c r="B4158"/>
  <c r="B4156"/>
  <c r="B4154"/>
  <c r="B4153"/>
  <c r="D4249" l="1"/>
  <c r="B4249" s="1"/>
  <c r="D4244"/>
  <c r="B4244" s="1"/>
  <c r="D4238"/>
  <c r="D4237"/>
  <c r="D4236"/>
  <c r="D4235"/>
  <c r="D4232"/>
  <c r="D4229"/>
  <c r="D4226"/>
  <c r="D4225"/>
  <c r="D4224"/>
  <c r="B4219"/>
  <c r="B4217"/>
  <c r="B4215"/>
  <c r="D4213"/>
  <c r="I4261"/>
  <c r="D4248"/>
  <c r="B4248" s="1"/>
  <c r="D4243"/>
  <c r="B4243" s="1"/>
  <c r="B4218"/>
  <c r="B4216"/>
  <c r="B4214"/>
  <c r="B4213"/>
  <c r="B4178"/>
  <c r="B4177"/>
  <c r="B4176"/>
  <c r="B4175"/>
  <c r="B4172"/>
  <c r="B4169"/>
  <c r="B4166"/>
  <c r="B4165"/>
  <c r="B4164"/>
  <c r="B4238" l="1"/>
  <c r="B4237"/>
  <c r="B4236"/>
  <c r="B4235"/>
  <c r="B4232"/>
  <c r="B4229"/>
  <c r="B4226"/>
  <c r="B4225"/>
  <c r="B4224"/>
  <c r="D4309"/>
  <c r="B4309" s="1"/>
  <c r="D4304"/>
  <c r="B4304" s="1"/>
  <c r="D4298"/>
  <c r="D4297"/>
  <c r="D4296"/>
  <c r="D4295"/>
  <c r="D4292"/>
  <c r="D4289"/>
  <c r="D4286"/>
  <c r="D4285"/>
  <c r="D4284"/>
  <c r="B4279"/>
  <c r="B4277"/>
  <c r="B4275"/>
  <c r="D4273"/>
  <c r="I4321"/>
  <c r="D4308"/>
  <c r="B4308" s="1"/>
  <c r="D4303"/>
  <c r="B4303" s="1"/>
  <c r="B4278"/>
  <c r="B4276"/>
  <c r="B4274"/>
  <c r="B4273"/>
  <c r="D4369" l="1"/>
  <c r="B4369" s="1"/>
  <c r="D4364"/>
  <c r="B4364" s="1"/>
  <c r="D4358"/>
  <c r="D4357"/>
  <c r="D4356"/>
  <c r="D4355"/>
  <c r="D4352"/>
  <c r="D4349"/>
  <c r="D4346"/>
  <c r="D4345"/>
  <c r="D4344"/>
  <c r="B4339"/>
  <c r="B4337"/>
  <c r="B4335"/>
  <c r="D4333"/>
  <c r="I4381"/>
  <c r="D4368"/>
  <c r="B4368" s="1"/>
  <c r="D4363"/>
  <c r="B4363" s="1"/>
  <c r="B4338"/>
  <c r="B4336"/>
  <c r="B4334"/>
  <c r="B4333"/>
  <c r="B4298"/>
  <c r="B4297"/>
  <c r="B4296"/>
  <c r="B4295"/>
  <c r="B4292"/>
  <c r="B4289"/>
  <c r="B4286"/>
  <c r="B4285"/>
  <c r="B4284"/>
  <c r="B4358" l="1"/>
  <c r="B4357"/>
  <c r="B4356"/>
  <c r="B4355"/>
  <c r="B4352"/>
  <c r="B4349"/>
  <c r="B4346"/>
  <c r="B4345"/>
  <c r="B4344"/>
  <c r="D4429"/>
  <c r="B4429" s="1"/>
  <c r="D4424"/>
  <c r="B4424" s="1"/>
  <c r="D4418"/>
  <c r="D4417"/>
  <c r="D4416"/>
  <c r="D4415"/>
  <c r="D4412"/>
  <c r="D4409"/>
  <c r="D4406"/>
  <c r="D4405"/>
  <c r="D4404"/>
  <c r="B4399"/>
  <c r="B4397"/>
  <c r="B4395"/>
  <c r="D4393"/>
  <c r="I4441"/>
  <c r="D4428"/>
  <c r="B4428" s="1"/>
  <c r="D4423"/>
  <c r="B4423" s="1"/>
  <c r="B4398"/>
  <c r="B4396"/>
  <c r="B4394"/>
  <c r="B4393"/>
  <c r="D4489" l="1"/>
  <c r="B4489" s="1"/>
  <c r="D4484"/>
  <c r="B4484" s="1"/>
  <c r="D4478"/>
  <c r="D4477"/>
  <c r="D4476"/>
  <c r="D4475"/>
  <c r="D4472"/>
  <c r="D4469"/>
  <c r="D4466"/>
  <c r="D4465"/>
  <c r="D4464"/>
  <c r="B4459"/>
  <c r="B4457"/>
  <c r="B4455"/>
  <c r="D4453"/>
  <c r="I4501"/>
  <c r="D4488"/>
  <c r="B4488" s="1"/>
  <c r="D4483"/>
  <c r="B4483" s="1"/>
  <c r="B4458"/>
  <c r="B4456"/>
  <c r="B4454"/>
  <c r="B4453"/>
  <c r="B4418"/>
  <c r="B4417"/>
  <c r="B4416"/>
  <c r="B4415"/>
  <c r="B4412"/>
  <c r="B4409"/>
  <c r="B4406"/>
  <c r="B4405"/>
  <c r="B4404"/>
  <c r="B4478" l="1"/>
  <c r="B4477"/>
  <c r="B4476"/>
  <c r="B4475"/>
  <c r="B4472"/>
  <c r="B4469"/>
  <c r="B4466"/>
  <c r="B4465"/>
  <c r="B4464"/>
  <c r="D4549"/>
  <c r="B4549" s="1"/>
  <c r="D4544"/>
  <c r="B4544" s="1"/>
  <c r="D4538"/>
  <c r="D4537"/>
  <c r="D4536"/>
  <c r="D4535"/>
  <c r="D4532"/>
  <c r="D4529"/>
  <c r="D4526"/>
  <c r="D4525"/>
  <c r="D4524"/>
  <c r="B4519"/>
  <c r="B4517"/>
  <c r="B4515"/>
  <c r="D4513"/>
  <c r="I4561"/>
  <c r="D4548"/>
  <c r="B4548" s="1"/>
  <c r="D4543"/>
  <c r="B4543" s="1"/>
  <c r="B4518"/>
  <c r="B4516"/>
  <c r="B4514"/>
  <c r="B4513"/>
  <c r="D4609" l="1"/>
  <c r="B4609" s="1"/>
  <c r="D4604"/>
  <c r="B4604" s="1"/>
  <c r="D4598"/>
  <c r="D4597"/>
  <c r="D4596"/>
  <c r="D4595"/>
  <c r="D4592"/>
  <c r="D4589"/>
  <c r="D4586"/>
  <c r="D4585"/>
  <c r="D4584"/>
  <c r="B4579"/>
  <c r="B4577"/>
  <c r="B4575"/>
  <c r="D4573"/>
  <c r="I4621"/>
  <c r="D4608"/>
  <c r="B4608" s="1"/>
  <c r="D4603"/>
  <c r="B4603" s="1"/>
  <c r="B4578"/>
  <c r="B4576"/>
  <c r="B4574"/>
  <c r="B4573"/>
  <c r="B4538"/>
  <c r="B4537"/>
  <c r="B4536"/>
  <c r="B4535"/>
  <c r="B4532"/>
  <c r="B4529"/>
  <c r="B4526"/>
  <c r="B4525"/>
  <c r="B4524"/>
  <c r="B4598" l="1"/>
  <c r="B4597"/>
  <c r="B4596"/>
  <c r="B4595"/>
  <c r="B4592"/>
  <c r="B4589"/>
  <c r="B4586"/>
  <c r="B4585"/>
  <c r="B4584"/>
  <c r="I4681"/>
  <c r="D4668"/>
  <c r="B4668" s="1"/>
  <c r="D4669"/>
  <c r="B4669" s="1"/>
  <c r="D4664"/>
  <c r="B4664" s="1"/>
  <c r="D4658"/>
  <c r="D4657"/>
  <c r="D4656"/>
  <c r="D4655"/>
  <c r="D4652"/>
  <c r="D4649"/>
  <c r="D4646"/>
  <c r="D4645"/>
  <c r="D4644"/>
  <c r="B4639"/>
  <c r="B4637"/>
  <c r="B4635"/>
  <c r="D4633"/>
  <c r="D4663"/>
  <c r="B4663" s="1"/>
  <c r="B4638"/>
  <c r="B4636"/>
  <c r="B4634"/>
  <c r="B4633"/>
  <c r="B4658" l="1"/>
  <c r="B4657"/>
  <c r="B4656"/>
  <c r="B4655"/>
  <c r="B4652"/>
  <c r="B4649"/>
  <c r="B4646"/>
  <c r="B4645"/>
  <c r="B4644"/>
  <c r="I4741"/>
  <c r="D4728"/>
  <c r="B4728" s="1"/>
  <c r="D4723"/>
  <c r="B4723" s="1"/>
  <c r="B4698"/>
  <c r="B4696"/>
  <c r="B4694"/>
  <c r="B4693"/>
  <c r="D4729"/>
  <c r="B4729" s="1"/>
  <c r="D4724"/>
  <c r="B4724" s="1"/>
  <c r="D4718"/>
  <c r="D4717"/>
  <c r="D4716"/>
  <c r="D4715"/>
  <c r="D4712"/>
  <c r="D4709"/>
  <c r="D4706"/>
  <c r="D4705"/>
  <c r="D4704"/>
  <c r="B4699"/>
  <c r="B4697"/>
  <c r="B4695"/>
  <c r="D4693"/>
  <c r="B4718" l="1"/>
  <c r="B4717"/>
  <c r="B4716"/>
  <c r="B4715"/>
  <c r="B4712"/>
  <c r="B4709"/>
  <c r="B4706"/>
  <c r="B4705"/>
  <c r="B4704"/>
  <c r="I4801"/>
  <c r="D4788"/>
  <c r="B4788" s="1"/>
  <c r="D4783"/>
  <c r="B4783" s="1"/>
  <c r="B4758"/>
  <c r="B4756"/>
  <c r="B4754"/>
  <c r="B4753"/>
  <c r="D4789"/>
  <c r="B4789" s="1"/>
  <c r="D4784"/>
  <c r="B4784" s="1"/>
  <c r="D4778"/>
  <c r="D4777"/>
  <c r="D4776"/>
  <c r="D4775"/>
  <c r="D4772"/>
  <c r="D4769"/>
  <c r="D4766"/>
  <c r="D4765"/>
  <c r="D4764"/>
  <c r="B4759"/>
  <c r="B4757"/>
  <c r="B4755"/>
  <c r="D4753"/>
  <c r="B4778" l="1"/>
  <c r="B4777"/>
  <c r="B4776"/>
  <c r="B4775"/>
  <c r="B4772"/>
  <c r="B4769"/>
  <c r="B4766"/>
  <c r="B4765"/>
  <c r="B4764"/>
  <c r="I4861"/>
  <c r="D4848"/>
  <c r="B4848" s="1"/>
  <c r="D4843"/>
  <c r="B4843" s="1"/>
  <c r="B4818"/>
  <c r="B4816"/>
  <c r="B4814"/>
  <c r="B4813"/>
  <c r="D4849"/>
  <c r="B4849" s="1"/>
  <c r="D4844"/>
  <c r="B4844" s="1"/>
  <c r="D4838"/>
  <c r="D4837"/>
  <c r="D4836"/>
  <c r="D4835"/>
  <c r="D4832"/>
  <c r="D4829"/>
  <c r="D4826"/>
  <c r="D4825"/>
  <c r="D4824"/>
  <c r="B4819"/>
  <c r="B4817"/>
  <c r="B4815"/>
  <c r="D4813"/>
  <c r="B4838" l="1"/>
  <c r="B4837"/>
  <c r="B4836"/>
  <c r="B4835"/>
  <c r="B4832"/>
  <c r="B4829"/>
  <c r="B4826"/>
  <c r="B4825"/>
  <c r="B4824"/>
  <c r="I4921"/>
  <c r="D4908"/>
  <c r="B4908" s="1"/>
  <c r="D4903"/>
  <c r="B4903" s="1"/>
  <c r="B4878"/>
  <c r="B4876"/>
  <c r="B4874"/>
  <c r="B4873"/>
  <c r="D4909"/>
  <c r="B4909" s="1"/>
  <c r="D4904"/>
  <c r="B4904" s="1"/>
  <c r="D4898"/>
  <c r="D4897"/>
  <c r="D4896"/>
  <c r="D4895"/>
  <c r="D4892"/>
  <c r="D4889"/>
  <c r="D4886"/>
  <c r="D4885"/>
  <c r="D4884"/>
  <c r="B4879"/>
  <c r="B4877"/>
  <c r="B4875"/>
  <c r="D4873"/>
  <c r="B4898" l="1"/>
  <c r="B4897"/>
  <c r="B4896"/>
  <c r="B4895"/>
  <c r="B4892"/>
  <c r="B4889"/>
  <c r="B4886"/>
  <c r="B4885"/>
  <c r="B4884"/>
  <c r="I4981"/>
  <c r="D4968"/>
  <c r="B4968" s="1"/>
  <c r="D4963"/>
  <c r="B4963" s="1"/>
  <c r="B4938"/>
  <c r="B4936"/>
  <c r="B4934"/>
  <c r="B4933"/>
  <c r="D4969"/>
  <c r="B4969" s="1"/>
  <c r="D4964"/>
  <c r="B4964" s="1"/>
  <c r="D4958"/>
  <c r="D4957"/>
  <c r="D4956"/>
  <c r="D4955"/>
  <c r="D4952"/>
  <c r="D4949"/>
  <c r="D4946"/>
  <c r="D4945"/>
  <c r="D4944"/>
  <c r="B4939"/>
  <c r="B4937"/>
  <c r="B4935"/>
  <c r="D4933"/>
  <c r="B4958" l="1"/>
  <c r="B4957"/>
  <c r="B4956"/>
  <c r="B4955"/>
  <c r="B4952"/>
  <c r="B4949"/>
  <c r="B4946"/>
  <c r="B4945"/>
  <c r="B4944"/>
  <c r="I5041"/>
  <c r="D5028"/>
  <c r="B5028" s="1"/>
  <c r="D5023"/>
  <c r="B5023" s="1"/>
  <c r="B4998"/>
  <c r="B4996"/>
  <c r="B4994"/>
  <c r="B4993"/>
  <c r="D5029"/>
  <c r="B5029" s="1"/>
  <c r="D5024"/>
  <c r="B5024" s="1"/>
  <c r="D5018"/>
  <c r="D5017"/>
  <c r="D5016"/>
  <c r="D5015"/>
  <c r="D5012"/>
  <c r="D5009"/>
  <c r="D5006"/>
  <c r="D5005"/>
  <c r="D5004"/>
  <c r="B4999"/>
  <c r="B4997"/>
  <c r="B4995"/>
  <c r="D4993"/>
  <c r="B5018" l="1"/>
  <c r="B5017"/>
  <c r="B5016"/>
  <c r="B5015"/>
  <c r="B5012"/>
  <c r="B5009"/>
  <c r="B5006"/>
  <c r="B5005"/>
  <c r="B5004"/>
  <c r="I5101"/>
  <c r="D5088"/>
  <c r="B5088" s="1"/>
  <c r="D5083"/>
  <c r="B5083" s="1"/>
  <c r="B5058"/>
  <c r="B5056"/>
  <c r="B5054"/>
  <c r="B5053"/>
  <c r="D5089"/>
  <c r="B5089" s="1"/>
  <c r="D5084"/>
  <c r="B5084" s="1"/>
  <c r="D5078"/>
  <c r="D5077"/>
  <c r="D5076"/>
  <c r="D5075"/>
  <c r="D5072"/>
  <c r="D5069"/>
  <c r="D5066"/>
  <c r="D5065"/>
  <c r="D5064"/>
  <c r="B5059"/>
  <c r="B5057"/>
  <c r="B5055"/>
  <c r="D5053"/>
  <c r="B5078" l="1"/>
  <c r="B5077"/>
  <c r="B5076"/>
  <c r="B5075"/>
  <c r="B5072"/>
  <c r="B5069"/>
  <c r="B5066"/>
  <c r="B5065"/>
  <c r="B5064"/>
  <c r="I5161"/>
  <c r="D5148"/>
  <c r="B5148" s="1"/>
  <c r="D5143"/>
  <c r="B5143" s="1"/>
  <c r="B5118"/>
  <c r="B5116"/>
  <c r="B5114"/>
  <c r="B5113"/>
  <c r="D5149"/>
  <c r="B5149" s="1"/>
  <c r="D5144"/>
  <c r="B5144" s="1"/>
  <c r="D5138"/>
  <c r="D5137"/>
  <c r="D5136"/>
  <c r="D5135"/>
  <c r="D5132"/>
  <c r="D5129"/>
  <c r="D5126"/>
  <c r="D5125"/>
  <c r="D5124"/>
  <c r="B5119"/>
  <c r="B5117"/>
  <c r="B5115"/>
  <c r="D5113"/>
  <c r="B5138" l="1"/>
  <c r="B5137"/>
  <c r="B5136"/>
  <c r="B5135"/>
  <c r="B5132"/>
  <c r="B5129"/>
  <c r="B5126"/>
  <c r="B5125"/>
  <c r="B5124"/>
  <c r="I5221"/>
  <c r="D5208"/>
  <c r="B5208" s="1"/>
  <c r="D5203"/>
  <c r="B5203" s="1"/>
  <c r="B5178"/>
  <c r="B5176"/>
  <c r="B5174"/>
  <c r="B5173"/>
  <c r="D5209"/>
  <c r="B5209" s="1"/>
  <c r="D5204"/>
  <c r="B5204" s="1"/>
  <c r="D5198"/>
  <c r="D5197"/>
  <c r="D5196"/>
  <c r="D5195"/>
  <c r="D5192"/>
  <c r="D5189"/>
  <c r="D5186"/>
  <c r="D5185"/>
  <c r="D5184"/>
  <c r="B5179"/>
  <c r="B5177"/>
  <c r="B5175"/>
  <c r="D5173"/>
  <c r="B5198" l="1"/>
  <c r="B5197"/>
  <c r="B5196"/>
  <c r="B5195"/>
  <c r="B5192"/>
  <c r="B5189"/>
  <c r="B5186"/>
  <c r="B5185"/>
  <c r="B5184"/>
  <c r="I5281"/>
  <c r="D5268"/>
  <c r="B5268" s="1"/>
  <c r="D5263"/>
  <c r="B5263" s="1"/>
  <c r="B5238"/>
  <c r="B5236"/>
  <c r="B5234"/>
  <c r="B5233"/>
  <c r="D5269"/>
  <c r="B5269" s="1"/>
  <c r="D5264"/>
  <c r="B5264" s="1"/>
  <c r="D5258"/>
  <c r="D5257"/>
  <c r="D5256"/>
  <c r="D5255"/>
  <c r="D5252"/>
  <c r="D5249"/>
  <c r="D5246"/>
  <c r="D5245"/>
  <c r="D5244"/>
  <c r="B5239"/>
  <c r="B5237"/>
  <c r="B5235"/>
  <c r="D5233"/>
  <c r="B5258" l="1"/>
  <c r="B5257"/>
  <c r="B5256"/>
  <c r="B5255"/>
  <c r="B5252"/>
  <c r="B5249"/>
  <c r="B5246"/>
  <c r="B5245"/>
  <c r="B5244"/>
  <c r="I5341"/>
  <c r="D5328"/>
  <c r="B5328" s="1"/>
  <c r="D5323"/>
  <c r="B5323" s="1"/>
  <c r="B5298"/>
  <c r="B5296"/>
  <c r="B5294"/>
  <c r="B5293"/>
  <c r="D5329"/>
  <c r="B5329" s="1"/>
  <c r="D5324"/>
  <c r="B5324" s="1"/>
  <c r="D5318"/>
  <c r="D5317"/>
  <c r="D5316"/>
  <c r="D5315"/>
  <c r="D5312"/>
  <c r="D5309"/>
  <c r="D5306"/>
  <c r="D5305"/>
  <c r="D5304"/>
  <c r="B5299"/>
  <c r="B5297"/>
  <c r="B5295"/>
  <c r="D5293"/>
  <c r="B5318" l="1"/>
  <c r="B5317"/>
  <c r="B5316"/>
  <c r="B5315"/>
  <c r="B5312"/>
  <c r="B5309"/>
  <c r="B5306"/>
  <c r="B5305"/>
  <c r="B5304"/>
  <c r="I5401"/>
  <c r="D5388"/>
  <c r="B5388" s="1"/>
  <c r="D5383"/>
  <c r="B5383" s="1"/>
  <c r="B5358"/>
  <c r="B5356"/>
  <c r="B5354"/>
  <c r="B5353"/>
  <c r="D5389"/>
  <c r="B5389" s="1"/>
  <c r="D5384"/>
  <c r="B5384" s="1"/>
  <c r="D5378"/>
  <c r="D5377"/>
  <c r="D5376"/>
  <c r="D5375"/>
  <c r="D5372"/>
  <c r="D5369"/>
  <c r="D5366"/>
  <c r="D5365"/>
  <c r="D5364"/>
  <c r="B5359"/>
  <c r="B5357"/>
  <c r="B5355"/>
  <c r="D5353"/>
  <c r="B5378" l="1"/>
  <c r="B5377"/>
  <c r="B5376"/>
  <c r="B5375"/>
  <c r="B5372"/>
  <c r="B5369"/>
  <c r="B5366"/>
  <c r="B5365"/>
  <c r="B5364"/>
  <c r="I5461"/>
  <c r="D5448"/>
  <c r="B5448" s="1"/>
  <c r="D5443"/>
  <c r="B5443" s="1"/>
  <c r="B5418"/>
  <c r="B5416"/>
  <c r="B5414"/>
  <c r="B5413"/>
  <c r="D5449"/>
  <c r="B5449" s="1"/>
  <c r="D5444"/>
  <c r="B5444" s="1"/>
  <c r="D5438"/>
  <c r="D5437"/>
  <c r="D5436"/>
  <c r="D5435"/>
  <c r="D5432"/>
  <c r="D5429"/>
  <c r="D5426"/>
  <c r="D5425"/>
  <c r="D5424"/>
  <c r="B5419"/>
  <c r="B5417"/>
  <c r="B5415"/>
  <c r="D5413"/>
  <c r="B5438" l="1"/>
  <c r="B5437"/>
  <c r="B5436"/>
  <c r="B5435"/>
  <c r="B5432"/>
  <c r="B5429"/>
  <c r="B5426"/>
  <c r="B5425"/>
  <c r="B5424"/>
  <c r="I5521"/>
  <c r="D5508"/>
  <c r="B5508" s="1"/>
  <c r="D5503"/>
  <c r="B5503" s="1"/>
  <c r="B5478"/>
  <c r="B5476"/>
  <c r="B5474"/>
  <c r="B5473"/>
  <c r="D5509"/>
  <c r="B5509" s="1"/>
  <c r="D5504"/>
  <c r="B5504" s="1"/>
  <c r="D5498"/>
  <c r="D5497"/>
  <c r="D5496"/>
  <c r="D5495"/>
  <c r="D5492"/>
  <c r="D5489"/>
  <c r="D5486"/>
  <c r="D5485"/>
  <c r="D5484"/>
  <c r="B5479"/>
  <c r="B5477"/>
  <c r="B5475"/>
  <c r="D5473"/>
  <c r="B5498" l="1"/>
  <c r="B5497"/>
  <c r="B5496"/>
  <c r="B5495"/>
  <c r="B5492"/>
  <c r="B5489"/>
  <c r="B5486"/>
  <c r="B5485"/>
  <c r="B5484"/>
  <c r="I5581"/>
  <c r="D5568"/>
  <c r="B5568" s="1"/>
  <c r="D5563"/>
  <c r="B5563" s="1"/>
  <c r="B5538"/>
  <c r="B5536"/>
  <c r="B5534"/>
  <c r="B5533"/>
  <c r="D5569"/>
  <c r="B5569" s="1"/>
  <c r="D5564"/>
  <c r="B5564" s="1"/>
  <c r="D5558"/>
  <c r="D5557"/>
  <c r="D5556"/>
  <c r="D5555"/>
  <c r="D5552"/>
  <c r="D5549"/>
  <c r="D5546"/>
  <c r="D5545"/>
  <c r="D5544"/>
  <c r="B5539"/>
  <c r="B5537"/>
  <c r="B5535"/>
  <c r="D5533"/>
  <c r="B5558" l="1"/>
  <c r="B5557"/>
  <c r="B5556"/>
  <c r="B5555"/>
  <c r="B5552"/>
  <c r="B5549"/>
  <c r="B5546"/>
  <c r="B5545"/>
  <c r="B5544"/>
  <c r="I5641"/>
  <c r="D5628"/>
  <c r="B5628" s="1"/>
  <c r="D5623"/>
  <c r="B5623" s="1"/>
  <c r="B5598"/>
  <c r="B5596"/>
  <c r="B5594"/>
  <c r="B5593"/>
  <c r="D5629"/>
  <c r="B5629" s="1"/>
  <c r="D5624"/>
  <c r="B5624" s="1"/>
  <c r="D5618"/>
  <c r="D5617"/>
  <c r="D5616"/>
  <c r="D5615"/>
  <c r="D5612"/>
  <c r="D5609"/>
  <c r="D5606"/>
  <c r="D5605"/>
  <c r="D5604"/>
  <c r="B5599"/>
  <c r="B5597"/>
  <c r="B5595"/>
  <c r="D5593"/>
  <c r="B5618" l="1"/>
  <c r="B5617"/>
  <c r="B5616"/>
  <c r="B5615"/>
  <c r="B5612"/>
  <c r="B5609"/>
  <c r="B5606"/>
  <c r="B5605"/>
  <c r="B5604"/>
  <c r="I5701"/>
  <c r="D5688"/>
  <c r="B5688" s="1"/>
  <c r="D5683"/>
  <c r="B5683" s="1"/>
  <c r="B5658"/>
  <c r="B5656"/>
  <c r="B5654"/>
  <c r="B5653"/>
  <c r="D5689"/>
  <c r="B5689" s="1"/>
  <c r="D5684"/>
  <c r="B5684" s="1"/>
  <c r="D5678"/>
  <c r="D5677"/>
  <c r="D5676"/>
  <c r="D5675"/>
  <c r="D5672"/>
  <c r="D5669"/>
  <c r="D5666"/>
  <c r="D5665"/>
  <c r="D5664"/>
  <c r="B5659"/>
  <c r="B5657"/>
  <c r="B5655"/>
  <c r="D5653"/>
  <c r="B5678" l="1"/>
  <c r="B5677"/>
  <c r="B5676"/>
  <c r="B5675"/>
  <c r="B5672"/>
  <c r="B5669"/>
  <c r="B5666"/>
  <c r="B5665"/>
  <c r="B5664"/>
  <c r="I5761"/>
  <c r="D5748"/>
  <c r="B5748" s="1"/>
  <c r="D5743"/>
  <c r="B5743" s="1"/>
  <c r="B5718"/>
  <c r="B5716"/>
  <c r="B5714"/>
  <c r="B5713"/>
  <c r="D5749"/>
  <c r="B5749" s="1"/>
  <c r="D5744"/>
  <c r="B5744" s="1"/>
  <c r="D5738"/>
  <c r="D5737"/>
  <c r="D5736"/>
  <c r="D5735"/>
  <c r="D5732"/>
  <c r="D5729"/>
  <c r="D5726"/>
  <c r="D5725"/>
  <c r="D5724"/>
  <c r="B5719"/>
  <c r="B5717"/>
  <c r="B5715"/>
  <c r="D5713"/>
  <c r="B5738" l="1"/>
  <c r="B5737"/>
  <c r="B5736"/>
  <c r="B5735"/>
  <c r="B5732"/>
  <c r="B5729"/>
  <c r="B5726"/>
  <c r="B5725"/>
  <c r="B5724"/>
  <c r="I5821"/>
  <c r="D5808"/>
  <c r="B5808" s="1"/>
  <c r="D5803"/>
  <c r="B5803" s="1"/>
  <c r="B5778"/>
  <c r="B5776"/>
  <c r="B5774"/>
  <c r="B5773"/>
  <c r="D5809"/>
  <c r="B5809" s="1"/>
  <c r="D5804"/>
  <c r="B5804" s="1"/>
  <c r="D5798"/>
  <c r="D5797"/>
  <c r="D5796"/>
  <c r="D5795"/>
  <c r="D5792"/>
  <c r="D5789"/>
  <c r="D5786"/>
  <c r="D5785"/>
  <c r="D5784"/>
  <c r="B5779"/>
  <c r="B5777"/>
  <c r="B5775"/>
  <c r="D5773"/>
  <c r="B5798" l="1"/>
  <c r="B5797"/>
  <c r="B5796"/>
  <c r="B5795"/>
  <c r="B5792"/>
  <c r="B5789"/>
  <c r="B5786"/>
  <c r="B5785"/>
  <c r="B5784"/>
  <c r="I5881"/>
  <c r="D5868"/>
  <c r="B5868" s="1"/>
  <c r="D5863"/>
  <c r="B5863" s="1"/>
  <c r="B5838"/>
  <c r="B5836"/>
  <c r="B5834"/>
  <c r="B5833"/>
  <c r="D5869"/>
  <c r="B5869" s="1"/>
  <c r="D5864"/>
  <c r="B5864" s="1"/>
  <c r="D5858"/>
  <c r="D5857"/>
  <c r="D5856"/>
  <c r="D5855"/>
  <c r="D5852"/>
  <c r="D5849"/>
  <c r="D5846"/>
  <c r="D5845"/>
  <c r="D5844"/>
  <c r="B5839"/>
  <c r="B5837"/>
  <c r="B5835"/>
  <c r="D5833"/>
  <c r="B5858" l="1"/>
  <c r="B5857"/>
  <c r="B5856"/>
  <c r="B5855"/>
  <c r="B5852"/>
  <c r="B5849"/>
  <c r="B5846"/>
  <c r="B5845"/>
  <c r="B5844"/>
  <c r="I5941"/>
  <c r="D5928"/>
  <c r="B5928" s="1"/>
  <c r="D5923"/>
  <c r="B5923" s="1"/>
  <c r="B5898"/>
  <c r="B5896"/>
  <c r="B5894"/>
  <c r="B5893"/>
  <c r="D5929"/>
  <c r="B5929" s="1"/>
  <c r="D5924"/>
  <c r="B5924" s="1"/>
  <c r="D5918"/>
  <c r="D5917"/>
  <c r="D5916"/>
  <c r="D5915"/>
  <c r="D5912"/>
  <c r="D5909"/>
  <c r="D5906"/>
  <c r="D5905"/>
  <c r="D5904"/>
  <c r="B5899"/>
  <c r="B5897"/>
  <c r="B5895"/>
  <c r="D5893"/>
  <c r="B5918" l="1"/>
  <c r="B5917"/>
  <c r="B5916"/>
  <c r="B5915"/>
  <c r="B5912"/>
  <c r="B5909"/>
  <c r="B5906"/>
  <c r="B5905"/>
  <c r="B5904"/>
  <c r="I6001"/>
  <c r="D5988"/>
  <c r="B5988" s="1"/>
  <c r="D5983"/>
  <c r="B5983" s="1"/>
  <c r="B5958"/>
  <c r="B5956"/>
  <c r="B5954"/>
  <c r="B5953"/>
  <c r="D5989"/>
  <c r="B5989" s="1"/>
  <c r="D5984"/>
  <c r="B5984" s="1"/>
  <c r="D5978"/>
  <c r="D5977"/>
  <c r="D5976"/>
  <c r="D5975"/>
  <c r="D5972"/>
  <c r="D5969"/>
  <c r="D5966"/>
  <c r="D5965"/>
  <c r="D5964"/>
  <c r="B5959"/>
  <c r="B5957"/>
  <c r="B5955"/>
  <c r="D5953"/>
  <c r="B5978" l="1"/>
  <c r="B5977"/>
  <c r="B5976"/>
  <c r="B5975"/>
  <c r="B5972"/>
  <c r="B5969"/>
  <c r="B5966"/>
  <c r="B5965"/>
  <c r="B5964"/>
  <c r="I6061"/>
  <c r="D6048"/>
  <c r="B6048" s="1"/>
  <c r="D6043"/>
  <c r="B6043" s="1"/>
  <c r="B6018"/>
  <c r="B6016"/>
  <c r="B6014"/>
  <c r="B6013"/>
  <c r="D6049"/>
  <c r="B6049" s="1"/>
  <c r="D6044"/>
  <c r="B6044" s="1"/>
  <c r="D6038"/>
  <c r="D6037"/>
  <c r="D6036"/>
  <c r="D6035"/>
  <c r="D6032"/>
  <c r="D6029"/>
  <c r="D6026"/>
  <c r="D6025"/>
  <c r="D6024"/>
  <c r="B6019"/>
  <c r="B6017"/>
  <c r="B6015"/>
  <c r="D6013"/>
  <c r="B6038" l="1"/>
  <c r="B6037"/>
  <c r="B6036"/>
  <c r="B6035"/>
  <c r="B6032"/>
  <c r="B6029"/>
  <c r="B6026"/>
  <c r="B6025"/>
  <c r="B6024"/>
  <c r="I6121"/>
  <c r="D6108"/>
  <c r="B6108" s="1"/>
  <c r="D6103"/>
  <c r="B6103" s="1"/>
  <c r="B6078"/>
  <c r="B6076"/>
  <c r="B6074"/>
  <c r="B6073"/>
  <c r="D6109"/>
  <c r="B6109" s="1"/>
  <c r="D6104"/>
  <c r="B6104" s="1"/>
  <c r="D6098"/>
  <c r="D6097"/>
  <c r="D6096"/>
  <c r="D6095"/>
  <c r="D6092"/>
  <c r="D6089"/>
  <c r="D6086"/>
  <c r="D6085"/>
  <c r="D6084"/>
  <c r="B6079"/>
  <c r="B6077"/>
  <c r="B6075"/>
  <c r="D6073"/>
  <c r="B6098" l="1"/>
  <c r="B6097"/>
  <c r="B6096"/>
  <c r="B6095"/>
  <c r="B6092"/>
  <c r="B6089"/>
  <c r="B6086"/>
  <c r="B6085"/>
  <c r="B6084"/>
  <c r="I6181"/>
  <c r="D6168"/>
  <c r="B6168" s="1"/>
  <c r="D6163"/>
  <c r="B6163" s="1"/>
  <c r="B6138"/>
  <c r="B6136"/>
  <c r="B6134"/>
  <c r="B6133"/>
  <c r="D6169"/>
  <c r="B6169" s="1"/>
  <c r="D6164"/>
  <c r="B6164" s="1"/>
  <c r="D6158"/>
  <c r="D6157"/>
  <c r="D6156"/>
  <c r="D6155"/>
  <c r="D6152"/>
  <c r="D6149"/>
  <c r="D6146"/>
  <c r="D6145"/>
  <c r="D6144"/>
  <c r="B6139"/>
  <c r="B6137"/>
  <c r="B6135"/>
  <c r="D6133"/>
  <c r="B6158" l="1"/>
  <c r="B6157"/>
  <c r="B6156"/>
  <c r="B6155"/>
  <c r="B6152"/>
  <c r="B6149"/>
  <c r="B6146"/>
  <c r="B6145"/>
  <c r="B6144"/>
  <c r="I6241"/>
  <c r="D6228"/>
  <c r="B6228" s="1"/>
  <c r="D6223"/>
  <c r="B6223" s="1"/>
  <c r="B6198"/>
  <c r="B6196"/>
  <c r="B6194"/>
  <c r="B6193"/>
  <c r="D6229"/>
  <c r="B6229" s="1"/>
  <c r="D6224"/>
  <c r="B6224" s="1"/>
  <c r="D6218"/>
  <c r="D6217"/>
  <c r="D6216"/>
  <c r="D6215"/>
  <c r="D6212"/>
  <c r="D6209"/>
  <c r="D6206"/>
  <c r="D6205"/>
  <c r="D6204"/>
  <c r="B6199"/>
  <c r="B6197"/>
  <c r="B6195"/>
  <c r="D6193"/>
  <c r="B6218" l="1"/>
  <c r="B6217"/>
  <c r="B6216"/>
  <c r="B6215"/>
  <c r="B6212"/>
  <c r="B6209"/>
  <c r="B6206"/>
  <c r="B6205"/>
  <c r="B6204"/>
  <c r="I6301"/>
  <c r="D6288"/>
  <c r="B6288" s="1"/>
  <c r="D6283"/>
  <c r="B6283" s="1"/>
  <c r="B6258"/>
  <c r="B6256"/>
  <c r="B6254"/>
  <c r="B6253"/>
  <c r="D6289"/>
  <c r="B6289" s="1"/>
  <c r="D6284"/>
  <c r="B6284" s="1"/>
  <c r="D6278"/>
  <c r="D6277"/>
  <c r="D6276"/>
  <c r="D6275"/>
  <c r="D6272"/>
  <c r="D6269"/>
  <c r="D6266"/>
  <c r="D6265"/>
  <c r="D6264"/>
  <c r="B6259"/>
  <c r="B6257"/>
  <c r="B6255"/>
  <c r="D6253"/>
  <c r="B6278" l="1"/>
  <c r="B6277"/>
  <c r="B6276"/>
  <c r="B6275"/>
  <c r="B6272"/>
  <c r="B6269"/>
  <c r="B6266"/>
  <c r="B6265"/>
  <c r="B6264"/>
  <c r="I6361"/>
  <c r="D6348"/>
  <c r="B6348" s="1"/>
  <c r="D6343"/>
  <c r="B6343" s="1"/>
  <c r="B6318"/>
  <c r="B6316"/>
  <c r="B6314"/>
  <c r="B6313"/>
  <c r="D6349"/>
  <c r="B6349" s="1"/>
  <c r="D6344"/>
  <c r="B6344" s="1"/>
  <c r="D6338"/>
  <c r="D6337"/>
  <c r="D6336"/>
  <c r="D6335"/>
  <c r="D6332"/>
  <c r="D6329"/>
  <c r="D6326"/>
  <c r="D6325"/>
  <c r="D6324"/>
  <c r="B6319"/>
  <c r="B6317"/>
  <c r="B6315"/>
  <c r="D6313"/>
  <c r="B6338" l="1"/>
  <c r="B6337"/>
  <c r="B6336"/>
  <c r="B6335"/>
  <c r="B6332"/>
  <c r="B6329"/>
  <c r="B6326"/>
  <c r="B6325"/>
  <c r="B6324"/>
  <c r="I6421"/>
  <c r="D6408"/>
  <c r="B6408" s="1"/>
  <c r="D6403"/>
  <c r="B6403" s="1"/>
  <c r="B6378"/>
  <c r="B6376"/>
  <c r="B6374"/>
  <c r="B6373"/>
  <c r="D6409"/>
  <c r="B6409" s="1"/>
  <c r="D6404"/>
  <c r="B6404" s="1"/>
  <c r="D6398"/>
  <c r="D6397"/>
  <c r="D6396"/>
  <c r="D6395"/>
  <c r="D6392"/>
  <c r="D6389"/>
  <c r="D6386"/>
  <c r="D6385"/>
  <c r="D6384"/>
  <c r="B6379"/>
  <c r="B6377"/>
  <c r="B6375"/>
  <c r="D6373"/>
  <c r="B6398" l="1"/>
  <c r="B6397"/>
  <c r="B6396"/>
  <c r="B6395"/>
  <c r="B6392"/>
  <c r="B6389"/>
  <c r="B6386"/>
  <c r="B6385"/>
  <c r="B6384"/>
  <c r="I6481"/>
  <c r="D6468"/>
  <c r="B6468" s="1"/>
  <c r="D6463"/>
  <c r="B6463" s="1"/>
  <c r="B6438"/>
  <c r="B6436"/>
  <c r="B6434"/>
  <c r="B6433"/>
  <c r="D6469"/>
  <c r="B6469" s="1"/>
  <c r="D6464"/>
  <c r="B6464" s="1"/>
  <c r="D6458"/>
  <c r="D6457"/>
  <c r="D6456"/>
  <c r="D6455"/>
  <c r="D6452"/>
  <c r="D6449"/>
  <c r="D6446"/>
  <c r="D6445"/>
  <c r="D6444"/>
  <c r="B6439"/>
  <c r="B6437"/>
  <c r="B6435"/>
  <c r="D6433"/>
  <c r="B6458" l="1"/>
  <c r="B6457"/>
  <c r="B6456"/>
  <c r="B6455"/>
  <c r="B6452"/>
  <c r="B6449"/>
  <c r="B6446"/>
  <c r="B6445"/>
  <c r="B6444"/>
  <c r="I6541"/>
  <c r="D6528"/>
  <c r="B6528" s="1"/>
  <c r="D6523"/>
  <c r="B6523" s="1"/>
  <c r="B6498"/>
  <c r="B6496"/>
  <c r="B6494"/>
  <c r="B6493"/>
  <c r="D6529"/>
  <c r="B6529" s="1"/>
  <c r="D6524"/>
  <c r="B6524" s="1"/>
  <c r="D6518"/>
  <c r="D6517"/>
  <c r="D6516"/>
  <c r="D6515"/>
  <c r="D6512"/>
  <c r="D6509"/>
  <c r="D6506"/>
  <c r="D6505"/>
  <c r="D6504"/>
  <c r="B6499"/>
  <c r="B6497"/>
  <c r="B6495"/>
  <c r="D6493"/>
  <c r="B6518" l="1"/>
  <c r="B6517"/>
  <c r="B6516"/>
  <c r="B6515"/>
  <c r="B6512"/>
  <c r="B6509"/>
  <c r="B6506"/>
  <c r="B6505"/>
  <c r="B6504"/>
  <c r="I6601"/>
  <c r="D6588"/>
  <c r="B6588" s="1"/>
  <c r="D6583"/>
  <c r="B6583" s="1"/>
  <c r="B6558"/>
  <c r="B6556"/>
  <c r="B6554"/>
  <c r="B6553"/>
  <c r="D6589"/>
  <c r="B6589" s="1"/>
  <c r="D6584"/>
  <c r="B6584" s="1"/>
  <c r="D6578"/>
  <c r="D6577"/>
  <c r="D6576"/>
  <c r="D6575"/>
  <c r="D6572"/>
  <c r="D6569"/>
  <c r="D6566"/>
  <c r="D6565"/>
  <c r="D6564"/>
  <c r="B6559"/>
  <c r="B6557"/>
  <c r="B6555"/>
  <c r="D6553"/>
  <c r="B6578" l="1"/>
  <c r="B6577"/>
  <c r="B6576"/>
  <c r="B6575"/>
  <c r="B6572"/>
  <c r="B6569"/>
  <c r="B6566"/>
  <c r="B6565"/>
  <c r="B6564"/>
  <c r="I6661"/>
  <c r="D6648"/>
  <c r="B6648" s="1"/>
  <c r="D6643"/>
  <c r="B6643" s="1"/>
  <c r="B6618"/>
  <c r="B6616"/>
  <c r="B6614"/>
  <c r="B6613"/>
  <c r="D6649"/>
  <c r="B6649" s="1"/>
  <c r="D6644"/>
  <c r="B6644" s="1"/>
  <c r="D6638"/>
  <c r="D6637"/>
  <c r="D6636"/>
  <c r="D6635"/>
  <c r="D6632"/>
  <c r="D6629"/>
  <c r="D6626"/>
  <c r="D6625"/>
  <c r="D6624"/>
  <c r="B6619"/>
  <c r="B6617"/>
  <c r="B6615"/>
  <c r="D6613"/>
  <c r="B6638" l="1"/>
  <c r="B6637"/>
  <c r="B6636"/>
  <c r="B6635"/>
  <c r="B6632"/>
  <c r="B6629"/>
  <c r="B6626"/>
  <c r="B6625"/>
  <c r="B6624"/>
  <c r="I6721"/>
  <c r="D6708"/>
  <c r="B6708" s="1"/>
  <c r="D6703"/>
  <c r="B6703" s="1"/>
  <c r="B6678"/>
  <c r="B6676"/>
  <c r="B6674"/>
  <c r="B6673"/>
  <c r="D6709"/>
  <c r="B6709" s="1"/>
  <c r="D6704"/>
  <c r="B6704" s="1"/>
  <c r="D6698"/>
  <c r="D6697"/>
  <c r="D6696"/>
  <c r="D6695"/>
  <c r="D6692"/>
  <c r="D6689"/>
  <c r="D6686"/>
  <c r="D6685"/>
  <c r="D6684"/>
  <c r="B6679"/>
  <c r="B6677"/>
  <c r="B6675"/>
  <c r="D6673"/>
  <c r="B6698" l="1"/>
  <c r="B6697"/>
  <c r="B6696"/>
  <c r="B6695"/>
  <c r="B6692"/>
  <c r="B6689"/>
  <c r="B6686"/>
  <c r="B6685"/>
  <c r="B6684"/>
  <c r="I6781"/>
  <c r="D6768"/>
  <c r="B6768" s="1"/>
  <c r="D6763"/>
  <c r="B6763" s="1"/>
  <c r="B6738"/>
  <c r="B6736"/>
  <c r="B6734"/>
  <c r="B6733"/>
  <c r="D6769"/>
  <c r="B6769" s="1"/>
  <c r="D6764"/>
  <c r="B6764" s="1"/>
  <c r="D6758"/>
  <c r="D6757"/>
  <c r="D6756"/>
  <c r="D6755"/>
  <c r="D6752"/>
  <c r="D6749"/>
  <c r="D6746"/>
  <c r="D6745"/>
  <c r="D6744"/>
  <c r="B6739"/>
  <c r="B6737"/>
  <c r="B6735"/>
  <c r="D6733"/>
  <c r="B6758" l="1"/>
  <c r="B6757"/>
  <c r="B6756"/>
  <c r="B6755"/>
  <c r="B6752"/>
  <c r="B6749"/>
  <c r="B6746"/>
  <c r="B6745"/>
  <c r="B6744"/>
  <c r="I6841"/>
  <c r="D6828"/>
  <c r="B6828" s="1"/>
  <c r="D6823"/>
  <c r="B6823" s="1"/>
  <c r="D6829"/>
  <c r="B6829" s="1"/>
  <c r="D6824"/>
  <c r="B6824" s="1"/>
  <c r="D6818"/>
  <c r="D6817"/>
  <c r="D6816"/>
  <c r="D6815"/>
  <c r="B6798"/>
  <c r="B6796"/>
  <c r="B6794"/>
  <c r="B6793"/>
  <c r="D6812"/>
  <c r="D6809"/>
  <c r="D6806"/>
  <c r="D6805"/>
  <c r="D6804"/>
  <c r="B6799"/>
  <c r="B6797"/>
  <c r="B6795"/>
  <c r="D6793"/>
  <c r="B6818" l="1"/>
  <c r="B6817"/>
  <c r="B6815"/>
  <c r="B6812"/>
  <c r="B6809"/>
  <c r="B6806"/>
  <c r="B6805"/>
  <c r="B6804"/>
  <c r="B6816"/>
  <c r="I6901"/>
  <c r="D6888"/>
  <c r="B6888" s="1"/>
  <c r="D6883"/>
  <c r="B6883" s="1"/>
  <c r="B6858"/>
  <c r="B6856"/>
  <c r="B6854"/>
  <c r="B6853"/>
  <c r="D6889"/>
  <c r="B6889" s="1"/>
  <c r="D6884"/>
  <c r="B6884" s="1"/>
  <c r="D6878"/>
  <c r="D6877"/>
  <c r="D6876"/>
  <c r="D6875"/>
  <c r="D6872"/>
  <c r="D6869"/>
  <c r="D6866"/>
  <c r="D6865"/>
  <c r="D6864"/>
  <c r="B6859"/>
  <c r="B6857"/>
  <c r="B6855"/>
  <c r="D6853"/>
  <c r="B6878" l="1"/>
  <c r="B6877"/>
  <c r="B6876"/>
  <c r="B6875"/>
  <c r="B6872"/>
  <c r="B6869"/>
  <c r="B6866"/>
  <c r="B6865"/>
  <c r="B6864"/>
  <c r="I6961"/>
  <c r="D6948"/>
  <c r="B6948" s="1"/>
  <c r="D6943"/>
  <c r="B6943" s="1"/>
  <c r="B6918"/>
  <c r="B6916"/>
  <c r="B6914"/>
  <c r="B6913"/>
  <c r="D6949"/>
  <c r="B6949" s="1"/>
  <c r="D6944"/>
  <c r="B6944" s="1"/>
  <c r="D6938"/>
  <c r="D6937"/>
  <c r="D6936"/>
  <c r="D6935"/>
  <c r="D6932"/>
  <c r="D6929"/>
  <c r="D6926"/>
  <c r="D6925"/>
  <c r="D6924"/>
  <c r="B6919"/>
  <c r="B6917"/>
  <c r="B6915"/>
  <c r="D6913"/>
  <c r="B6938" l="1"/>
  <c r="B6937"/>
  <c r="B6936"/>
  <c r="B6935"/>
  <c r="B6932"/>
  <c r="B6929"/>
  <c r="B6926"/>
  <c r="B6925"/>
  <c r="B6924"/>
  <c r="I7021"/>
  <c r="D7008"/>
  <c r="B7008" s="1"/>
  <c r="D7003"/>
  <c r="B7003" s="1"/>
  <c r="B6978"/>
  <c r="B6976"/>
  <c r="B6974"/>
  <c r="B6973"/>
  <c r="D7009"/>
  <c r="B7009" s="1"/>
  <c r="D7004"/>
  <c r="B7004" s="1"/>
  <c r="D6998"/>
  <c r="D6997"/>
  <c r="D6996"/>
  <c r="D6995"/>
  <c r="D6992"/>
  <c r="D6989"/>
  <c r="D6986"/>
  <c r="D6985"/>
  <c r="D6984"/>
  <c r="B6979"/>
  <c r="B6977"/>
  <c r="B6975"/>
  <c r="D6973"/>
  <c r="B6998" l="1"/>
  <c r="B6997"/>
  <c r="B6996"/>
  <c r="B6995"/>
  <c r="B6992"/>
  <c r="B6989"/>
  <c r="B6986"/>
  <c r="B6985"/>
  <c r="B6984"/>
  <c r="I7081"/>
  <c r="D7068"/>
  <c r="B7068" s="1"/>
  <c r="D7063"/>
  <c r="B7063" s="1"/>
  <c r="B7038"/>
  <c r="B7036"/>
  <c r="B7034"/>
  <c r="B7033"/>
  <c r="D7069"/>
  <c r="B7069" s="1"/>
  <c r="D7064"/>
  <c r="B7064" s="1"/>
  <c r="D7058"/>
  <c r="D7057"/>
  <c r="D7056"/>
  <c r="D7055"/>
  <c r="D7052"/>
  <c r="D7049"/>
  <c r="D7046"/>
  <c r="D7045"/>
  <c r="D7044"/>
  <c r="B7039"/>
  <c r="B7037"/>
  <c r="B7035"/>
  <c r="D7033"/>
  <c r="B7058" l="1"/>
  <c r="B7057"/>
  <c r="B7056"/>
  <c r="B7055"/>
  <c r="B7052"/>
  <c r="B7049"/>
  <c r="B7046"/>
  <c r="B7045"/>
  <c r="B7044"/>
  <c r="I7141"/>
  <c r="D7128"/>
  <c r="B7128" s="1"/>
  <c r="D7123"/>
  <c r="B7123" s="1"/>
  <c r="B7098"/>
  <c r="B7096"/>
  <c r="B7094"/>
  <c r="B7093"/>
  <c r="D7129"/>
  <c r="B7129" s="1"/>
  <c r="D7124"/>
  <c r="B7124" s="1"/>
  <c r="D7118"/>
  <c r="D7117"/>
  <c r="D7116"/>
  <c r="D7115"/>
  <c r="D7112"/>
  <c r="D7109"/>
  <c r="D7106"/>
  <c r="D7105"/>
  <c r="D7104"/>
  <c r="B7099"/>
  <c r="B7097"/>
  <c r="B7095"/>
  <c r="D7093"/>
  <c r="B7118" l="1"/>
  <c r="B7117"/>
  <c r="B7116"/>
  <c r="B7115"/>
  <c r="B7112"/>
  <c r="B7109"/>
  <c r="B7106"/>
  <c r="B7105"/>
  <c r="B7104"/>
  <c r="I7201"/>
  <c r="D7188"/>
  <c r="B7188" s="1"/>
  <c r="D7183"/>
  <c r="B7183" s="1"/>
  <c r="B7158"/>
  <c r="B7156"/>
  <c r="B7154"/>
  <c r="B7153"/>
  <c r="D7189"/>
  <c r="B7189" s="1"/>
  <c r="D7184"/>
  <c r="B7184" s="1"/>
  <c r="D7178"/>
  <c r="D7177"/>
  <c r="D7176"/>
  <c r="D7175"/>
  <c r="D7172"/>
  <c r="D7169"/>
  <c r="D7166"/>
  <c r="D7165"/>
  <c r="D7164"/>
  <c r="B7159"/>
  <c r="B7157"/>
  <c r="B7155"/>
  <c r="D7153"/>
  <c r="B7178" l="1"/>
  <c r="B7177"/>
  <c r="B7176"/>
  <c r="B7175"/>
  <c r="B7172"/>
  <c r="B7169"/>
  <c r="B7166"/>
  <c r="B7165"/>
  <c r="B7164"/>
  <c r="I7261"/>
  <c r="D7248"/>
  <c r="B7248" s="1"/>
  <c r="D7243"/>
  <c r="B7243" s="1"/>
  <c r="B7218"/>
  <c r="B7216"/>
  <c r="B7214"/>
  <c r="B7213"/>
  <c r="D7249"/>
  <c r="B7249" s="1"/>
  <c r="D7244"/>
  <c r="B7244" s="1"/>
  <c r="D7238"/>
  <c r="D7237"/>
  <c r="D7236"/>
  <c r="D7235"/>
  <c r="D7232"/>
  <c r="D7229"/>
  <c r="D7226"/>
  <c r="D7225"/>
  <c r="D7224"/>
  <c r="B7219"/>
  <c r="B7217"/>
  <c r="B7215"/>
  <c r="D7213"/>
  <c r="B7238" l="1"/>
  <c r="B7237"/>
  <c r="B7236"/>
  <c r="B7235"/>
  <c r="B7232"/>
  <c r="B7229"/>
  <c r="B7226"/>
  <c r="B7225"/>
  <c r="B7224"/>
  <c r="I7321"/>
  <c r="D7308"/>
  <c r="B7308" s="1"/>
  <c r="D7303"/>
  <c r="B7303" s="1"/>
  <c r="B7278"/>
  <c r="B7276"/>
  <c r="B7274"/>
  <c r="B7273"/>
  <c r="D7309"/>
  <c r="B7309" s="1"/>
  <c r="D7304"/>
  <c r="B7304" s="1"/>
  <c r="D7298"/>
  <c r="D7297"/>
  <c r="D7296"/>
  <c r="D7295"/>
  <c r="D7292"/>
  <c r="D7289"/>
  <c r="D7286"/>
  <c r="D7285"/>
  <c r="D7284"/>
  <c r="B7279"/>
  <c r="B7277"/>
  <c r="B7275"/>
  <c r="D7273"/>
  <c r="B7298" l="1"/>
  <c r="B7297"/>
  <c r="B7296"/>
  <c r="B7295"/>
  <c r="B7292"/>
  <c r="B7289"/>
  <c r="B7286"/>
  <c r="B7285"/>
  <c r="B7284"/>
  <c r="I7381"/>
  <c r="D7368"/>
  <c r="B7368" s="1"/>
  <c r="D7363"/>
  <c r="B7363" s="1"/>
  <c r="B7338"/>
  <c r="B7336"/>
  <c r="B7334"/>
  <c r="B7333"/>
  <c r="D7369"/>
  <c r="B7369" s="1"/>
  <c r="D7364"/>
  <c r="B7364" s="1"/>
  <c r="D7358"/>
  <c r="D7357"/>
  <c r="D7356"/>
  <c r="D7355"/>
  <c r="D7352"/>
  <c r="D7349"/>
  <c r="D7346"/>
  <c r="D7345"/>
  <c r="D7344"/>
  <c r="B7339"/>
  <c r="B7337"/>
  <c r="B7335"/>
  <c r="D7333"/>
  <c r="B7358" l="1"/>
  <c r="B7357"/>
  <c r="B7356"/>
  <c r="B7355"/>
  <c r="B7352"/>
  <c r="B7349"/>
  <c r="B7346"/>
  <c r="B7345"/>
  <c r="B7344"/>
  <c r="I7441"/>
  <c r="D7428"/>
  <c r="B7428" s="1"/>
  <c r="D7423"/>
  <c r="B7423" s="1"/>
  <c r="B7398"/>
  <c r="B7396"/>
  <c r="B7394"/>
  <c r="B7393"/>
  <c r="D7429"/>
  <c r="B7429" s="1"/>
  <c r="D7424"/>
  <c r="B7424" s="1"/>
  <c r="D7418"/>
  <c r="D7417"/>
  <c r="D7416"/>
  <c r="D7415"/>
  <c r="D7412"/>
  <c r="D7409"/>
  <c r="D7406"/>
  <c r="D7405"/>
  <c r="D7404"/>
  <c r="B7399"/>
  <c r="B7397"/>
  <c r="B7395"/>
  <c r="D7393"/>
  <c r="B7418" l="1"/>
  <c r="B7417"/>
  <c r="B7416"/>
  <c r="B7415"/>
  <c r="B7412"/>
  <c r="B7409"/>
  <c r="B7406"/>
  <c r="B7405"/>
  <c r="B7404"/>
  <c r="I7501"/>
  <c r="D7488"/>
  <c r="B7488" s="1"/>
  <c r="D7483"/>
  <c r="B7483" s="1"/>
  <c r="B7458"/>
  <c r="B7456"/>
  <c r="B7454"/>
  <c r="B7453"/>
  <c r="D7489"/>
  <c r="B7489" s="1"/>
  <c r="D7484"/>
  <c r="B7484" s="1"/>
  <c r="D7478"/>
  <c r="D7477"/>
  <c r="D7476"/>
  <c r="D7475"/>
  <c r="D7472"/>
  <c r="D7469"/>
  <c r="D7466"/>
  <c r="D7465"/>
  <c r="D7464"/>
  <c r="B7459"/>
  <c r="B7457"/>
  <c r="B7455"/>
  <c r="D7453"/>
  <c r="B7478" l="1"/>
  <c r="B7477"/>
  <c r="B7476"/>
  <c r="B7475"/>
  <c r="B7472"/>
  <c r="B7469"/>
  <c r="B7466"/>
  <c r="B7465"/>
  <c r="B7464"/>
  <c r="I7561"/>
  <c r="D7548"/>
  <c r="B7548" s="1"/>
  <c r="D7543"/>
  <c r="B7543" s="1"/>
  <c r="B7518"/>
  <c r="B7516"/>
  <c r="B7514"/>
  <c r="B7513"/>
  <c r="D7549"/>
  <c r="B7549" s="1"/>
  <c r="D7544"/>
  <c r="B7544" s="1"/>
  <c r="D7538"/>
  <c r="D7537"/>
  <c r="D7536"/>
  <c r="D7535"/>
  <c r="D7532"/>
  <c r="D7529"/>
  <c r="D7526"/>
  <c r="D7525"/>
  <c r="D7524"/>
  <c r="B7519"/>
  <c r="B7517"/>
  <c r="B7515"/>
  <c r="D7513"/>
  <c r="B7538" l="1"/>
  <c r="B7537"/>
  <c r="B7536"/>
  <c r="B7535"/>
  <c r="B7532"/>
  <c r="B7529"/>
  <c r="B7526"/>
  <c r="B7525"/>
  <c r="B7524"/>
  <c r="I7621"/>
  <c r="D7608"/>
  <c r="B7608" s="1"/>
  <c r="D7603"/>
  <c r="B7603" s="1"/>
  <c r="B7578"/>
  <c r="B7576"/>
  <c r="B7574"/>
  <c r="B7573"/>
  <c r="D7609"/>
  <c r="B7609" s="1"/>
  <c r="D7604"/>
  <c r="B7604" s="1"/>
  <c r="D7598"/>
  <c r="D7597"/>
  <c r="D7596"/>
  <c r="D7595"/>
  <c r="D7592"/>
  <c r="D7589"/>
  <c r="D7586"/>
  <c r="D7585"/>
  <c r="D7584"/>
  <c r="B7579"/>
  <c r="B7577"/>
  <c r="B7575"/>
  <c r="D7573"/>
  <c r="B7598" l="1"/>
  <c r="B7597"/>
  <c r="B7596"/>
  <c r="B7595"/>
  <c r="B7592"/>
  <c r="B7589"/>
  <c r="B7586"/>
  <c r="B7585"/>
  <c r="B7584"/>
  <c r="I7681"/>
  <c r="D7668"/>
  <c r="B7668" s="1"/>
  <c r="D7663"/>
  <c r="B7663" s="1"/>
  <c r="B7638"/>
  <c r="B7636"/>
  <c r="B7634"/>
  <c r="B7633"/>
  <c r="D7669"/>
  <c r="B7669" s="1"/>
  <c r="D7664"/>
  <c r="B7664" s="1"/>
  <c r="D7658"/>
  <c r="D7657"/>
  <c r="D7656"/>
  <c r="D7655"/>
  <c r="D7652"/>
  <c r="D7649"/>
  <c r="D7646"/>
  <c r="D7645"/>
  <c r="D7644"/>
  <c r="B7639"/>
  <c r="B7637"/>
  <c r="B7635"/>
  <c r="D7633"/>
  <c r="B7658" l="1"/>
  <c r="B7657"/>
  <c r="B7656"/>
  <c r="B7655"/>
  <c r="B7652"/>
  <c r="B7649"/>
  <c r="B7646"/>
  <c r="B7645"/>
  <c r="B7644"/>
  <c r="I7741"/>
  <c r="D7728"/>
  <c r="B7728" s="1"/>
  <c r="D7723"/>
  <c r="B7723" s="1"/>
  <c r="B7698"/>
  <c r="B7696"/>
  <c r="B7694"/>
  <c r="B7693"/>
  <c r="D7729"/>
  <c r="B7729" s="1"/>
  <c r="D7724"/>
  <c r="B7724" s="1"/>
  <c r="D7718"/>
  <c r="D7717"/>
  <c r="D7716"/>
  <c r="D7715"/>
  <c r="D7712"/>
  <c r="D7709"/>
  <c r="D7706"/>
  <c r="D7705"/>
  <c r="D7704"/>
  <c r="B7699"/>
  <c r="B7697"/>
  <c r="B7695"/>
  <c r="D7693"/>
  <c r="B7718" l="1"/>
  <c r="B7717"/>
  <c r="B7716"/>
  <c r="B7715"/>
  <c r="B7712"/>
  <c r="B7709"/>
  <c r="B7706"/>
  <c r="B7705"/>
  <c r="B7704"/>
  <c r="I7801"/>
  <c r="D7788"/>
  <c r="B7788" s="1"/>
  <c r="D7783"/>
  <c r="B7783" s="1"/>
  <c r="B7758"/>
  <c r="B7756"/>
  <c r="B7754"/>
  <c r="B7753"/>
  <c r="D7789"/>
  <c r="B7789" s="1"/>
  <c r="D7784"/>
  <c r="B7784" s="1"/>
  <c r="D7778"/>
  <c r="D7777"/>
  <c r="D7776"/>
  <c r="D7775"/>
  <c r="D7772"/>
  <c r="D7769"/>
  <c r="D7766"/>
  <c r="D7765"/>
  <c r="D7764"/>
  <c r="B7759"/>
  <c r="B7757"/>
  <c r="B7755"/>
  <c r="D7753"/>
  <c r="B7778" l="1"/>
  <c r="B7777"/>
  <c r="B7776"/>
  <c r="B7775"/>
  <c r="B7772"/>
  <c r="B7769"/>
  <c r="B7766"/>
  <c r="B7765"/>
  <c r="B7764"/>
  <c r="I7861"/>
  <c r="D7848"/>
  <c r="B7848" s="1"/>
  <c r="D7843"/>
  <c r="B7843" s="1"/>
  <c r="B7818"/>
  <c r="B7816"/>
  <c r="B7814"/>
  <c r="B7813"/>
  <c r="D7849"/>
  <c r="B7849" s="1"/>
  <c r="D7844"/>
  <c r="B7844" s="1"/>
  <c r="D7838"/>
  <c r="D7837"/>
  <c r="D7836"/>
  <c r="D7835"/>
  <c r="D7832"/>
  <c r="D7829"/>
  <c r="D7826"/>
  <c r="D7825"/>
  <c r="D7824"/>
  <c r="B7819"/>
  <c r="B7817"/>
  <c r="B7815"/>
  <c r="D7813"/>
  <c r="B7838" l="1"/>
  <c r="B7837"/>
  <c r="B7836"/>
  <c r="B7835"/>
  <c r="B7832"/>
  <c r="B7829"/>
  <c r="B7826"/>
  <c r="B7825"/>
  <c r="B7824"/>
  <c r="I7921"/>
  <c r="D7908"/>
  <c r="B7908" s="1"/>
  <c r="D7903"/>
  <c r="B7903" s="1"/>
  <c r="B7878"/>
  <c r="B7876"/>
  <c r="B7874"/>
  <c r="B7873"/>
  <c r="D7909"/>
  <c r="B7909" s="1"/>
  <c r="D7904"/>
  <c r="B7904" s="1"/>
  <c r="D7898"/>
  <c r="D7897"/>
  <c r="D7896"/>
  <c r="D7895"/>
  <c r="D7892"/>
  <c r="D7889"/>
  <c r="D7886"/>
  <c r="D7885"/>
  <c r="D7884"/>
  <c r="B7879"/>
  <c r="B7877"/>
  <c r="B7875"/>
  <c r="D7873"/>
  <c r="B7898" l="1"/>
  <c r="B7897"/>
  <c r="B7896"/>
  <c r="B7895"/>
  <c r="B7892"/>
  <c r="B7889"/>
  <c r="B7886"/>
  <c r="B7885"/>
  <c r="B7884"/>
  <c r="I7981"/>
  <c r="D7968"/>
  <c r="B7968" s="1"/>
  <c r="D7963"/>
  <c r="B7963" s="1"/>
  <c r="B7938"/>
  <c r="B7936"/>
  <c r="B7934"/>
  <c r="B7933"/>
  <c r="D7969"/>
  <c r="B7969" s="1"/>
  <c r="D7964"/>
  <c r="B7964" s="1"/>
  <c r="D7958"/>
  <c r="D7957"/>
  <c r="D7956"/>
  <c r="D7955"/>
  <c r="D7952"/>
  <c r="D7949"/>
  <c r="D7946"/>
  <c r="D7945"/>
  <c r="D7944"/>
  <c r="B7939"/>
  <c r="B7937"/>
  <c r="B7935"/>
  <c r="D7933"/>
  <c r="B7958" l="1"/>
  <c r="B7957"/>
  <c r="B7956"/>
  <c r="B7955"/>
  <c r="B7952"/>
  <c r="B7949"/>
  <c r="B7946"/>
  <c r="B7945"/>
  <c r="B7944"/>
  <c r="I8041"/>
  <c r="D8028"/>
  <c r="B8028" s="1"/>
  <c r="D8023"/>
  <c r="B8023" s="1"/>
  <c r="B7998"/>
  <c r="B7996"/>
  <c r="B7994"/>
  <c r="B7993"/>
  <c r="D8029"/>
  <c r="B8029" s="1"/>
  <c r="D8024"/>
  <c r="B8024" s="1"/>
  <c r="D8018"/>
  <c r="D8017"/>
  <c r="D8016"/>
  <c r="D8015"/>
  <c r="D8012"/>
  <c r="D8009"/>
  <c r="D8006"/>
  <c r="D8005"/>
  <c r="D8004"/>
  <c r="B7999"/>
  <c r="B7997"/>
  <c r="B7995"/>
  <c r="D7993"/>
  <c r="B8018" l="1"/>
  <c r="B8017"/>
  <c r="B8016"/>
  <c r="B8015"/>
  <c r="B8012"/>
  <c r="B8009"/>
  <c r="B8006"/>
  <c r="B8005"/>
  <c r="B8004"/>
  <c r="I8101"/>
  <c r="D8088"/>
  <c r="B8088" s="1"/>
  <c r="D8083"/>
  <c r="B8083" s="1"/>
  <c r="B8058"/>
  <c r="B8056"/>
  <c r="B8054"/>
  <c r="B8053"/>
  <c r="D8089"/>
  <c r="B8089" s="1"/>
  <c r="D8084"/>
  <c r="B8084" s="1"/>
  <c r="D8078"/>
  <c r="D8077"/>
  <c r="D8076"/>
  <c r="D8075"/>
  <c r="D8072"/>
  <c r="D8069"/>
  <c r="D8066"/>
  <c r="D8065"/>
  <c r="D8064"/>
  <c r="B8059"/>
  <c r="B8057"/>
  <c r="B8055"/>
  <c r="D8053"/>
  <c r="B8078" l="1"/>
  <c r="B8077"/>
  <c r="B8076"/>
  <c r="B8075"/>
  <c r="B8072"/>
  <c r="B8069"/>
  <c r="B8066"/>
  <c r="B8065"/>
  <c r="B8064"/>
  <c r="I8161"/>
  <c r="D8148"/>
  <c r="B8148" s="1"/>
  <c r="D8143"/>
  <c r="B8143" s="1"/>
  <c r="B8118"/>
  <c r="B8116"/>
  <c r="B8114"/>
  <c r="B8113"/>
  <c r="D8149"/>
  <c r="B8149" s="1"/>
  <c r="D8144"/>
  <c r="B8144" s="1"/>
  <c r="D8138"/>
  <c r="D8137"/>
  <c r="D8136"/>
  <c r="D8135"/>
  <c r="D8132"/>
  <c r="D8129"/>
  <c r="D8126"/>
  <c r="D8125"/>
  <c r="D8124"/>
  <c r="B8119"/>
  <c r="B8117"/>
  <c r="B8115"/>
  <c r="D8113"/>
  <c r="B8138" l="1"/>
  <c r="B8137"/>
  <c r="B8136"/>
  <c r="B8135"/>
  <c r="B8132"/>
  <c r="B8129"/>
  <c r="B8126"/>
  <c r="B8125"/>
  <c r="B8124"/>
  <c r="I8221"/>
  <c r="D8208"/>
  <c r="B8208" s="1"/>
  <c r="D8203"/>
  <c r="B8203" s="1"/>
  <c r="B8178"/>
  <c r="B8176"/>
  <c r="B8174"/>
  <c r="B8173"/>
  <c r="D8209"/>
  <c r="B8209" s="1"/>
  <c r="D8204"/>
  <c r="B8204" s="1"/>
  <c r="D8198"/>
  <c r="D8197"/>
  <c r="D8196"/>
  <c r="D8195"/>
  <c r="D8192"/>
  <c r="D8189"/>
  <c r="D8186"/>
  <c r="D8185"/>
  <c r="D8184"/>
  <c r="B8179"/>
  <c r="B8177"/>
  <c r="B8175"/>
  <c r="D8173"/>
  <c r="B8198" l="1"/>
  <c r="B8197"/>
  <c r="B8196"/>
  <c r="B8195"/>
  <c r="B8192"/>
  <c r="B8189"/>
  <c r="B8186"/>
  <c r="B8185"/>
  <c r="B8184"/>
  <c r="I8281"/>
  <c r="D8268"/>
  <c r="B8268" s="1"/>
  <c r="D8263"/>
  <c r="B8263" s="1"/>
  <c r="B8238"/>
  <c r="B8236"/>
  <c r="B8234"/>
  <c r="B8233"/>
  <c r="D8269"/>
  <c r="B8269" s="1"/>
  <c r="D8264"/>
  <c r="B8264" s="1"/>
  <c r="D8258"/>
  <c r="D8257"/>
  <c r="D8256"/>
  <c r="D8255"/>
  <c r="D8252"/>
  <c r="D8249"/>
  <c r="D8246"/>
  <c r="D8245"/>
  <c r="D8244"/>
  <c r="B8239"/>
  <c r="B8237"/>
  <c r="B8235"/>
  <c r="D8233"/>
  <c r="B8258" l="1"/>
  <c r="B8257"/>
  <c r="B8256"/>
  <c r="B8255"/>
  <c r="B8252"/>
  <c r="B8249"/>
  <c r="B8246"/>
  <c r="B8245"/>
  <c r="B8244"/>
  <c r="I8341"/>
  <c r="D8328"/>
  <c r="B8328" s="1"/>
  <c r="D8323"/>
  <c r="B8323" s="1"/>
  <c r="B8298"/>
  <c r="B8296"/>
  <c r="B8294"/>
  <c r="B8293"/>
  <c r="D8329"/>
  <c r="B8329" s="1"/>
  <c r="D8324"/>
  <c r="B8324" s="1"/>
  <c r="D8318"/>
  <c r="D8317"/>
  <c r="D8316"/>
  <c r="D8315"/>
  <c r="D8312"/>
  <c r="D8309"/>
  <c r="D8306"/>
  <c r="D8305"/>
  <c r="D8304"/>
  <c r="B8299"/>
  <c r="B8297"/>
  <c r="B8295"/>
  <c r="D8293"/>
  <c r="B8318" l="1"/>
  <c r="B8317"/>
  <c r="B8316"/>
  <c r="B8315"/>
  <c r="B8312"/>
  <c r="B8309"/>
  <c r="B8306"/>
  <c r="B8305"/>
  <c r="B8304"/>
  <c r="I8401"/>
  <c r="D8388"/>
  <c r="B8388" s="1"/>
  <c r="D8383"/>
  <c r="B8383" s="1"/>
  <c r="B8358"/>
  <c r="B8356"/>
  <c r="B8354"/>
  <c r="B8353"/>
  <c r="D8389"/>
  <c r="B8389" s="1"/>
  <c r="D8384"/>
  <c r="B8384" s="1"/>
  <c r="D8378"/>
  <c r="D8377"/>
  <c r="D8376"/>
  <c r="D8375"/>
  <c r="D8372"/>
  <c r="D8369"/>
  <c r="D8366"/>
  <c r="D8365"/>
  <c r="D8364"/>
  <c r="B8359"/>
  <c r="B8357"/>
  <c r="B8355"/>
  <c r="D8353"/>
  <c r="B8378" l="1"/>
  <c r="B8377"/>
  <c r="B8376"/>
  <c r="B8375"/>
  <c r="B8372"/>
  <c r="B8369"/>
  <c r="B8366"/>
  <c r="B8365"/>
  <c r="B8364"/>
  <c r="I8461"/>
  <c r="D8448"/>
  <c r="B8448" s="1"/>
  <c r="D8443"/>
  <c r="B8443" s="1"/>
  <c r="B8418"/>
  <c r="B8416"/>
  <c r="B8414"/>
  <c r="B8413"/>
  <c r="D8449"/>
  <c r="B8449" s="1"/>
  <c r="D8444"/>
  <c r="B8444" s="1"/>
  <c r="D8438"/>
  <c r="D8437"/>
  <c r="D8436"/>
  <c r="D8435"/>
  <c r="D8432"/>
  <c r="D8429"/>
  <c r="D8426"/>
  <c r="D8425"/>
  <c r="D8424"/>
  <c r="B8419"/>
  <c r="B8417"/>
  <c r="B8415"/>
  <c r="D8413"/>
  <c r="B8438" l="1"/>
  <c r="B8437"/>
  <c r="B8436"/>
  <c r="B8435"/>
  <c r="B8432"/>
  <c r="B8429"/>
  <c r="B8426"/>
  <c r="B8425"/>
  <c r="B8424"/>
  <c r="I8521"/>
  <c r="D8508"/>
  <c r="B8508" s="1"/>
  <c r="D8503"/>
  <c r="B8503" s="1"/>
  <c r="B8478"/>
  <c r="B8476"/>
  <c r="B8474"/>
  <c r="B8473"/>
  <c r="D8509"/>
  <c r="B8509" s="1"/>
  <c r="D8504"/>
  <c r="B8504" s="1"/>
  <c r="D8498"/>
  <c r="D8497"/>
  <c r="D8496"/>
  <c r="D8495"/>
  <c r="D8492"/>
  <c r="D8489"/>
  <c r="D8486"/>
  <c r="D8485"/>
  <c r="D8484"/>
  <c r="B8479"/>
  <c r="B8477"/>
  <c r="B8475"/>
  <c r="D8473"/>
  <c r="B8498" l="1"/>
  <c r="B8497"/>
  <c r="B8496"/>
  <c r="B8495"/>
  <c r="B8492"/>
  <c r="B8489"/>
  <c r="B8486"/>
  <c r="B8485"/>
  <c r="B8484"/>
  <c r="I8581"/>
  <c r="D8568"/>
  <c r="B8568" s="1"/>
  <c r="D8563"/>
  <c r="B8563" s="1"/>
  <c r="B8538"/>
  <c r="B8536"/>
  <c r="B8534"/>
  <c r="B8533"/>
  <c r="D8569"/>
  <c r="B8569" s="1"/>
  <c r="D8564"/>
  <c r="B8564" s="1"/>
  <c r="D8558"/>
  <c r="D8557"/>
  <c r="D8556"/>
  <c r="D8555"/>
  <c r="D8552"/>
  <c r="D8549"/>
  <c r="D8546"/>
  <c r="D8545"/>
  <c r="D8544"/>
  <c r="B8539"/>
  <c r="B8537"/>
  <c r="B8535"/>
  <c r="D8533"/>
  <c r="B8558" l="1"/>
  <c r="B8557"/>
  <c r="B8556"/>
  <c r="B8555"/>
  <c r="B8552"/>
  <c r="B8549"/>
  <c r="B8546"/>
  <c r="B8545"/>
  <c r="B8544"/>
  <c r="I8641"/>
  <c r="D8628"/>
  <c r="B8628" s="1"/>
  <c r="D8623"/>
  <c r="B8623" s="1"/>
  <c r="B8598"/>
  <c r="B8596"/>
  <c r="B8594"/>
  <c r="B8593"/>
  <c r="D8629"/>
  <c r="B8629" s="1"/>
  <c r="D8624"/>
  <c r="B8624" s="1"/>
  <c r="D8618"/>
  <c r="D8617"/>
  <c r="D8616"/>
  <c r="D8615"/>
  <c r="D8612"/>
  <c r="D8609"/>
  <c r="D8606"/>
  <c r="D8605"/>
  <c r="D8604"/>
  <c r="B8599"/>
  <c r="B8597"/>
  <c r="B8595"/>
  <c r="D8593"/>
  <c r="B8618" l="1"/>
  <c r="B8617"/>
  <c r="B8616"/>
  <c r="B8615"/>
  <c r="B8612"/>
  <c r="B8609"/>
  <c r="B8606"/>
  <c r="B8605"/>
  <c r="B8604"/>
  <c r="I8701"/>
  <c r="D8688"/>
  <c r="B8688" s="1"/>
  <c r="D8683"/>
  <c r="B8683" s="1"/>
  <c r="B8658"/>
  <c r="B8656"/>
  <c r="B8654"/>
  <c r="B8653"/>
  <c r="D8689"/>
  <c r="B8689" s="1"/>
  <c r="D8684"/>
  <c r="B8684" s="1"/>
  <c r="D8678"/>
  <c r="D8677"/>
  <c r="D8676"/>
  <c r="D8675"/>
  <c r="D8672"/>
  <c r="D8669"/>
  <c r="D8666"/>
  <c r="D8665"/>
  <c r="D8664"/>
  <c r="B8659"/>
  <c r="B8657"/>
  <c r="B8655"/>
  <c r="D8653"/>
  <c r="B8678" l="1"/>
  <c r="B8677"/>
  <c r="B8676"/>
  <c r="B8675"/>
  <c r="B8672"/>
  <c r="B8669"/>
  <c r="B8666"/>
  <c r="B8665"/>
  <c r="B8664"/>
  <c r="I8761"/>
  <c r="D8748"/>
  <c r="B8748" s="1"/>
  <c r="D8743"/>
  <c r="B8743" s="1"/>
  <c r="B8718"/>
  <c r="B8716"/>
  <c r="B8714"/>
  <c r="B8713"/>
  <c r="D8749"/>
  <c r="B8749" s="1"/>
  <c r="D8744"/>
  <c r="B8744" s="1"/>
  <c r="D8738"/>
  <c r="D8737"/>
  <c r="D8736"/>
  <c r="D8735"/>
  <c r="D8732"/>
  <c r="D8729"/>
  <c r="D8726"/>
  <c r="D8725"/>
  <c r="D8724"/>
  <c r="B8719"/>
  <c r="B8717"/>
  <c r="B8715"/>
  <c r="D8713"/>
  <c r="B8738" l="1"/>
  <c r="B8737"/>
  <c r="B8736"/>
  <c r="B8735"/>
  <c r="B8732"/>
  <c r="B8729"/>
  <c r="B8726"/>
  <c r="B8725"/>
  <c r="B8724"/>
  <c r="I8821"/>
  <c r="D8808"/>
  <c r="B8808" s="1"/>
  <c r="D8803"/>
  <c r="B8803" s="1"/>
  <c r="B8778"/>
  <c r="B8776"/>
  <c r="B8774"/>
  <c r="B8773"/>
  <c r="D8809"/>
  <c r="B8809" s="1"/>
  <c r="D8804"/>
  <c r="B8804" s="1"/>
  <c r="D8798"/>
  <c r="D8797"/>
  <c r="D8796"/>
  <c r="D8795"/>
  <c r="D8792"/>
  <c r="D8789"/>
  <c r="D8786"/>
  <c r="D8785"/>
  <c r="D8784"/>
  <c r="B8779"/>
  <c r="B8777"/>
  <c r="B8775"/>
  <c r="D8773"/>
  <c r="B8798" l="1"/>
  <c r="B8797"/>
  <c r="B8796"/>
  <c r="B8795"/>
  <c r="B8792"/>
  <c r="B8789"/>
  <c r="B8786"/>
  <c r="B8785"/>
  <c r="B8784"/>
  <c r="I8881"/>
  <c r="D8868"/>
  <c r="B8868" s="1"/>
  <c r="D8869"/>
  <c r="B8869" s="1"/>
  <c r="D8863"/>
  <c r="B8863" s="1"/>
  <c r="B8838"/>
  <c r="B8836"/>
  <c r="B8834"/>
  <c r="B8833"/>
  <c r="D8864"/>
  <c r="B8864" s="1"/>
  <c r="D8858"/>
  <c r="D8857"/>
  <c r="D8856"/>
  <c r="D8855"/>
  <c r="D8852"/>
  <c r="D8849"/>
  <c r="D8846"/>
  <c r="D8845"/>
  <c r="D8844"/>
  <c r="B8839"/>
  <c r="B8837"/>
  <c r="B8835"/>
  <c r="D8833"/>
  <c r="B8858" l="1"/>
  <c r="B8857"/>
  <c r="B8856"/>
  <c r="B8855"/>
  <c r="B8852"/>
  <c r="B8849"/>
  <c r="B8846"/>
  <c r="B8845"/>
  <c r="B8844"/>
  <c r="I8941"/>
  <c r="D8928"/>
  <c r="B8928" s="1"/>
  <c r="D8923"/>
  <c r="B8923" s="1"/>
  <c r="B8898"/>
  <c r="B8896"/>
  <c r="B8894"/>
  <c r="B8893"/>
  <c r="D8929"/>
  <c r="B8929" s="1"/>
  <c r="D8924"/>
  <c r="B8924" s="1"/>
  <c r="D8918"/>
  <c r="D8917"/>
  <c r="D8916"/>
  <c r="D8915"/>
  <c r="D8912"/>
  <c r="D8909"/>
  <c r="D8906"/>
  <c r="D8905"/>
  <c r="D8904"/>
  <c r="B8899"/>
  <c r="B8897"/>
  <c r="B8895"/>
  <c r="D8893"/>
  <c r="B8918" l="1"/>
  <c r="B8917"/>
  <c r="B8916"/>
  <c r="B8915"/>
  <c r="B8912"/>
  <c r="B8909"/>
  <c r="B8906"/>
  <c r="B8905"/>
  <c r="B8904"/>
  <c r="I9001"/>
  <c r="D8988"/>
  <c r="B8988" s="1"/>
  <c r="D8983"/>
  <c r="B8983" s="1"/>
  <c r="B8958"/>
  <c r="B8956"/>
  <c r="B8954"/>
  <c r="B8953"/>
  <c r="D8989"/>
  <c r="B8989" s="1"/>
  <c r="D8984"/>
  <c r="B8984" s="1"/>
  <c r="D8978"/>
  <c r="D8977"/>
  <c r="D8976"/>
  <c r="D8975"/>
  <c r="D8972"/>
  <c r="D8969"/>
  <c r="D8966"/>
  <c r="D8965"/>
  <c r="D8964"/>
  <c r="B8959"/>
  <c r="B8957"/>
  <c r="B8955"/>
  <c r="D8953"/>
  <c r="B8978" l="1"/>
  <c r="B8977"/>
  <c r="B8976"/>
  <c r="B8975"/>
  <c r="B8972"/>
  <c r="B8969"/>
  <c r="B8966"/>
  <c r="B8965"/>
  <c r="B8964"/>
  <c r="I9061"/>
  <c r="D9048"/>
  <c r="B9048" s="1"/>
  <c r="D9043"/>
  <c r="B9043" s="1"/>
  <c r="B9018"/>
  <c r="B9016"/>
  <c r="B9014"/>
  <c r="B9013"/>
  <c r="D9049"/>
  <c r="B9049" s="1"/>
  <c r="D9044"/>
  <c r="B9044" s="1"/>
  <c r="D9038"/>
  <c r="D9037"/>
  <c r="D9036"/>
  <c r="D9035"/>
  <c r="D9032"/>
  <c r="D9029"/>
  <c r="D9026"/>
  <c r="D9025"/>
  <c r="D9024"/>
  <c r="B9019"/>
  <c r="B9017"/>
  <c r="B9015"/>
  <c r="D9013"/>
  <c r="B9038" l="1"/>
  <c r="B9037"/>
  <c r="B9036"/>
  <c r="B9035"/>
  <c r="B9032"/>
  <c r="B9029"/>
  <c r="B9026"/>
  <c r="B9025"/>
  <c r="B9024"/>
  <c r="I9121"/>
  <c r="D9108"/>
  <c r="B9108" s="1"/>
  <c r="D9103"/>
  <c r="B9103" s="1"/>
  <c r="B9078"/>
  <c r="B9076"/>
  <c r="B9074"/>
  <c r="B9073"/>
  <c r="D9109"/>
  <c r="B9109" s="1"/>
  <c r="D9104"/>
  <c r="B9104" s="1"/>
  <c r="D9098"/>
  <c r="D9097"/>
  <c r="D9096"/>
  <c r="D9095"/>
  <c r="D9092"/>
  <c r="D9089"/>
  <c r="D9086"/>
  <c r="D9085"/>
  <c r="D9084"/>
  <c r="B9079"/>
  <c r="B9077"/>
  <c r="B9075"/>
  <c r="D9073"/>
  <c r="B9098" l="1"/>
  <c r="B9097"/>
  <c r="B9096"/>
  <c r="B9095"/>
  <c r="B9092"/>
  <c r="B9089"/>
  <c r="B9086"/>
  <c r="B9085"/>
  <c r="B9084"/>
  <c r="I9181"/>
  <c r="D9168"/>
  <c r="B9168" s="1"/>
  <c r="D9163"/>
  <c r="B9163" s="1"/>
  <c r="B9138"/>
  <c r="B9136"/>
  <c r="B9134"/>
  <c r="B9133"/>
  <c r="D9169"/>
  <c r="B9169" s="1"/>
  <c r="D9164"/>
  <c r="B9164" s="1"/>
  <c r="D9158"/>
  <c r="D9157"/>
  <c r="D9156"/>
  <c r="D9155"/>
  <c r="D9152"/>
  <c r="D9149"/>
  <c r="D9146"/>
  <c r="D9145"/>
  <c r="D9144"/>
  <c r="B9139"/>
  <c r="B9137"/>
  <c r="B9135"/>
  <c r="D9133"/>
  <c r="B9158" l="1"/>
  <c r="B9157"/>
  <c r="B9156"/>
  <c r="B9155"/>
  <c r="B9152"/>
  <c r="B9149"/>
  <c r="B9146"/>
  <c r="B9145"/>
  <c r="B9144"/>
  <c r="I9241"/>
  <c r="D9228"/>
  <c r="B9228" s="1"/>
  <c r="D9223"/>
  <c r="B9223" s="1"/>
  <c r="B9198"/>
  <c r="B9196"/>
  <c r="B9194"/>
  <c r="B9193"/>
  <c r="D9229"/>
  <c r="B9229" s="1"/>
  <c r="D9224"/>
  <c r="B9224" s="1"/>
  <c r="D9218"/>
  <c r="D9217"/>
  <c r="D9216"/>
  <c r="D9215"/>
  <c r="D9212"/>
  <c r="D9209"/>
  <c r="D9206"/>
  <c r="D9205"/>
  <c r="D9204"/>
  <c r="B9199"/>
  <c r="B9197"/>
  <c r="B9195"/>
  <c r="D9193"/>
  <c r="B9218" l="1"/>
  <c r="B9217"/>
  <c r="B9216"/>
  <c r="B9215"/>
  <c r="B9212"/>
  <c r="B9209"/>
  <c r="B9206"/>
  <c r="B9205"/>
  <c r="B9204"/>
  <c r="I9301"/>
  <c r="D9288"/>
  <c r="B9288" s="1"/>
  <c r="D9283"/>
  <c r="B9283" s="1"/>
  <c r="B9258"/>
  <c r="B9256"/>
  <c r="B9254"/>
  <c r="B9253"/>
  <c r="D9289"/>
  <c r="B9289" s="1"/>
  <c r="D9284"/>
  <c r="B9284" s="1"/>
  <c r="D9278"/>
  <c r="D9277"/>
  <c r="D9276"/>
  <c r="D9275"/>
  <c r="D9272"/>
  <c r="D9269"/>
  <c r="D9266"/>
  <c r="D9265"/>
  <c r="D9264"/>
  <c r="B9259"/>
  <c r="B9257"/>
  <c r="B9255"/>
  <c r="D9253"/>
  <c r="B9278" l="1"/>
  <c r="B9277"/>
  <c r="B9276"/>
  <c r="B9275"/>
  <c r="B9272"/>
  <c r="B9269"/>
  <c r="B9266"/>
  <c r="B9265"/>
  <c r="B9264"/>
  <c r="I9361"/>
  <c r="D9348"/>
  <c r="B9348" s="1"/>
  <c r="D9343"/>
  <c r="B9343" s="1"/>
  <c r="B9318"/>
  <c r="B9316"/>
  <c r="B9314"/>
  <c r="B9313"/>
  <c r="D9349"/>
  <c r="B9349" s="1"/>
  <c r="D9344"/>
  <c r="B9344" s="1"/>
  <c r="D9338"/>
  <c r="D9337"/>
  <c r="D9336"/>
  <c r="D9335"/>
  <c r="D9332"/>
  <c r="D9329"/>
  <c r="D9326"/>
  <c r="D9325"/>
  <c r="D9324"/>
  <c r="B9319"/>
  <c r="B9317"/>
  <c r="B9315"/>
  <c r="D9313"/>
  <c r="B9338" l="1"/>
  <c r="B9337"/>
  <c r="B9336"/>
  <c r="B9335"/>
  <c r="B9332"/>
  <c r="B9329"/>
  <c r="B9326"/>
  <c r="B9325"/>
  <c r="B9324"/>
  <c r="I9421"/>
  <c r="D9408"/>
  <c r="B9408" s="1"/>
  <c r="D9403"/>
  <c r="B9403" s="1"/>
  <c r="B9378"/>
  <c r="B9376"/>
  <c r="B9374"/>
  <c r="B9373"/>
  <c r="D9409"/>
  <c r="B9409" s="1"/>
  <c r="D9404"/>
  <c r="B9404" s="1"/>
  <c r="D9398"/>
  <c r="D9397"/>
  <c r="D9396"/>
  <c r="D9395"/>
  <c r="D9392"/>
  <c r="D9389"/>
  <c r="D9386"/>
  <c r="D9385"/>
  <c r="D9384"/>
  <c r="B9379"/>
  <c r="B9377"/>
  <c r="B9375"/>
  <c r="D9373"/>
  <c r="B9398" l="1"/>
  <c r="B9397"/>
  <c r="B9396"/>
  <c r="B9395"/>
  <c r="B9392"/>
  <c r="B9389"/>
  <c r="B9386"/>
  <c r="B9385"/>
  <c r="B9384"/>
  <c r="I9481"/>
  <c r="D9468"/>
  <c r="B9468" s="1"/>
  <c r="D9463"/>
  <c r="B9463" s="1"/>
  <c r="B9438"/>
  <c r="B9436"/>
  <c r="B9434"/>
  <c r="B9433"/>
  <c r="D9469"/>
  <c r="B9469" s="1"/>
  <c r="D9464"/>
  <c r="B9464" s="1"/>
  <c r="D9458"/>
  <c r="D9457"/>
  <c r="D9456"/>
  <c r="D9455"/>
  <c r="D9452"/>
  <c r="D9449"/>
  <c r="D9446"/>
  <c r="D9445"/>
  <c r="D9444"/>
  <c r="B9439"/>
  <c r="B9437"/>
  <c r="B9435"/>
  <c r="D9433"/>
  <c r="B9458" l="1"/>
  <c r="B9457"/>
  <c r="B9456"/>
  <c r="B9455"/>
  <c r="B9452"/>
  <c r="B9449"/>
  <c r="B9446"/>
  <c r="B9445"/>
  <c r="B9444"/>
  <c r="I9541"/>
  <c r="D9528"/>
  <c r="B9528" s="1"/>
  <c r="D9523"/>
  <c r="B9523" s="1"/>
  <c r="B9498"/>
  <c r="B9496"/>
  <c r="B9494"/>
  <c r="B9493"/>
  <c r="D9529"/>
  <c r="B9529" s="1"/>
  <c r="D9524"/>
  <c r="B9524" s="1"/>
  <c r="D9518"/>
  <c r="D9517"/>
  <c r="D9516"/>
  <c r="D9515"/>
  <c r="D9512"/>
  <c r="D9509"/>
  <c r="D9506"/>
  <c r="D9505"/>
  <c r="D9504"/>
  <c r="B9499"/>
  <c r="B9497"/>
  <c r="B9495"/>
  <c r="D9493"/>
  <c r="B9518" l="1"/>
  <c r="B9517"/>
  <c r="B9516"/>
  <c r="B9515"/>
  <c r="B9512"/>
  <c r="B9509"/>
  <c r="B9506"/>
  <c r="B9505"/>
  <c r="B9504"/>
  <c r="I9601"/>
  <c r="D9588"/>
  <c r="B9588" s="1"/>
  <c r="D9583"/>
  <c r="B9583" s="1"/>
  <c r="B9558"/>
  <c r="B9556"/>
  <c r="B9554"/>
  <c r="B9553"/>
  <c r="D9589"/>
  <c r="B9589" s="1"/>
  <c r="D9584"/>
  <c r="B9584" s="1"/>
  <c r="D9578"/>
  <c r="D9577"/>
  <c r="D9576"/>
  <c r="D9575"/>
  <c r="D9572"/>
  <c r="D9569"/>
  <c r="D9566"/>
  <c r="D9565"/>
  <c r="D9564"/>
  <c r="B9559"/>
  <c r="B9557"/>
  <c r="B9555"/>
  <c r="D9553"/>
  <c r="B9578" l="1"/>
  <c r="B9577"/>
  <c r="B9576"/>
  <c r="B9575"/>
  <c r="B9572"/>
  <c r="B9569"/>
  <c r="B9566"/>
  <c r="B9565"/>
  <c r="B9564"/>
  <c r="I9661"/>
  <c r="D9648"/>
  <c r="B9648" s="1"/>
  <c r="D9643"/>
  <c r="B9643" s="1"/>
  <c r="B9618"/>
  <c r="B9616"/>
  <c r="B9614"/>
  <c r="B9613"/>
  <c r="D9649"/>
  <c r="B9649" s="1"/>
  <c r="D9644"/>
  <c r="B9644" s="1"/>
  <c r="D9638"/>
  <c r="D9637"/>
  <c r="D9636"/>
  <c r="D9635"/>
  <c r="D9632"/>
  <c r="D9629"/>
  <c r="D9626"/>
  <c r="D9625"/>
  <c r="D9624"/>
  <c r="B9619"/>
  <c r="B9617"/>
  <c r="B9615"/>
  <c r="D9613"/>
  <c r="B9638" l="1"/>
  <c r="B9637"/>
  <c r="B9636"/>
  <c r="B9635"/>
  <c r="B9632"/>
  <c r="B9629"/>
  <c r="B9626"/>
  <c r="B9625"/>
  <c r="B9624"/>
  <c r="I9721"/>
  <c r="D9708"/>
  <c r="B9708" s="1"/>
  <c r="D9703"/>
  <c r="B9703" s="1"/>
  <c r="B9678"/>
  <c r="B9676"/>
  <c r="B9674"/>
  <c r="B9673"/>
  <c r="D9709"/>
  <c r="B9709" s="1"/>
  <c r="D9704"/>
  <c r="B9704" s="1"/>
  <c r="D9698"/>
  <c r="D9697"/>
  <c r="D9696"/>
  <c r="D9695"/>
  <c r="D9692"/>
  <c r="D9689"/>
  <c r="D9686"/>
  <c r="D9685"/>
  <c r="D9684"/>
  <c r="B9679"/>
  <c r="B9677"/>
  <c r="B9675"/>
  <c r="D9673"/>
  <c r="B9698" l="1"/>
  <c r="B9697"/>
  <c r="B9696"/>
  <c r="B9695"/>
  <c r="B9692"/>
  <c r="B9689"/>
  <c r="B9686"/>
  <c r="B9685"/>
  <c r="B9684"/>
  <c r="I9781"/>
  <c r="D9768"/>
  <c r="B9768" s="1"/>
  <c r="D9763"/>
  <c r="B9763" s="1"/>
  <c r="B9738"/>
  <c r="B9736"/>
  <c r="B9734"/>
  <c r="B9733"/>
  <c r="D9769"/>
  <c r="B9769" s="1"/>
  <c r="D9764"/>
  <c r="B9764" s="1"/>
  <c r="D9758"/>
  <c r="D9757"/>
  <c r="D9756"/>
  <c r="D9755"/>
  <c r="D9752"/>
  <c r="D9749"/>
  <c r="D9746"/>
  <c r="D9745"/>
  <c r="D9744"/>
  <c r="B9739"/>
  <c r="B9737"/>
  <c r="B9735"/>
  <c r="D9733"/>
  <c r="B9758" l="1"/>
  <c r="B9757"/>
  <c r="B9756"/>
  <c r="B9755"/>
  <c r="B9752"/>
  <c r="B9749"/>
  <c r="B9746"/>
  <c r="B9745"/>
  <c r="B9744"/>
  <c r="I9841"/>
  <c r="D9828"/>
  <c r="B9828" s="1"/>
  <c r="D9823"/>
  <c r="B9823" s="1"/>
  <c r="B9798"/>
  <c r="B9796"/>
  <c r="B9794"/>
  <c r="B9793"/>
  <c r="D9829"/>
  <c r="B9829" s="1"/>
  <c r="D9824"/>
  <c r="B9824" s="1"/>
  <c r="D9818"/>
  <c r="D9817"/>
  <c r="D9816"/>
  <c r="D9815"/>
  <c r="D9812"/>
  <c r="D9809"/>
  <c r="D9806"/>
  <c r="D9805"/>
  <c r="D9804"/>
  <c r="B9799"/>
  <c r="B9797"/>
  <c r="B9795"/>
  <c r="D9793"/>
  <c r="B9818" l="1"/>
  <c r="B9817"/>
  <c r="B9816"/>
  <c r="B9815"/>
  <c r="B9812"/>
  <c r="B9809"/>
  <c r="B9806"/>
  <c r="B9805"/>
  <c r="B9804"/>
  <c r="I9901"/>
  <c r="D9888"/>
  <c r="B9888" s="1"/>
  <c r="D9883"/>
  <c r="B9883" s="1"/>
  <c r="B9858"/>
  <c r="B9856"/>
  <c r="B9854"/>
  <c r="B9853"/>
  <c r="D9889"/>
  <c r="B9889" s="1"/>
  <c r="D9884"/>
  <c r="B9884" s="1"/>
  <c r="D9878"/>
  <c r="D9877"/>
  <c r="D9876"/>
  <c r="D9875"/>
  <c r="D9872"/>
  <c r="D9869"/>
  <c r="D9866"/>
  <c r="D9865"/>
  <c r="D9864"/>
  <c r="B9859"/>
  <c r="B9857"/>
  <c r="B9855"/>
  <c r="D9853"/>
  <c r="B9878" l="1"/>
  <c r="B9877"/>
  <c r="B9876"/>
  <c r="B9875"/>
  <c r="B9872"/>
  <c r="B9869"/>
  <c r="B9866"/>
  <c r="B9865"/>
  <c r="B9864"/>
  <c r="I9961"/>
  <c r="D9948"/>
  <c r="B9948" s="1"/>
  <c r="D9949"/>
  <c r="B9949" s="1"/>
  <c r="D9944"/>
  <c r="B9944" s="1"/>
  <c r="D9943"/>
  <c r="B9943" s="1"/>
  <c r="B9918"/>
  <c r="B9916"/>
  <c r="B9914"/>
  <c r="B9913"/>
  <c r="D9938"/>
  <c r="D9937"/>
  <c r="D9936"/>
  <c r="D9935"/>
  <c r="D9932"/>
  <c r="D9929"/>
  <c r="D9926"/>
  <c r="D9925"/>
  <c r="D9924"/>
  <c r="B9919"/>
  <c r="B9917"/>
  <c r="B9915"/>
  <c r="D9913"/>
  <c r="B9938" l="1"/>
  <c r="B9937"/>
  <c r="B9936"/>
  <c r="B9935"/>
  <c r="B9932"/>
  <c r="B9929"/>
  <c r="B9926"/>
  <c r="B9925"/>
  <c r="B9924"/>
  <c r="I10021"/>
  <c r="D10008"/>
  <c r="B10008" s="1"/>
  <c r="D10003"/>
  <c r="B10003" s="1"/>
  <c r="B9978"/>
  <c r="B9976"/>
  <c r="B9974"/>
  <c r="B9973"/>
  <c r="D10009"/>
  <c r="B10009" s="1"/>
  <c r="D10004"/>
  <c r="B10004" s="1"/>
  <c r="D9998"/>
  <c r="D9997"/>
  <c r="D9996"/>
  <c r="D9995"/>
  <c r="D9992"/>
  <c r="D9989"/>
  <c r="D9986"/>
  <c r="D9985"/>
  <c r="D9984"/>
  <c r="B9979"/>
  <c r="B9977"/>
  <c r="B9975"/>
  <c r="D9973"/>
  <c r="B9998" l="1"/>
  <c r="B9997"/>
  <c r="B9996"/>
  <c r="B9995"/>
  <c r="B9992"/>
  <c r="B9989"/>
  <c r="B9986"/>
  <c r="B9985"/>
  <c r="B9984"/>
  <c r="I10081"/>
  <c r="D10068"/>
  <c r="B10068" s="1"/>
  <c r="D10063"/>
  <c r="B10063" s="1"/>
  <c r="B10038"/>
  <c r="B10036"/>
  <c r="B10034"/>
  <c r="B10033"/>
  <c r="D10069"/>
  <c r="B10069" s="1"/>
  <c r="D10064"/>
  <c r="B10064" s="1"/>
  <c r="D10058"/>
  <c r="D10057"/>
  <c r="D10056"/>
  <c r="D10055"/>
  <c r="D10052"/>
  <c r="D10049"/>
  <c r="D10046"/>
  <c r="D10045"/>
  <c r="D10044"/>
  <c r="B10039"/>
  <c r="B10037"/>
  <c r="B10035"/>
  <c r="D10033"/>
  <c r="B10058" l="1"/>
  <c r="B10057"/>
  <c r="B10056"/>
  <c r="B10055"/>
  <c r="B10052"/>
  <c r="B10049"/>
  <c r="B10046"/>
  <c r="B10045"/>
  <c r="B10044"/>
  <c r="I10141"/>
  <c r="D10128"/>
  <c r="B10128" s="1"/>
  <c r="D10123"/>
  <c r="B10123" s="1"/>
  <c r="B10098"/>
  <c r="B10096"/>
  <c r="B10094"/>
  <c r="B10093"/>
  <c r="D10129"/>
  <c r="B10129" s="1"/>
  <c r="D10124"/>
  <c r="B10124" s="1"/>
  <c r="D10118"/>
  <c r="D10117"/>
  <c r="D10116"/>
  <c r="D10115"/>
  <c r="D10112"/>
  <c r="D10109"/>
  <c r="D10106"/>
  <c r="D10105"/>
  <c r="D10104"/>
  <c r="B10099"/>
  <c r="B10097"/>
  <c r="B10095"/>
  <c r="D10093"/>
  <c r="B10118" l="1"/>
  <c r="B10117"/>
  <c r="B10116"/>
  <c r="B10115"/>
  <c r="B10112"/>
  <c r="B10109"/>
  <c r="B10106"/>
  <c r="B10105"/>
  <c r="B10104"/>
  <c r="I10201"/>
  <c r="D10188"/>
  <c r="B10188" s="1"/>
  <c r="D10183"/>
  <c r="B10183" s="1"/>
  <c r="B10158"/>
  <c r="B10156"/>
  <c r="B10154"/>
  <c r="B10153"/>
  <c r="D10189"/>
  <c r="B10189" s="1"/>
  <c r="D10184"/>
  <c r="B10184" s="1"/>
  <c r="D10178"/>
  <c r="D10177"/>
  <c r="D10176"/>
  <c r="D10175"/>
  <c r="D10172"/>
  <c r="D10169"/>
  <c r="D10166"/>
  <c r="D10165"/>
  <c r="D10164"/>
  <c r="B10159"/>
  <c r="B10157"/>
  <c r="B10155"/>
  <c r="D10153"/>
  <c r="B10178" l="1"/>
  <c r="B10177"/>
  <c r="B10176"/>
  <c r="B10175"/>
  <c r="B10172"/>
  <c r="B10169"/>
  <c r="B10166"/>
  <c r="B10165"/>
  <c r="B10164"/>
  <c r="I10261"/>
  <c r="D10248"/>
  <c r="B10248" s="1"/>
  <c r="D10243"/>
  <c r="B10243" s="1"/>
  <c r="B10218"/>
  <c r="B10216"/>
  <c r="B10214"/>
  <c r="B10213"/>
  <c r="D10249"/>
  <c r="B10249" s="1"/>
  <c r="D10244"/>
  <c r="B10244" s="1"/>
  <c r="D10238"/>
  <c r="D10237"/>
  <c r="D10236"/>
  <c r="D10235"/>
  <c r="D10232"/>
  <c r="D10229"/>
  <c r="D10226"/>
  <c r="D10225"/>
  <c r="D10224"/>
  <c r="B10219"/>
  <c r="B10217"/>
  <c r="B10215"/>
  <c r="D10213"/>
  <c r="B10238" l="1"/>
  <c r="B10237"/>
  <c r="B10236"/>
  <c r="B10235"/>
  <c r="B10232"/>
  <c r="B10229"/>
  <c r="B10226"/>
  <c r="B10225"/>
  <c r="B10224"/>
  <c r="I10321"/>
  <c r="D10308"/>
  <c r="B10308" s="1"/>
  <c r="D10303"/>
  <c r="B10303" s="1"/>
  <c r="B10278"/>
  <c r="B10276"/>
  <c r="B10274"/>
  <c r="B10273"/>
  <c r="D10309"/>
  <c r="B10309" s="1"/>
  <c r="D10304"/>
  <c r="B10304" s="1"/>
  <c r="D10298"/>
  <c r="D10297"/>
  <c r="D10296"/>
  <c r="D10295"/>
  <c r="D10292"/>
  <c r="D10289"/>
  <c r="D10286"/>
  <c r="D10285"/>
  <c r="D10284"/>
  <c r="B10279"/>
  <c r="B10277"/>
  <c r="B10275"/>
  <c r="D10273"/>
  <c r="B10298" l="1"/>
  <c r="B10297"/>
  <c r="B10296"/>
  <c r="B10295"/>
  <c r="B10292"/>
  <c r="B10289"/>
  <c r="B10286"/>
  <c r="B10285"/>
  <c r="B10284"/>
  <c r="I10381"/>
  <c r="D10368"/>
  <c r="B10368" s="1"/>
  <c r="D10363"/>
  <c r="B10363" s="1"/>
  <c r="B10338"/>
  <c r="B10336"/>
  <c r="B10334"/>
  <c r="B10333"/>
  <c r="D10369"/>
  <c r="B10369" s="1"/>
  <c r="D10364"/>
  <c r="B10364" s="1"/>
  <c r="D10358"/>
  <c r="D10357"/>
  <c r="D10356"/>
  <c r="D10355"/>
  <c r="D10352"/>
  <c r="D10349"/>
  <c r="D10346"/>
  <c r="D10345"/>
  <c r="D10344"/>
  <c r="B10339"/>
  <c r="B10337"/>
  <c r="B10335"/>
  <c r="D10333"/>
  <c r="B10358" l="1"/>
  <c r="B10357"/>
  <c r="B10356"/>
  <c r="B10355"/>
  <c r="B10352"/>
  <c r="B10349"/>
  <c r="B10346"/>
  <c r="B10345"/>
  <c r="B10344"/>
  <c r="I10441"/>
  <c r="D10428"/>
  <c r="B10428" s="1"/>
  <c r="D10423"/>
  <c r="B10423" s="1"/>
  <c r="B10398"/>
  <c r="B10396"/>
  <c r="B10394"/>
  <c r="B10393"/>
  <c r="D10429"/>
  <c r="B10429" s="1"/>
  <c r="D10424"/>
  <c r="B10424" s="1"/>
  <c r="D10418"/>
  <c r="D10417"/>
  <c r="D10416"/>
  <c r="D10415"/>
  <c r="D10412"/>
  <c r="D10409"/>
  <c r="D10406"/>
  <c r="D10405"/>
  <c r="D10404"/>
  <c r="B10399"/>
  <c r="B10397"/>
  <c r="B10395"/>
  <c r="D10393"/>
  <c r="B10418" l="1"/>
  <c r="B10417"/>
  <c r="B10416"/>
  <c r="B10415"/>
  <c r="B10412"/>
  <c r="B10409"/>
  <c r="B10406"/>
  <c r="B10405"/>
  <c r="B10404"/>
  <c r="I10501"/>
  <c r="D10488"/>
  <c r="B10488" s="1"/>
  <c r="D10483"/>
  <c r="B10483" s="1"/>
  <c r="B10458"/>
  <c r="B10456"/>
  <c r="B10454"/>
  <c r="B10453"/>
  <c r="D10489"/>
  <c r="B10489" s="1"/>
  <c r="D10484"/>
  <c r="B10484" s="1"/>
  <c r="D10478"/>
  <c r="D10477"/>
  <c r="D10476"/>
  <c r="D10475"/>
  <c r="D10472"/>
  <c r="D10469"/>
  <c r="D10466"/>
  <c r="D10465"/>
  <c r="D10464"/>
  <c r="B10459"/>
  <c r="B10457"/>
  <c r="B10455"/>
  <c r="D10453"/>
  <c r="B10478" l="1"/>
  <c r="B10477"/>
  <c r="B10476"/>
  <c r="B10475"/>
  <c r="B10472"/>
  <c r="B10469"/>
  <c r="B10466"/>
  <c r="B10465"/>
  <c r="B10464"/>
  <c r="I10561"/>
  <c r="D10548"/>
  <c r="B10548" s="1"/>
  <c r="D10543"/>
  <c r="B10543" s="1"/>
  <c r="B10518"/>
  <c r="B10516"/>
  <c r="B10514"/>
  <c r="B10513"/>
  <c r="D10549"/>
  <c r="B10549" s="1"/>
  <c r="D10544"/>
  <c r="B10544" s="1"/>
  <c r="D10538"/>
  <c r="D10537"/>
  <c r="D10536"/>
  <c r="D10535"/>
  <c r="D10532"/>
  <c r="D10529"/>
  <c r="D10526"/>
  <c r="D10525"/>
  <c r="D10524"/>
  <c r="B10519"/>
  <c r="B10517"/>
  <c r="B10515"/>
  <c r="D10513"/>
  <c r="B10538" l="1"/>
  <c r="B10537"/>
  <c r="B10536"/>
  <c r="B10535"/>
  <c r="B10532"/>
  <c r="B10529"/>
  <c r="B10526"/>
  <c r="B10525"/>
  <c r="B10524"/>
  <c r="I10621"/>
  <c r="D10608"/>
  <c r="B10608" s="1"/>
  <c r="D10603"/>
  <c r="B10603" s="1"/>
  <c r="B10578"/>
  <c r="B10576"/>
  <c r="B10574"/>
  <c r="B10573"/>
  <c r="D10609"/>
  <c r="B10609" s="1"/>
  <c r="D10604"/>
  <c r="B10604" s="1"/>
  <c r="D10598"/>
  <c r="D10597"/>
  <c r="D10596"/>
  <c r="D10595"/>
  <c r="D10592"/>
  <c r="D10589"/>
  <c r="D10586"/>
  <c r="D10585"/>
  <c r="D10584"/>
  <c r="B10579"/>
  <c r="B10577"/>
  <c r="B10575"/>
  <c r="D10573"/>
  <c r="B10598" l="1"/>
  <c r="B10597"/>
  <c r="B10596"/>
  <c r="B10595"/>
  <c r="B10592"/>
  <c r="B10589"/>
  <c r="B10586"/>
  <c r="B10585"/>
  <c r="B10584"/>
  <c r="I10681"/>
  <c r="D10668"/>
  <c r="B10668" s="1"/>
  <c r="D10663"/>
  <c r="B10663" s="1"/>
  <c r="B10638"/>
  <c r="B10636"/>
  <c r="B10634"/>
  <c r="B10633"/>
  <c r="D10669"/>
  <c r="B10669" s="1"/>
  <c r="D10664"/>
  <c r="B10664" s="1"/>
  <c r="D10658"/>
  <c r="D10657"/>
  <c r="D10656"/>
  <c r="D10655"/>
  <c r="D10652"/>
  <c r="D10649"/>
  <c r="D10646"/>
  <c r="D10645"/>
  <c r="D10644"/>
  <c r="B10639"/>
  <c r="B10637"/>
  <c r="B10635"/>
  <c r="D10633"/>
  <c r="B10658" l="1"/>
  <c r="B10657"/>
  <c r="B10656"/>
  <c r="B10655"/>
  <c r="B10652"/>
  <c r="B10649"/>
  <c r="B10646"/>
  <c r="B10645"/>
  <c r="B10644"/>
  <c r="I10741"/>
  <c r="D10728"/>
  <c r="B10728" s="1"/>
  <c r="D10723"/>
  <c r="B10723" s="1"/>
  <c r="B10698"/>
  <c r="B10696"/>
  <c r="B10694"/>
  <c r="B10693"/>
  <c r="D10729"/>
  <c r="B10729" s="1"/>
  <c r="D10724"/>
  <c r="B10724" s="1"/>
  <c r="D10718"/>
  <c r="D10717"/>
  <c r="D10716"/>
  <c r="D10715"/>
  <c r="D10712"/>
  <c r="D10709"/>
  <c r="D10706"/>
  <c r="D10705"/>
  <c r="D10704"/>
  <c r="B10699"/>
  <c r="B10697"/>
  <c r="B10695"/>
  <c r="D10693"/>
  <c r="B10718" l="1"/>
  <c r="B10717"/>
  <c r="B10716"/>
  <c r="B10715"/>
  <c r="B10712"/>
  <c r="B10709"/>
  <c r="B10706"/>
  <c r="B10705"/>
  <c r="B10704"/>
  <c r="I10801"/>
  <c r="D10788"/>
  <c r="B10788" s="1"/>
  <c r="D10783"/>
  <c r="B10783" s="1"/>
  <c r="B10758"/>
  <c r="B10756"/>
  <c r="B10754"/>
  <c r="B10753"/>
  <c r="D10789"/>
  <c r="B10789" s="1"/>
  <c r="D10784"/>
  <c r="B10784" s="1"/>
  <c r="D10778"/>
  <c r="D10777"/>
  <c r="D10776"/>
  <c r="D10775"/>
  <c r="D10772"/>
  <c r="D10769"/>
  <c r="D10766"/>
  <c r="D10765"/>
  <c r="D10764"/>
  <c r="B10759"/>
  <c r="B10757"/>
  <c r="B10755"/>
  <c r="D10753"/>
  <c r="B10778" l="1"/>
  <c r="B10777"/>
  <c r="B10776"/>
  <c r="B10775"/>
  <c r="B10772"/>
  <c r="B10769"/>
  <c r="B10766"/>
  <c r="B10765"/>
  <c r="B10764"/>
  <c r="I10861"/>
  <c r="D10848"/>
  <c r="B10848" s="1"/>
  <c r="D10843"/>
  <c r="B10843" s="1"/>
  <c r="B10818"/>
  <c r="B10816"/>
  <c r="B10814"/>
  <c r="B10813"/>
  <c r="D10849"/>
  <c r="B10849" s="1"/>
  <c r="D10844"/>
  <c r="B10844" s="1"/>
  <c r="D10838"/>
  <c r="D10837"/>
  <c r="D10836"/>
  <c r="D10835"/>
  <c r="D10832"/>
  <c r="D10829"/>
  <c r="D10826"/>
  <c r="D10825"/>
  <c r="D10824"/>
  <c r="B10819"/>
  <c r="B10817"/>
  <c r="B10815"/>
  <c r="D10813"/>
  <c r="B10838" l="1"/>
  <c r="B10837"/>
  <c r="B10836"/>
  <c r="B10835"/>
  <c r="B10832"/>
  <c r="B10829"/>
  <c r="B10826"/>
  <c r="B10825"/>
  <c r="B10824"/>
  <c r="I10921"/>
  <c r="D10908"/>
  <c r="B10908" s="1"/>
  <c r="D10903"/>
  <c r="B10903" s="1"/>
  <c r="B10878"/>
  <c r="B10876"/>
  <c r="B10874"/>
  <c r="B10873"/>
  <c r="D10909"/>
  <c r="B10909" s="1"/>
  <c r="D10904"/>
  <c r="B10904" s="1"/>
  <c r="D10898"/>
  <c r="D10897"/>
  <c r="D10896"/>
  <c r="D10895"/>
  <c r="D10892"/>
  <c r="D10889"/>
  <c r="D10886"/>
  <c r="D10885"/>
  <c r="D10884"/>
  <c r="B10879"/>
  <c r="B10877"/>
  <c r="B10875"/>
  <c r="D10873"/>
  <c r="B10898" l="1"/>
  <c r="B10897"/>
  <c r="B10896"/>
  <c r="B10895"/>
  <c r="B10892"/>
  <c r="B10889"/>
  <c r="B10886"/>
  <c r="B10885"/>
  <c r="B10884"/>
  <c r="I10981"/>
  <c r="D10968"/>
  <c r="B10968" s="1"/>
  <c r="D10969"/>
  <c r="B10969" s="1"/>
  <c r="D10963"/>
  <c r="B10963" s="1"/>
  <c r="B10938"/>
  <c r="B10936"/>
  <c r="B10934"/>
  <c r="B10933"/>
  <c r="D10964"/>
  <c r="B10964" s="1"/>
  <c r="D10958"/>
  <c r="D10957"/>
  <c r="D10956"/>
  <c r="D10955"/>
  <c r="D10952"/>
  <c r="D10949"/>
  <c r="D10946"/>
  <c r="D10945"/>
  <c r="D10944"/>
  <c r="B10939"/>
  <c r="B10937"/>
  <c r="B10935"/>
  <c r="D10933"/>
  <c r="B10958" l="1"/>
  <c r="B10957"/>
  <c r="B10956"/>
  <c r="B10955"/>
  <c r="B10952"/>
  <c r="B10949"/>
  <c r="B10946"/>
  <c r="B10945"/>
  <c r="B10944"/>
  <c r="I11041"/>
  <c r="D11028"/>
  <c r="B11028" s="1"/>
  <c r="D11023"/>
  <c r="B11023" s="1"/>
  <c r="B10998"/>
  <c r="B10996"/>
  <c r="B10994"/>
  <c r="B10993"/>
  <c r="D11029"/>
  <c r="B11029" s="1"/>
  <c r="D11024"/>
  <c r="B11024" s="1"/>
  <c r="D11018"/>
  <c r="D11017"/>
  <c r="D11016"/>
  <c r="D11015"/>
  <c r="D11012"/>
  <c r="D11009"/>
  <c r="D11006"/>
  <c r="D11005"/>
  <c r="D11004"/>
  <c r="B10999"/>
  <c r="B10997"/>
  <c r="B10995"/>
  <c r="D10993"/>
  <c r="B11018" l="1"/>
  <c r="B11017"/>
  <c r="B11016"/>
  <c r="B11015"/>
  <c r="B11012"/>
  <c r="B11009"/>
  <c r="B11006"/>
  <c r="B11005"/>
  <c r="B11004"/>
  <c r="I11101"/>
  <c r="D11088"/>
  <c r="B11088" s="1"/>
  <c r="D11083"/>
  <c r="B11083" s="1"/>
  <c r="B11058"/>
  <c r="B11056"/>
  <c r="B11054"/>
  <c r="B11053"/>
  <c r="D11089"/>
  <c r="B11089" s="1"/>
  <c r="D11084"/>
  <c r="B11084" s="1"/>
  <c r="D11078"/>
  <c r="D11077"/>
  <c r="D11076"/>
  <c r="D11075"/>
  <c r="D11072"/>
  <c r="D11069"/>
  <c r="D11066"/>
  <c r="D11065"/>
  <c r="D11064"/>
  <c r="B11059"/>
  <c r="B11057"/>
  <c r="B11055"/>
  <c r="D11053"/>
  <c r="B11078" l="1"/>
  <c r="B11077"/>
  <c r="B11076"/>
  <c r="B11075"/>
  <c r="B11072"/>
  <c r="B11069"/>
  <c r="B11066"/>
  <c r="B11065"/>
  <c r="B11064"/>
  <c r="I11161"/>
  <c r="D11148"/>
  <c r="B11148" s="1"/>
  <c r="D11143"/>
  <c r="B11143" s="1"/>
  <c r="B11118"/>
  <c r="B11116"/>
  <c r="B11114"/>
  <c r="B11113"/>
  <c r="D11149"/>
  <c r="B11149" s="1"/>
  <c r="D11144"/>
  <c r="B11144" s="1"/>
  <c r="D11138"/>
  <c r="D11137"/>
  <c r="D11136"/>
  <c r="D11135"/>
  <c r="D11132"/>
  <c r="D11129"/>
  <c r="D11126"/>
  <c r="D11125"/>
  <c r="D11124"/>
  <c r="B11119"/>
  <c r="B11117"/>
  <c r="B11115"/>
  <c r="D11113"/>
  <c r="B11138" l="1"/>
  <c r="B11137"/>
  <c r="B11136"/>
  <c r="B11135"/>
  <c r="B11132"/>
  <c r="B11129"/>
  <c r="B11126"/>
  <c r="B11125"/>
  <c r="B11124"/>
  <c r="I11221"/>
  <c r="D11208"/>
  <c r="B11208" s="1"/>
  <c r="D11203"/>
  <c r="B11203" s="1"/>
  <c r="B11178"/>
  <c r="B11176"/>
  <c r="B11174"/>
  <c r="B11173"/>
  <c r="D11209"/>
  <c r="B11209" s="1"/>
  <c r="D11204"/>
  <c r="B11204" s="1"/>
  <c r="D11198"/>
  <c r="D11197"/>
  <c r="D11196"/>
  <c r="D11195"/>
  <c r="D11192"/>
  <c r="D11189"/>
  <c r="D11186"/>
  <c r="D11185"/>
  <c r="D11184"/>
  <c r="B11179"/>
  <c r="B11177"/>
  <c r="B11175"/>
  <c r="D11173"/>
  <c r="B11198" l="1"/>
  <c r="B11197"/>
  <c r="B11196"/>
  <c r="B11195"/>
  <c r="B11192"/>
  <c r="B11189"/>
  <c r="B11186"/>
  <c r="B11185"/>
  <c r="B11184"/>
  <c r="I11281"/>
  <c r="D11268"/>
  <c r="B11268" s="1"/>
  <c r="D11263"/>
  <c r="B11263" s="1"/>
  <c r="B11238"/>
  <c r="B11236"/>
  <c r="B11234"/>
  <c r="B11233"/>
  <c r="D11269"/>
  <c r="B11269" s="1"/>
  <c r="D11264"/>
  <c r="B11264" s="1"/>
  <c r="D11258"/>
  <c r="D11257"/>
  <c r="D11256"/>
  <c r="D11255"/>
  <c r="D11252"/>
  <c r="D11249"/>
  <c r="D11246"/>
  <c r="D11245"/>
  <c r="D11244"/>
  <c r="B11239"/>
  <c r="B11237"/>
  <c r="B11235"/>
  <c r="D11233"/>
  <c r="B11258" l="1"/>
  <c r="B11257"/>
  <c r="B11256"/>
  <c r="B11255"/>
  <c r="B11252"/>
  <c r="B11249"/>
  <c r="B11246"/>
  <c r="B11245"/>
  <c r="B11244"/>
  <c r="I11341"/>
  <c r="D11328"/>
  <c r="B11328" s="1"/>
  <c r="D11323"/>
  <c r="B11323" s="1"/>
  <c r="B11298"/>
  <c r="B11296"/>
  <c r="B11294"/>
  <c r="B11293"/>
  <c r="D11329"/>
  <c r="B11329" s="1"/>
  <c r="D11324"/>
  <c r="B11324" s="1"/>
  <c r="D11318"/>
  <c r="D11317"/>
  <c r="D11316"/>
  <c r="D11315"/>
  <c r="D11312"/>
  <c r="D11309"/>
  <c r="D11306"/>
  <c r="D11305"/>
  <c r="D11304"/>
  <c r="B11299"/>
  <c r="B11297"/>
  <c r="B11295"/>
  <c r="D11293"/>
  <c r="B11318" l="1"/>
  <c r="B11317"/>
  <c r="B11316"/>
  <c r="B11315"/>
  <c r="B11312"/>
  <c r="B11309"/>
  <c r="B11306"/>
  <c r="B11305"/>
  <c r="B11304"/>
  <c r="I11401"/>
  <c r="D11388"/>
  <c r="B11388" s="1"/>
  <c r="D11383"/>
  <c r="B11383" s="1"/>
  <c r="B11358"/>
  <c r="B11356"/>
  <c r="B11354"/>
  <c r="B11353"/>
  <c r="D11389"/>
  <c r="B11389" s="1"/>
  <c r="D11384"/>
  <c r="B11384" s="1"/>
  <c r="D11378"/>
  <c r="D11377"/>
  <c r="D11376"/>
  <c r="D11375"/>
  <c r="D11372"/>
  <c r="D11369"/>
  <c r="D11366"/>
  <c r="D11365"/>
  <c r="D11364"/>
  <c r="B11359"/>
  <c r="B11357"/>
  <c r="B11355"/>
  <c r="D11353"/>
  <c r="B11378" l="1"/>
  <c r="B11377"/>
  <c r="B11376"/>
  <c r="B11375"/>
  <c r="B11372"/>
  <c r="B11369"/>
  <c r="B11366"/>
  <c r="B11365"/>
  <c r="B11364"/>
  <c r="I11461"/>
  <c r="D11448"/>
  <c r="B11448" s="1"/>
  <c r="D11443"/>
  <c r="B11443" s="1"/>
  <c r="B11418"/>
  <c r="B11416"/>
  <c r="B11414"/>
  <c r="B11413"/>
  <c r="D11449"/>
  <c r="B11449" s="1"/>
  <c r="D11444"/>
  <c r="B11444" s="1"/>
  <c r="D11438"/>
  <c r="D11437"/>
  <c r="D11436"/>
  <c r="D11435"/>
  <c r="D11432"/>
  <c r="D11429"/>
  <c r="D11426"/>
  <c r="D11425"/>
  <c r="D11424"/>
  <c r="B11419"/>
  <c r="B11417"/>
  <c r="B11415"/>
  <c r="D11413"/>
  <c r="B11438" l="1"/>
  <c r="B11437"/>
  <c r="B11436"/>
  <c r="B11435"/>
  <c r="B11432"/>
  <c r="B11429"/>
  <c r="B11426"/>
  <c r="B11425"/>
  <c r="B11424"/>
  <c r="I11521"/>
  <c r="D11508"/>
  <c r="B11508" s="1"/>
  <c r="D11503"/>
  <c r="B11503" s="1"/>
  <c r="D11509"/>
  <c r="B11509" s="1"/>
  <c r="D11504"/>
  <c r="B11504" s="1"/>
  <c r="B11478"/>
  <c r="B11476"/>
  <c r="B11474"/>
  <c r="B11473"/>
  <c r="D11498"/>
  <c r="D11497"/>
  <c r="D11496"/>
  <c r="D11495"/>
  <c r="D11492"/>
  <c r="D11489"/>
  <c r="D11486"/>
  <c r="D11485"/>
  <c r="D11484"/>
  <c r="B11479"/>
  <c r="B11477"/>
  <c r="B11475"/>
  <c r="D11473"/>
  <c r="B11498" l="1"/>
  <c r="B11497"/>
  <c r="B11496"/>
  <c r="B11495"/>
  <c r="B11492"/>
  <c r="B11489"/>
  <c r="B11486"/>
  <c r="B11485"/>
  <c r="B11484"/>
  <c r="I11581"/>
  <c r="D11568"/>
  <c r="B11568" s="1"/>
  <c r="D11563"/>
  <c r="B11563" s="1"/>
  <c r="B11538"/>
  <c r="B11536"/>
  <c r="B11534"/>
  <c r="B11533"/>
  <c r="D11569"/>
  <c r="B11569" s="1"/>
  <c r="D11564"/>
  <c r="B11564" s="1"/>
  <c r="D11558"/>
  <c r="D11557"/>
  <c r="D11556"/>
  <c r="D11555"/>
  <c r="D11552"/>
  <c r="D11549"/>
  <c r="D11546"/>
  <c r="D11545"/>
  <c r="D11544"/>
  <c r="B11539"/>
  <c r="B11537"/>
  <c r="B11535"/>
  <c r="D11533"/>
  <c r="B11558" l="1"/>
  <c r="B11557"/>
  <c r="B11556"/>
  <c r="B11555"/>
  <c r="B11552"/>
  <c r="B11549"/>
  <c r="B11546"/>
  <c r="B11545"/>
  <c r="B11544"/>
  <c r="I11641"/>
  <c r="D11628"/>
  <c r="B11628" s="1"/>
  <c r="D11623"/>
  <c r="B11623" s="1"/>
  <c r="B11598"/>
  <c r="B11596"/>
  <c r="B11594"/>
  <c r="B11593"/>
  <c r="D11629"/>
  <c r="B11629" s="1"/>
  <c r="D11624"/>
  <c r="B11624" s="1"/>
  <c r="D11618"/>
  <c r="D11617"/>
  <c r="D11616"/>
  <c r="D11615"/>
  <c r="D11612"/>
  <c r="D11609"/>
  <c r="D11606"/>
  <c r="D11605"/>
  <c r="D11604"/>
  <c r="B11599"/>
  <c r="B11597"/>
  <c r="B11595"/>
  <c r="D11593"/>
  <c r="B11618" l="1"/>
  <c r="B11617"/>
  <c r="B11616"/>
  <c r="B11615"/>
  <c r="B11612"/>
  <c r="B11609"/>
  <c r="B11606"/>
  <c r="B11605"/>
  <c r="B11604"/>
  <c r="I11701"/>
  <c r="D11688"/>
  <c r="B11688" s="1"/>
  <c r="D11683"/>
  <c r="B11683" s="1"/>
  <c r="B11658"/>
  <c r="B11656"/>
  <c r="B11654"/>
  <c r="B11653"/>
  <c r="D11689"/>
  <c r="B11689" s="1"/>
  <c r="D11684"/>
  <c r="B11684" s="1"/>
  <c r="D11678"/>
  <c r="D11677"/>
  <c r="D11676"/>
  <c r="D11675"/>
  <c r="D11672"/>
  <c r="D11669"/>
  <c r="D11666"/>
  <c r="D11665"/>
  <c r="D11664"/>
  <c r="B11659"/>
  <c r="B11657"/>
  <c r="B11655"/>
  <c r="D11653"/>
  <c r="B11678" l="1"/>
  <c r="B11677"/>
  <c r="B11676"/>
  <c r="B11675"/>
  <c r="B11672"/>
  <c r="B11669"/>
  <c r="B11666"/>
  <c r="B11665"/>
  <c r="B11664"/>
  <c r="I11761"/>
  <c r="D11748"/>
  <c r="B11748" s="1"/>
  <c r="D11743"/>
  <c r="B11743" s="1"/>
  <c r="B11718"/>
  <c r="B11716"/>
  <c r="B11714"/>
  <c r="B11713"/>
  <c r="D11749"/>
  <c r="B11749" s="1"/>
  <c r="D11744"/>
  <c r="B11744" s="1"/>
  <c r="D11738"/>
  <c r="D11737"/>
  <c r="D11736"/>
  <c r="D11735"/>
  <c r="D11732"/>
  <c r="D11729"/>
  <c r="D11726"/>
  <c r="D11725"/>
  <c r="D11724"/>
  <c r="B11719"/>
  <c r="B11717"/>
  <c r="B11715"/>
  <c r="D11713"/>
  <c r="B11738" l="1"/>
  <c r="B11737"/>
  <c r="B11736"/>
  <c r="B11735"/>
  <c r="B11732"/>
  <c r="B11729"/>
  <c r="B11726"/>
  <c r="B11725"/>
  <c r="B11724"/>
  <c r="I11821"/>
  <c r="D11808"/>
  <c r="B11808" s="1"/>
  <c r="D11803"/>
  <c r="B11803" s="1"/>
  <c r="B11778"/>
  <c r="B11776"/>
  <c r="B11774"/>
  <c r="B11773"/>
  <c r="D11809"/>
  <c r="B11809" s="1"/>
  <c r="D11804"/>
  <c r="B11804" s="1"/>
  <c r="D11798"/>
  <c r="D11797"/>
  <c r="D11796"/>
  <c r="D11795"/>
  <c r="D11792"/>
  <c r="D11789"/>
  <c r="D11786"/>
  <c r="D11785"/>
  <c r="D11784"/>
  <c r="B11779"/>
  <c r="B11777"/>
  <c r="B11775"/>
  <c r="D11773"/>
  <c r="B11798" l="1"/>
  <c r="B11797"/>
  <c r="B11796"/>
  <c r="B11795"/>
  <c r="B11792"/>
  <c r="B11789"/>
  <c r="B11786"/>
  <c r="B11785"/>
  <c r="B11784"/>
  <c r="I11881"/>
  <c r="D11868"/>
  <c r="B11868" s="1"/>
  <c r="D11863"/>
  <c r="B11863" s="1"/>
  <c r="B11838"/>
  <c r="B11836"/>
  <c r="B11834"/>
  <c r="B11833"/>
  <c r="D11869"/>
  <c r="B11869" s="1"/>
  <c r="D11864"/>
  <c r="B11864" s="1"/>
  <c r="D11858"/>
  <c r="D11857"/>
  <c r="D11856"/>
  <c r="D11855"/>
  <c r="D11852"/>
  <c r="D11849"/>
  <c r="D11846"/>
  <c r="D11845"/>
  <c r="D11844"/>
  <c r="B11839"/>
  <c r="B11837"/>
  <c r="B11835"/>
  <c r="D11833"/>
  <c r="B11858" l="1"/>
  <c r="B11857"/>
  <c r="B11856"/>
  <c r="B11855"/>
  <c r="B11852"/>
  <c r="B11849"/>
  <c r="B11846"/>
  <c r="B11845"/>
  <c r="B11844"/>
  <c r="I11941"/>
  <c r="D11928"/>
  <c r="B11928" s="1"/>
  <c r="D11923"/>
  <c r="B11923" s="1"/>
  <c r="B11898"/>
  <c r="B11896"/>
  <c r="B11894"/>
  <c r="B11893"/>
  <c r="D11929"/>
  <c r="B11929" s="1"/>
  <c r="D11924"/>
  <c r="B11924" s="1"/>
  <c r="D11918"/>
  <c r="D11917"/>
  <c r="D11916"/>
  <c r="D11915"/>
  <c r="D11912"/>
  <c r="D11909"/>
  <c r="D11906"/>
  <c r="D11905"/>
  <c r="D11904"/>
  <c r="B11899"/>
  <c r="B11897"/>
  <c r="B11895"/>
  <c r="D11893"/>
  <c r="B11918" l="1"/>
  <c r="B11917"/>
  <c r="B11916"/>
  <c r="B11915"/>
  <c r="B11912"/>
  <c r="B11909"/>
  <c r="B11906"/>
  <c r="B11905"/>
  <c r="B11904"/>
  <c r="D11988"/>
  <c r="B11988" s="1"/>
  <c r="D11983"/>
  <c r="B11983" s="1"/>
  <c r="B11958"/>
  <c r="B11956"/>
  <c r="B11954"/>
  <c r="B11953"/>
  <c r="D11989"/>
  <c r="B11989" s="1"/>
  <c r="D11984"/>
  <c r="B11984" s="1"/>
  <c r="D11978"/>
  <c r="D11977"/>
  <c r="D11976"/>
  <c r="D11975"/>
  <c r="D11972"/>
  <c r="D11969"/>
  <c r="D11966"/>
  <c r="D11965"/>
  <c r="D11964"/>
  <c r="B11959"/>
  <c r="B11957"/>
  <c r="B11955"/>
  <c r="D11953"/>
  <c r="B11978" l="1"/>
  <c r="B11977"/>
  <c r="B11976"/>
  <c r="B11975"/>
  <c r="B11972"/>
  <c r="B11969"/>
  <c r="B11966"/>
  <c r="B11965"/>
  <c r="B11964"/>
</calcChain>
</file>

<file path=xl/sharedStrings.xml><?xml version="1.0" encoding="utf-8"?>
<sst xmlns="http://schemas.openxmlformats.org/spreadsheetml/2006/main" count="14162" uniqueCount="198">
  <si>
    <t>School Name</t>
  </si>
  <si>
    <t>Address</t>
  </si>
  <si>
    <t>Email ID</t>
  </si>
  <si>
    <t>Phone No.</t>
  </si>
  <si>
    <t>Website</t>
  </si>
  <si>
    <t>SCHOOL INFORMATION</t>
  </si>
  <si>
    <t>STUDENT INFORMATION</t>
  </si>
  <si>
    <t>NAME OF STUDENT</t>
  </si>
  <si>
    <t>CBSE ROLL NO.</t>
  </si>
  <si>
    <t>REGISTRATION NO.</t>
  </si>
  <si>
    <t>ADMISSION NO.</t>
  </si>
  <si>
    <t>SECTION</t>
  </si>
  <si>
    <t>DATE OF BIRTH</t>
  </si>
  <si>
    <t>MOTHER'S NAME</t>
  </si>
  <si>
    <t>FATHER'S NAME/
GAURDIAN'S NAME</t>
  </si>
  <si>
    <r>
      <rPr>
        <b/>
        <sz val="14"/>
        <color rgb="FFFF0000"/>
        <rFont val="Calibri"/>
        <family val="2"/>
        <scheme val="minor"/>
      </rPr>
      <t>PLEASE NOTE:</t>
    </r>
    <r>
      <rPr>
        <b/>
        <sz val="14"/>
        <color theme="1"/>
        <rFont val="Calibri"/>
        <family val="2"/>
        <scheme val="minor"/>
      </rPr>
      <t xml:space="preserve">
1. This file can take 200 Students.
2. For more students, please make a copy of this file and fill more students.</t>
    </r>
  </si>
  <si>
    <t>Thinking Skills</t>
  </si>
  <si>
    <t>Social Skills</t>
  </si>
  <si>
    <t>Emotional Skills</t>
  </si>
  <si>
    <t>Work Experience</t>
  </si>
  <si>
    <t>Visual &amp;
Performing Arts</t>
  </si>
  <si>
    <t>Attitude towards Teachers</t>
  </si>
  <si>
    <t>Attitude towards School mates</t>
  </si>
  <si>
    <t>Attitude towards School Programmes
&amp; Environment</t>
  </si>
  <si>
    <t>Value System</t>
  </si>
  <si>
    <t>B</t>
  </si>
  <si>
    <t>A</t>
  </si>
  <si>
    <t>GRADES INFORMATION</t>
  </si>
  <si>
    <t>2.B</t>
  </si>
  <si>
    <t>2.C</t>
  </si>
  <si>
    <r>
      <rPr>
        <b/>
        <sz val="10"/>
        <color rgb="FFFF0000"/>
        <rFont val="Arial"/>
        <family val="2"/>
      </rPr>
      <t>2.A</t>
    </r>
    <r>
      <rPr>
        <b/>
        <sz val="10"/>
        <color theme="1"/>
        <rFont val="Arial"/>
        <family val="2"/>
      </rPr>
      <t xml:space="preserve">
Life Skills</t>
    </r>
  </si>
  <si>
    <r>
      <rPr>
        <b/>
        <sz val="10"/>
        <color rgb="FFFF0000"/>
        <rFont val="Arial"/>
        <family val="2"/>
      </rPr>
      <t>2.D</t>
    </r>
    <r>
      <rPr>
        <b/>
        <sz val="10"/>
        <color theme="1"/>
        <rFont val="Arial"/>
        <family val="2"/>
      </rPr>
      <t xml:space="preserve">
Attitude and Values</t>
    </r>
  </si>
  <si>
    <r>
      <rPr>
        <b/>
        <sz val="10"/>
        <color rgb="FFFF0000"/>
        <rFont val="Arial"/>
        <family val="2"/>
      </rPr>
      <t>3.A</t>
    </r>
    <r>
      <rPr>
        <b/>
        <sz val="10"/>
        <color theme="1"/>
        <rFont val="Arial"/>
        <family val="2"/>
      </rPr>
      <t xml:space="preserve">
Co-Curricular Activoties</t>
    </r>
  </si>
  <si>
    <r>
      <rPr>
        <b/>
        <sz val="10"/>
        <color rgb="FFFF0000"/>
        <rFont val="Arial"/>
        <family val="2"/>
      </rPr>
      <t>3.B</t>
    </r>
    <r>
      <rPr>
        <b/>
        <sz val="10"/>
        <color theme="1"/>
        <rFont val="Arial"/>
        <family val="2"/>
      </rPr>
      <t xml:space="preserve">
Health and Physical Education</t>
    </r>
  </si>
  <si>
    <t>DIRECTORATE OF EDUCATION</t>
  </si>
  <si>
    <t>GOVT. OF NCT OF DELHI</t>
  </si>
  <si>
    <t>PERFORMANCE PROFILE</t>
  </si>
  <si>
    <t>Continuous and Comprehensive Evaluation</t>
  </si>
  <si>
    <t>(Issued by school as per the directives of Central Board of Secondary Education, Delhi)</t>
  </si>
  <si>
    <t>Class X (Session 2016-17)</t>
  </si>
  <si>
    <t>Name of Student</t>
  </si>
  <si>
    <t>Date of Birth</t>
  </si>
  <si>
    <t>Mother's Name</t>
  </si>
  <si>
    <t>Father's Name/
Guardian's Name</t>
  </si>
  <si>
    <t>(Strike off which ever is not applicable)</t>
  </si>
  <si>
    <r>
      <t xml:space="preserve">Admission No.
</t>
    </r>
    <r>
      <rPr>
        <sz val="8"/>
        <color theme="1"/>
        <rFont val="Verdana"/>
        <family val="2"/>
      </rPr>
      <t>(Alloted by the school)</t>
    </r>
  </si>
  <si>
    <r>
      <t xml:space="preserve">Roll No.
</t>
    </r>
    <r>
      <rPr>
        <sz val="8"/>
        <color theme="1"/>
        <rFont val="Verdana"/>
        <family val="2"/>
      </rPr>
      <t>(Alloted by CBSE)</t>
    </r>
  </si>
  <si>
    <r>
      <t xml:space="preserve">Registration No.
</t>
    </r>
    <r>
      <rPr>
        <sz val="8"/>
        <color theme="1"/>
        <rFont val="Verdana"/>
        <family val="2"/>
      </rPr>
      <t>(Alloted by the Board)</t>
    </r>
  </si>
  <si>
    <t>Section</t>
  </si>
  <si>
    <t>SCHOOL NAME:</t>
  </si>
  <si>
    <t>ADDRESS:</t>
  </si>
  <si>
    <t>Email ID:</t>
  </si>
  <si>
    <t>Phone No.:</t>
  </si>
  <si>
    <t>Website:</t>
  </si>
  <si>
    <t>CBSE Code</t>
  </si>
  <si>
    <t>Affiliation No.</t>
  </si>
  <si>
    <t>Affiliation No.:</t>
  </si>
  <si>
    <t>CBSE Code:</t>
  </si>
  <si>
    <t>PART-2 : CO-SCHOLASTIC AREAS</t>
  </si>
  <si>
    <t>LIFE SKILLS</t>
  </si>
  <si>
    <t>DESCRIPTIVE INDICATORS</t>
  </si>
  <si>
    <t>GRADE</t>
  </si>
  <si>
    <t>THINKING SKILLS:</t>
  </si>
  <si>
    <t>SOCIAL SKILLS:</t>
  </si>
  <si>
    <t>EMOTIONAL SKILLS:</t>
  </si>
  <si>
    <t>WORK EDUCATION</t>
  </si>
  <si>
    <t>VISUAL AND PERFORMING ARTS</t>
  </si>
  <si>
    <t>ATTITUDE AND VALUES TOWARDS</t>
  </si>
  <si>
    <t>TEACHERS:</t>
  </si>
  <si>
    <t>SCHOOL MATES:</t>
  </si>
  <si>
    <t>SCHOOL PROGRAMME AND ENVIRONMENT:</t>
  </si>
  <si>
    <t>VALUE SYSTEMS:</t>
  </si>
  <si>
    <t>PART-3 : CO-CURRICULAR ACTIVITIES</t>
  </si>
  <si>
    <t>ACTIVITY</t>
  </si>
  <si>
    <t>2(A)</t>
  </si>
  <si>
    <t>2(B)</t>
  </si>
  <si>
    <t xml:space="preserve">2(C)  </t>
  </si>
  <si>
    <t>2(D)</t>
  </si>
  <si>
    <t>3(A)</t>
  </si>
  <si>
    <t>3(B) Physical and Health Education</t>
  </si>
  <si>
    <t>Signature of Class Teacher</t>
  </si>
  <si>
    <t>Signature of H.O.S.</t>
  </si>
  <si>
    <t>with School Seal</t>
  </si>
  <si>
    <t>Dated:</t>
  </si>
  <si>
    <t>Place:    DELHI</t>
  </si>
  <si>
    <t>LITRARY &amp; CREATIVE SKILLS</t>
  </si>
  <si>
    <t>Participate in Debate, Declamation, Creative writing, Drawing, Poster making</t>
  </si>
  <si>
    <t>Participate in Debate, Declamation, Creative writing, Drawing</t>
  </si>
  <si>
    <t>Participate in Debate, Declamation, Drawing</t>
  </si>
  <si>
    <t>Participate in Debate, Drawing</t>
  </si>
  <si>
    <t>Participate in Drawing</t>
  </si>
  <si>
    <t>SCIENTIFIC SKILLS</t>
  </si>
  <si>
    <t>Keen observer, Experimental skills, Participate in Quiz &amp; Exhibition, Make projects</t>
  </si>
  <si>
    <t>Keen observer, Show experimental skills, Participate in Quiz, Make projects</t>
  </si>
  <si>
    <t>Keen observer, Show experimental skills, Participate in Quiz</t>
  </si>
  <si>
    <t>Show experimental skills, Participate in Quiz</t>
  </si>
  <si>
    <t>Participate in Quiz</t>
  </si>
  <si>
    <t>AESTHETIC &amp; PERFORMING ART</t>
  </si>
  <si>
    <t>Keen interest, Creative expression in cultural activities, Perform art, Enjoy art</t>
  </si>
  <si>
    <t>Keen interest, Creative expression, Participate in cultural activities, Enjoy art</t>
  </si>
  <si>
    <t>Keen interest, Participate in cultural activities, Enjoy art</t>
  </si>
  <si>
    <t>Participate in cultural activities, Enjoy art</t>
  </si>
  <si>
    <t>Enjoy art</t>
  </si>
  <si>
    <t>CLUBS</t>
  </si>
  <si>
    <t>Original ideas, Leadership, Co-operative, Appriciate others, Responsible</t>
  </si>
  <si>
    <t>Leadership, Co-operative, Appriciate others, Responsible</t>
  </si>
  <si>
    <t>Co-operative, Appriciate others, Responsible</t>
  </si>
  <si>
    <t>Appriciate others, Responsible</t>
  </si>
  <si>
    <t>Appriciate others</t>
  </si>
  <si>
    <t>SPORTS/INDIGENOUS SPORT</t>
  </si>
  <si>
    <t>Show sportsmanship, Disciplined, Lead school team, Physically fit, Innate talent</t>
  </si>
  <si>
    <t>Show sportsmanship, Disciplined, Represented school team, Physically fit</t>
  </si>
  <si>
    <t>Show sportsmanship, Disciplined, Physically fit</t>
  </si>
  <si>
    <t>Show sportsmanship, Disciplined</t>
  </si>
  <si>
    <t>Show sportsmanship</t>
  </si>
  <si>
    <t>NCC/NSS</t>
  </si>
  <si>
    <t>Show spirit, Display commitment &amp; responsibility, Leadership qualities, Good rapport</t>
  </si>
  <si>
    <t>Show spirit, Display commitment &amp; responsibility, Good rapport</t>
  </si>
  <si>
    <t>Show spirit, Display commitment, Good rapport</t>
  </si>
  <si>
    <t>Show spirit, Good rapport</t>
  </si>
  <si>
    <t>Show spirit</t>
  </si>
  <si>
    <t>SCOUTING &amp; GUIDING</t>
  </si>
  <si>
    <t>SWIMMING</t>
  </si>
  <si>
    <t>Enjoys swimming, familiar with styles, Skilled diver, Follow safety norms, Competitive</t>
  </si>
  <si>
    <t>Enjoys swimming, familiar with styles, Follow safety norms, Competitive</t>
  </si>
  <si>
    <t>Enjoys swimming, Follow safety norms, Competitive</t>
  </si>
  <si>
    <t>Enjoys swimming, Follow safety norms</t>
  </si>
  <si>
    <t>Enjoys swimming</t>
  </si>
  <si>
    <t>GYMNASTIC</t>
  </si>
  <si>
    <t>Interest in gymnastic, Flexable body, Show skills, Regularly exercise, Committed</t>
  </si>
  <si>
    <t>Interest in gymnastic, Flexable body, Regularly exercise, Committed</t>
  </si>
  <si>
    <t>Interest in gymnastic, Regularly exercise, Committed</t>
  </si>
  <si>
    <t>Interest in gymnastic, Regularly exercise</t>
  </si>
  <si>
    <t>Interest in gymnastic</t>
  </si>
  <si>
    <t>YOGA</t>
  </si>
  <si>
    <t>Comfortable in Yoga postures, Regulate breathing, Meditation, Regularly exercise</t>
  </si>
  <si>
    <t>Comfortable in Yoga postures, Do meditation, Regularly exercise</t>
  </si>
  <si>
    <t>Comfortable in Yoga postures, Regularly exercise</t>
  </si>
  <si>
    <t>Comfortable in Yoga postures</t>
  </si>
  <si>
    <t>FIRST-AID</t>
  </si>
  <si>
    <t>Interest in First-Aid, Show patience &amp; tenacity, Committed, Responsible</t>
  </si>
  <si>
    <t>Interest in First-Aid, Show patience, Committed, Responsible</t>
  </si>
  <si>
    <t>Interest in First-Aid, Show patience, Responsible</t>
  </si>
  <si>
    <t>Interest in First-Aid, Responsible</t>
  </si>
  <si>
    <t>Interest in First-Aid</t>
  </si>
  <si>
    <t>GARDENING/SHRAMDAAN</t>
  </si>
  <si>
    <t>Interest in Gardening, Aware of types of plants &amp; fertilizers, Look after, Enjoys activity</t>
  </si>
  <si>
    <t>Interest in Gardening, Aware of types of plants, Look after, Enjoys activity</t>
  </si>
  <si>
    <t>Interest in Gardening, Look after, Enjoys activity</t>
  </si>
  <si>
    <t>Interest in Gardening, Enjoys activity</t>
  </si>
  <si>
    <t>Interest in Gardening</t>
  </si>
  <si>
    <t>Imaginative, Elaborative, Analyse problems, Impliment decision, Take responsibility</t>
  </si>
  <si>
    <t>Imaginative, Elaborative, Analyse problems, Impliment decision</t>
  </si>
  <si>
    <t>Imaginative, Elaborative, Analyse problems</t>
  </si>
  <si>
    <t>Imaginative, Elaborative</t>
  </si>
  <si>
    <t>Elaborative</t>
  </si>
  <si>
    <t>Empathetic, Listen actively, Communicate well, Take criticism (+)vely, Responsive</t>
  </si>
  <si>
    <t>Empathetic, Listen actively, Communicate well, Responsive</t>
  </si>
  <si>
    <t>Empathetic, Listen actively, Responsive</t>
  </si>
  <si>
    <t>Listen actively, Responsive</t>
  </si>
  <si>
    <t>Responsive</t>
  </si>
  <si>
    <t>Know strength &amp; weakness, Comfortable with self, Cope with stress, Aware</t>
  </si>
  <si>
    <t>Comfortable with self, Cope with stress, Aware</t>
  </si>
  <si>
    <t>Comfortable with self, Aware</t>
  </si>
  <si>
    <t>Comfortable with self</t>
  </si>
  <si>
    <t>Innovative ideas, Involvement, Motivation, Positive attitude, Co-operative</t>
  </si>
  <si>
    <t>Involvement, Motivation, Positive attitude, Co-operative</t>
  </si>
  <si>
    <t>Involvement, Positive attitude, Co-operative</t>
  </si>
  <si>
    <t>Involvement, Co-operative</t>
  </si>
  <si>
    <t>Involvement</t>
  </si>
  <si>
    <t>Creative Ideas, Aesthetic sensiblity, Originality, Real life corelation, Appriciate peers</t>
  </si>
  <si>
    <t>Creative Ideas, Aesthetic sensiblity, Real life corelation, Appriciate peers</t>
  </si>
  <si>
    <t>Creative Ideas, Real life corelation, Appriciate peers</t>
  </si>
  <si>
    <t>Creative Ideas, Appriciate peers</t>
  </si>
  <si>
    <t>Appriciate peers</t>
  </si>
  <si>
    <t>Show respect &amp; courtesy, Good Learner, Take critism positively, Follow rules</t>
  </si>
  <si>
    <t>Show respect &amp; courtesy, Conducing to learning, Take critism positively</t>
  </si>
  <si>
    <t>Show respect &amp; courtesy, Conducing to learning</t>
  </si>
  <si>
    <t>Conducing to learning</t>
  </si>
  <si>
    <t>Good rapport with peers, Communicate well, Inspire others, Kind &amp; helpful, Sensitive</t>
  </si>
  <si>
    <t>Healthy rapport with peers, Effective communication, Kind &amp; helpful, Sensitive</t>
  </si>
  <si>
    <t>Healthy rapport with peers, Effective communication, Kind &amp; helpful</t>
  </si>
  <si>
    <t>Good communication, Kind &amp; helpful</t>
  </si>
  <si>
    <t>Good communication</t>
  </si>
  <si>
    <t>Respect school property, Protective, Participate, Responsible, Volunteers</t>
  </si>
  <si>
    <t>Environmentally sensitive, Participate, Responsible, Volunteers</t>
  </si>
  <si>
    <t>Participate, Responsible, Volunteers</t>
  </si>
  <si>
    <t>Participate, Volunteers</t>
  </si>
  <si>
    <t>Participate</t>
  </si>
  <si>
    <t>Follow rules, Honest &amp; ethical, Commited, Respect diversity, Positive attitude</t>
  </si>
  <si>
    <t>Follow rules, Commited, Respect diversity, Positive attitude</t>
  </si>
  <si>
    <t>Follow rules, Commited, Positive attitude</t>
  </si>
  <si>
    <t>Follow rules, Commited</t>
  </si>
  <si>
    <t>Follow rules</t>
  </si>
  <si>
    <t>C</t>
  </si>
  <si>
    <t>D</t>
  </si>
  <si>
    <t>E</t>
  </si>
  <si>
    <t>SELECT</t>
  </si>
</sst>
</file>

<file path=xl/styles.xml><?xml version="1.0" encoding="utf-8"?>
<styleSheet xmlns="http://schemas.openxmlformats.org/spreadsheetml/2006/main">
  <fonts count="17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2" tint="-0.89999084444715716"/>
      <name val="Verdana"/>
      <family val="2"/>
    </font>
    <font>
      <b/>
      <sz val="10"/>
      <color theme="2" tint="-0.89999084444715716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Verdana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Arial"/>
      <family val="2"/>
    </font>
    <font>
      <sz val="8"/>
      <name val="Verdana"/>
      <family val="2"/>
    </font>
    <font>
      <u/>
      <sz val="10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textRotation="90" wrapText="1"/>
    </xf>
    <xf numFmtId="0" fontId="9" fillId="4" borderId="1" xfId="0" applyFont="1" applyFill="1" applyBorder="1" applyAlignment="1" applyProtection="1">
      <alignment horizontal="center" textRotation="90" wrapText="1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horizontal="left" vertical="top"/>
    </xf>
    <xf numFmtId="0" fontId="0" fillId="6" borderId="1" xfId="0" applyFill="1" applyBorder="1" applyAlignment="1" applyProtection="1">
      <alignment vertical="center"/>
    </xf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3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6" fillId="0" borderId="1" xfId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TD!A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GRD!C6"/><Relationship Id="rId1" Type="http://schemas.openxmlformats.org/officeDocument/2006/relationships/hyperlink" Target="#SCH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INT!A1"/><Relationship Id="rId1" Type="http://schemas.openxmlformats.org/officeDocument/2006/relationships/hyperlink" Target="#SC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C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9</xdr:row>
      <xdr:rowOff>47625</xdr:rowOff>
    </xdr:from>
    <xdr:to>
      <xdr:col>1</xdr:col>
      <xdr:colOff>3619500</xdr:colOff>
      <xdr:row>10</xdr:row>
      <xdr:rowOff>180974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2924175" y="3048000"/>
          <a:ext cx="2857500" cy="37147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 TO STUDENT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57151</xdr:rowOff>
    </xdr:from>
    <xdr:to>
      <xdr:col>1</xdr:col>
      <xdr:colOff>1628775</xdr:colOff>
      <xdr:row>0</xdr:row>
      <xdr:rowOff>428625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6200" y="57151"/>
          <a:ext cx="2676525" cy="37147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 TO SCHOOL INFORMATION</a:t>
          </a:r>
        </a:p>
      </xdr:txBody>
    </xdr:sp>
    <xdr:clientData/>
  </xdr:twoCellAnchor>
  <xdr:twoCellAnchor>
    <xdr:from>
      <xdr:col>7</xdr:col>
      <xdr:colOff>76200</xdr:colOff>
      <xdr:row>0</xdr:row>
      <xdr:rowOff>57150</xdr:rowOff>
    </xdr:from>
    <xdr:to>
      <xdr:col>7</xdr:col>
      <xdr:colOff>1647824</xdr:colOff>
      <xdr:row>0</xdr:row>
      <xdr:rowOff>428624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9296400" y="57150"/>
          <a:ext cx="1571624" cy="37147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 TO GRADES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1647825</xdr:colOff>
      <xdr:row>0</xdr:row>
      <xdr:rowOff>428624</xdr:rowOff>
    </xdr:to>
    <xdr:sp macro="" textlink="">
      <xdr:nvSpPr>
        <xdr:cNvPr id="40" name="TextBox 39">
          <a:hlinkClick xmlns:r="http://schemas.openxmlformats.org/officeDocument/2006/relationships" r:id="rId1"/>
        </xdr:cNvPr>
        <xdr:cNvSpPr txBox="1"/>
      </xdr:nvSpPr>
      <xdr:spPr>
        <a:xfrm>
          <a:off x="95250" y="57150"/>
          <a:ext cx="2676525" cy="37147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 TO SCHOOL INFORMATION</a:t>
          </a:r>
        </a:p>
      </xdr:txBody>
    </xdr:sp>
    <xdr:clientData/>
  </xdr:twoCellAnchor>
  <xdr:twoCellAnchor>
    <xdr:from>
      <xdr:col>11</xdr:col>
      <xdr:colOff>66675</xdr:colOff>
      <xdr:row>0</xdr:row>
      <xdr:rowOff>57150</xdr:rowOff>
    </xdr:from>
    <xdr:to>
      <xdr:col>14</xdr:col>
      <xdr:colOff>409575</xdr:colOff>
      <xdr:row>0</xdr:row>
      <xdr:rowOff>428624</xdr:rowOff>
    </xdr:to>
    <xdr:sp macro="" textlink="">
      <xdr:nvSpPr>
        <xdr:cNvPr id="41" name="TextBox 40">
          <a:hlinkClick xmlns:r="http://schemas.openxmlformats.org/officeDocument/2006/relationships" r:id="rId2"/>
        </xdr:cNvPr>
        <xdr:cNvSpPr txBox="1"/>
      </xdr:nvSpPr>
      <xdr:spPr>
        <a:xfrm>
          <a:off x="7762875" y="57150"/>
          <a:ext cx="1771650" cy="37147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 TO PRINT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0</xdr:rowOff>
    </xdr:from>
    <xdr:to>
      <xdr:col>17</xdr:col>
      <xdr:colOff>457200</xdr:colOff>
      <xdr:row>1</xdr:row>
      <xdr:rowOff>371474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334125" y="238125"/>
          <a:ext cx="2676525" cy="37147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GO TO SCHOOL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sqref="A1:B1"/>
    </sheetView>
  </sheetViews>
  <sheetFormatPr defaultRowHeight="18.75" customHeight="1"/>
  <cols>
    <col min="1" max="1" width="28.375" style="50" customWidth="1"/>
    <col min="2" max="2" width="62.5" style="50" customWidth="1"/>
    <col min="3" max="3" width="9" style="50"/>
    <col min="4" max="4" width="10.75" style="50" customWidth="1"/>
    <col min="5" max="16384" width="9" style="50"/>
  </cols>
  <sheetData>
    <row r="1" spans="1:9" ht="37.5" customHeight="1">
      <c r="A1" s="54" t="s">
        <v>5</v>
      </c>
      <c r="B1" s="55"/>
    </row>
    <row r="2" spans="1:9" ht="30" customHeight="1">
      <c r="A2" s="53" t="s">
        <v>0</v>
      </c>
      <c r="B2" s="18"/>
      <c r="D2" s="56" t="s">
        <v>15</v>
      </c>
      <c r="E2" s="56"/>
      <c r="F2" s="56"/>
      <c r="G2" s="56"/>
      <c r="H2" s="56"/>
      <c r="I2" s="56"/>
    </row>
    <row r="3" spans="1:9" ht="30" customHeight="1">
      <c r="A3" s="53" t="s">
        <v>1</v>
      </c>
      <c r="B3" s="18"/>
      <c r="D3" s="56"/>
      <c r="E3" s="56"/>
      <c r="F3" s="56"/>
      <c r="G3" s="56"/>
      <c r="H3" s="56"/>
      <c r="I3" s="56"/>
    </row>
    <row r="4" spans="1:9" ht="30" customHeight="1">
      <c r="A4" s="53" t="s">
        <v>55</v>
      </c>
      <c r="B4" s="18"/>
      <c r="D4" s="56"/>
      <c r="E4" s="56"/>
      <c r="F4" s="56"/>
      <c r="G4" s="56"/>
      <c r="H4" s="56"/>
      <c r="I4" s="56"/>
    </row>
    <row r="5" spans="1:9" ht="30" customHeight="1">
      <c r="A5" s="53" t="s">
        <v>54</v>
      </c>
      <c r="B5" s="18"/>
      <c r="D5" s="56"/>
      <c r="E5" s="56"/>
      <c r="F5" s="56"/>
      <c r="G5" s="56"/>
      <c r="H5" s="56"/>
      <c r="I5" s="56"/>
    </row>
    <row r="6" spans="1:9" ht="30" customHeight="1">
      <c r="A6" s="53" t="s">
        <v>2</v>
      </c>
      <c r="B6" s="49"/>
      <c r="D6" s="56"/>
      <c r="E6" s="56"/>
      <c r="F6" s="56"/>
      <c r="G6" s="56"/>
      <c r="H6" s="56"/>
      <c r="I6" s="56"/>
    </row>
    <row r="7" spans="1:9" ht="30" customHeight="1">
      <c r="A7" s="53" t="s">
        <v>3</v>
      </c>
      <c r="B7" s="18"/>
      <c r="D7" s="56"/>
      <c r="E7" s="56"/>
      <c r="F7" s="56"/>
      <c r="G7" s="56"/>
      <c r="H7" s="56"/>
      <c r="I7" s="56"/>
    </row>
    <row r="8" spans="1:9" ht="30" customHeight="1">
      <c r="A8" s="53" t="s">
        <v>4</v>
      </c>
      <c r="B8" s="18"/>
    </row>
  </sheetData>
  <sheetProtection password="CC3D" sheet="1" objects="1" scenarios="1"/>
  <mergeCells count="2">
    <mergeCell ref="A1:B1"/>
    <mergeCell ref="D2: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>
      <selection activeCell="A4" sqref="A4"/>
    </sheetView>
  </sheetViews>
  <sheetFormatPr defaultRowHeight="12.75"/>
  <cols>
    <col min="1" max="1" width="14.75" style="50" bestFit="1" customWidth="1"/>
    <col min="2" max="2" width="30" style="50" customWidth="1"/>
    <col min="3" max="3" width="18.25" style="50" bestFit="1" customWidth="1"/>
    <col min="4" max="4" width="15.375" style="50" bestFit="1" customWidth="1"/>
    <col min="5" max="5" width="9" style="50" bestFit="1" customWidth="1"/>
    <col min="6" max="6" width="14.875" style="50" bestFit="1" customWidth="1"/>
    <col min="7" max="7" width="18.75" style="50" customWidth="1"/>
    <col min="8" max="8" width="22.5" style="50" customWidth="1"/>
    <col min="9" max="16384" width="9" style="50"/>
  </cols>
  <sheetData>
    <row r="1" spans="1:8" ht="37.5" customHeight="1">
      <c r="C1" s="57" t="s">
        <v>6</v>
      </c>
      <c r="D1" s="57"/>
      <c r="E1" s="57"/>
      <c r="F1" s="57"/>
      <c r="G1" s="57"/>
    </row>
    <row r="2" spans="1:8" ht="18.75" customHeight="1"/>
    <row r="3" spans="1:8" ht="25.5">
      <c r="A3" s="51" t="s">
        <v>8</v>
      </c>
      <c r="B3" s="51" t="s">
        <v>7</v>
      </c>
      <c r="C3" s="51" t="s">
        <v>9</v>
      </c>
      <c r="D3" s="51" t="s">
        <v>10</v>
      </c>
      <c r="E3" s="51" t="s">
        <v>11</v>
      </c>
      <c r="F3" s="51" t="s">
        <v>12</v>
      </c>
      <c r="G3" s="51" t="s">
        <v>13</v>
      </c>
      <c r="H3" s="52" t="s">
        <v>14</v>
      </c>
    </row>
    <row r="4" spans="1:8" ht="18.75" customHeight="1">
      <c r="A4" s="47"/>
      <c r="B4" s="93"/>
      <c r="C4" s="94"/>
      <c r="D4" s="95"/>
      <c r="E4" s="94"/>
      <c r="F4" s="96"/>
      <c r="G4" s="96"/>
      <c r="H4" s="96"/>
    </row>
    <row r="5" spans="1:8" ht="18.75" customHeight="1">
      <c r="A5" s="47"/>
      <c r="B5" s="93"/>
      <c r="C5" s="94"/>
      <c r="D5" s="95"/>
      <c r="E5" s="94"/>
      <c r="F5" s="96"/>
      <c r="G5" s="96"/>
      <c r="H5" s="96"/>
    </row>
    <row r="6" spans="1:8" ht="18.75" customHeight="1">
      <c r="A6" s="47"/>
      <c r="B6" s="93"/>
      <c r="C6" s="94"/>
      <c r="D6" s="95"/>
      <c r="E6" s="94"/>
      <c r="F6" s="96"/>
      <c r="G6" s="96"/>
      <c r="H6" s="96"/>
    </row>
    <row r="7" spans="1:8" ht="18.75" customHeight="1">
      <c r="A7" s="47"/>
      <c r="B7" s="93"/>
      <c r="C7" s="94"/>
      <c r="D7" s="95"/>
      <c r="E7" s="94"/>
      <c r="F7" s="96"/>
      <c r="G7" s="96"/>
      <c r="H7" s="96"/>
    </row>
    <row r="8" spans="1:8" ht="18.75" customHeight="1">
      <c r="A8" s="47"/>
      <c r="B8" s="93"/>
      <c r="C8" s="94"/>
      <c r="D8" s="95"/>
      <c r="E8" s="94"/>
      <c r="F8" s="96"/>
      <c r="G8" s="96"/>
      <c r="H8" s="96"/>
    </row>
    <row r="9" spans="1:8" ht="18.75" customHeight="1">
      <c r="A9" s="47"/>
      <c r="B9" s="93"/>
      <c r="C9" s="94"/>
      <c r="D9" s="95"/>
      <c r="E9" s="94"/>
      <c r="F9" s="96"/>
      <c r="G9" s="96"/>
      <c r="H9" s="96"/>
    </row>
    <row r="10" spans="1:8" ht="18.75" customHeight="1">
      <c r="A10" s="47"/>
      <c r="B10" s="93"/>
      <c r="C10" s="94"/>
      <c r="D10" s="95"/>
      <c r="E10" s="94"/>
      <c r="F10" s="96"/>
      <c r="G10" s="96"/>
      <c r="H10" s="96"/>
    </row>
    <row r="11" spans="1:8" ht="18.75" customHeight="1">
      <c r="A11" s="47"/>
      <c r="B11" s="93"/>
      <c r="C11" s="94"/>
      <c r="D11" s="95"/>
      <c r="E11" s="94"/>
      <c r="F11" s="96"/>
      <c r="G11" s="96"/>
      <c r="H11" s="96"/>
    </row>
    <row r="12" spans="1:8" ht="18.75" customHeight="1">
      <c r="A12" s="47"/>
      <c r="B12" s="93"/>
      <c r="C12" s="94"/>
      <c r="D12" s="95"/>
      <c r="E12" s="94"/>
      <c r="F12" s="96"/>
      <c r="G12" s="96"/>
      <c r="H12" s="96"/>
    </row>
    <row r="13" spans="1:8" ht="18.75" customHeight="1">
      <c r="A13" s="47"/>
      <c r="B13" s="93"/>
      <c r="C13" s="94"/>
      <c r="D13" s="95"/>
      <c r="E13" s="94"/>
      <c r="F13" s="96"/>
      <c r="G13" s="96"/>
      <c r="H13" s="96"/>
    </row>
    <row r="14" spans="1:8" ht="18.75" customHeight="1">
      <c r="A14" s="94"/>
      <c r="B14" s="94"/>
      <c r="C14" s="94"/>
      <c r="D14" s="94"/>
      <c r="E14" s="94"/>
      <c r="F14" s="94"/>
      <c r="G14" s="94"/>
      <c r="H14" s="94"/>
    </row>
    <row r="15" spans="1:8" ht="18.75" customHeight="1">
      <c r="A15" s="94"/>
      <c r="B15" s="94"/>
      <c r="C15" s="94"/>
      <c r="D15" s="94"/>
      <c r="E15" s="94"/>
      <c r="F15" s="94"/>
      <c r="G15" s="94"/>
      <c r="H15" s="94"/>
    </row>
    <row r="16" spans="1:8" ht="18.75" customHeight="1">
      <c r="A16" s="94"/>
      <c r="B16" s="94"/>
      <c r="C16" s="94"/>
      <c r="D16" s="94"/>
      <c r="E16" s="94"/>
      <c r="F16" s="94"/>
      <c r="G16" s="94"/>
      <c r="H16" s="94"/>
    </row>
    <row r="17" spans="1:8" ht="18.75" customHeight="1">
      <c r="A17" s="94"/>
      <c r="B17" s="94"/>
      <c r="C17" s="94"/>
      <c r="D17" s="94"/>
      <c r="E17" s="94"/>
      <c r="F17" s="94"/>
      <c r="G17" s="94"/>
      <c r="H17" s="94"/>
    </row>
    <row r="18" spans="1:8" ht="18.75" customHeight="1">
      <c r="A18" s="94"/>
      <c r="B18" s="94"/>
      <c r="C18" s="94"/>
      <c r="D18" s="94"/>
      <c r="E18" s="94"/>
      <c r="F18" s="94"/>
      <c r="G18" s="94"/>
      <c r="H18" s="94"/>
    </row>
    <row r="19" spans="1:8" ht="18.75" customHeight="1">
      <c r="A19" s="94"/>
      <c r="B19" s="94"/>
      <c r="C19" s="94"/>
      <c r="D19" s="94"/>
      <c r="E19" s="94"/>
      <c r="F19" s="94"/>
      <c r="G19" s="94"/>
      <c r="H19" s="94"/>
    </row>
    <row r="20" spans="1:8" ht="18.75" customHeight="1">
      <c r="A20" s="94"/>
      <c r="B20" s="94"/>
      <c r="C20" s="94"/>
      <c r="D20" s="94"/>
      <c r="E20" s="94"/>
      <c r="F20" s="94"/>
      <c r="G20" s="94"/>
      <c r="H20" s="94"/>
    </row>
    <row r="21" spans="1:8" ht="18.75" customHeight="1">
      <c r="A21" s="94"/>
      <c r="B21" s="94"/>
      <c r="C21" s="94"/>
      <c r="D21" s="94"/>
      <c r="E21" s="94"/>
      <c r="F21" s="94"/>
      <c r="G21" s="94"/>
      <c r="H21" s="94"/>
    </row>
    <row r="22" spans="1:8" ht="18.75" customHeight="1">
      <c r="A22" s="94"/>
      <c r="B22" s="94"/>
      <c r="C22" s="94"/>
      <c r="D22" s="94"/>
      <c r="E22" s="94"/>
      <c r="F22" s="94"/>
      <c r="G22" s="94"/>
      <c r="H22" s="94"/>
    </row>
    <row r="23" spans="1:8" ht="18.75" customHeight="1">
      <c r="A23" s="94"/>
      <c r="B23" s="94"/>
      <c r="C23" s="94"/>
      <c r="D23" s="94"/>
      <c r="E23" s="94"/>
      <c r="F23" s="94"/>
      <c r="G23" s="94"/>
      <c r="H23" s="94"/>
    </row>
    <row r="24" spans="1:8" ht="18.75" customHeight="1">
      <c r="A24" s="94"/>
      <c r="B24" s="94"/>
      <c r="C24" s="94"/>
      <c r="D24" s="94"/>
      <c r="E24" s="94"/>
      <c r="F24" s="94"/>
      <c r="G24" s="94"/>
      <c r="H24" s="94"/>
    </row>
    <row r="25" spans="1:8" ht="18.75" customHeight="1">
      <c r="A25" s="94"/>
      <c r="B25" s="94"/>
      <c r="C25" s="94"/>
      <c r="D25" s="94"/>
      <c r="E25" s="94"/>
      <c r="F25" s="94"/>
      <c r="G25" s="94"/>
      <c r="H25" s="94"/>
    </row>
    <row r="26" spans="1:8" ht="18.75" customHeight="1">
      <c r="A26" s="94"/>
      <c r="B26" s="94"/>
      <c r="C26" s="94"/>
      <c r="D26" s="94"/>
      <c r="E26" s="94"/>
      <c r="F26" s="94"/>
      <c r="G26" s="94"/>
      <c r="H26" s="94"/>
    </row>
    <row r="27" spans="1:8" ht="18.75" customHeight="1">
      <c r="A27" s="94"/>
      <c r="B27" s="94"/>
      <c r="C27" s="94"/>
      <c r="D27" s="94"/>
      <c r="E27" s="94"/>
      <c r="F27" s="94"/>
      <c r="G27" s="94"/>
      <c r="H27" s="94"/>
    </row>
    <row r="28" spans="1:8" ht="18.75" customHeight="1">
      <c r="A28" s="94"/>
      <c r="B28" s="94"/>
      <c r="C28" s="94"/>
      <c r="D28" s="94"/>
      <c r="E28" s="94"/>
      <c r="F28" s="94"/>
      <c r="G28" s="94"/>
      <c r="H28" s="94"/>
    </row>
    <row r="29" spans="1:8" ht="18.75" customHeight="1">
      <c r="A29" s="94"/>
      <c r="B29" s="94"/>
      <c r="C29" s="94"/>
      <c r="D29" s="94"/>
      <c r="E29" s="94"/>
      <c r="F29" s="94"/>
      <c r="G29" s="94"/>
      <c r="H29" s="94"/>
    </row>
    <row r="30" spans="1:8" ht="18.75" customHeight="1">
      <c r="A30" s="94"/>
      <c r="B30" s="94"/>
      <c r="C30" s="94"/>
      <c r="D30" s="94"/>
      <c r="E30" s="94"/>
      <c r="F30" s="94"/>
      <c r="G30" s="94"/>
      <c r="H30" s="94"/>
    </row>
    <row r="31" spans="1:8" ht="18.75" customHeight="1">
      <c r="A31" s="94"/>
      <c r="B31" s="94"/>
      <c r="C31" s="94"/>
      <c r="D31" s="94"/>
      <c r="E31" s="94"/>
      <c r="F31" s="94"/>
      <c r="G31" s="94"/>
      <c r="H31" s="94"/>
    </row>
    <row r="32" spans="1:8" ht="18.75" customHeight="1">
      <c r="A32" s="94"/>
      <c r="B32" s="94"/>
      <c r="C32" s="94"/>
      <c r="D32" s="94"/>
      <c r="E32" s="94"/>
      <c r="F32" s="94"/>
      <c r="G32" s="94"/>
      <c r="H32" s="94"/>
    </row>
    <row r="33" spans="1:8" ht="18.75" customHeight="1">
      <c r="A33" s="94"/>
      <c r="B33" s="94"/>
      <c r="C33" s="94"/>
      <c r="D33" s="94"/>
      <c r="E33" s="94"/>
      <c r="F33" s="94"/>
      <c r="G33" s="94"/>
      <c r="H33" s="94"/>
    </row>
    <row r="34" spans="1:8" ht="18.75" customHeight="1">
      <c r="A34" s="94"/>
      <c r="B34" s="94"/>
      <c r="C34" s="94"/>
      <c r="D34" s="94"/>
      <c r="E34" s="94"/>
      <c r="F34" s="94"/>
      <c r="G34" s="94"/>
      <c r="H34" s="94"/>
    </row>
    <row r="35" spans="1:8" ht="18.75" customHeight="1">
      <c r="A35" s="94"/>
      <c r="B35" s="94"/>
      <c r="C35" s="94"/>
      <c r="D35" s="94"/>
      <c r="E35" s="94"/>
      <c r="F35" s="94"/>
      <c r="G35" s="94"/>
      <c r="H35" s="94"/>
    </row>
    <row r="36" spans="1:8" ht="18.75" customHeight="1">
      <c r="A36" s="94"/>
      <c r="B36" s="94"/>
      <c r="C36" s="94"/>
      <c r="D36" s="94"/>
      <c r="E36" s="94"/>
      <c r="F36" s="94"/>
      <c r="G36" s="94"/>
      <c r="H36" s="94"/>
    </row>
    <row r="37" spans="1:8" ht="18.75" customHeight="1">
      <c r="A37" s="94"/>
      <c r="B37" s="94"/>
      <c r="C37" s="94"/>
      <c r="D37" s="94"/>
      <c r="E37" s="94"/>
      <c r="F37" s="94"/>
      <c r="G37" s="94"/>
      <c r="H37" s="94"/>
    </row>
    <row r="38" spans="1:8" ht="18.75" customHeight="1">
      <c r="A38" s="94"/>
      <c r="B38" s="94"/>
      <c r="C38" s="94"/>
      <c r="D38" s="94"/>
      <c r="E38" s="94"/>
      <c r="F38" s="94"/>
      <c r="G38" s="94"/>
      <c r="H38" s="94"/>
    </row>
    <row r="39" spans="1:8" ht="18.75" customHeight="1">
      <c r="A39" s="94"/>
      <c r="B39" s="94"/>
      <c r="C39" s="94"/>
      <c r="D39" s="94"/>
      <c r="E39" s="94"/>
      <c r="F39" s="94"/>
      <c r="G39" s="94"/>
      <c r="H39" s="94"/>
    </row>
    <row r="40" spans="1:8" ht="18.75" customHeight="1">
      <c r="A40" s="94"/>
      <c r="B40" s="94"/>
      <c r="C40" s="94"/>
      <c r="D40" s="94"/>
      <c r="E40" s="94"/>
      <c r="F40" s="94"/>
      <c r="G40" s="94"/>
      <c r="H40" s="94"/>
    </row>
    <row r="41" spans="1:8" ht="18.75" customHeight="1">
      <c r="A41" s="94"/>
      <c r="B41" s="94"/>
      <c r="C41" s="94"/>
      <c r="D41" s="94"/>
      <c r="E41" s="94"/>
      <c r="F41" s="94"/>
      <c r="G41" s="94"/>
      <c r="H41" s="94"/>
    </row>
    <row r="42" spans="1:8" ht="18.75" customHeight="1">
      <c r="A42" s="94"/>
      <c r="B42" s="94"/>
      <c r="C42" s="94"/>
      <c r="D42" s="94"/>
      <c r="E42" s="94"/>
      <c r="F42" s="94"/>
      <c r="G42" s="94"/>
      <c r="H42" s="94"/>
    </row>
    <row r="43" spans="1:8" ht="18.75" customHeight="1">
      <c r="A43" s="94"/>
      <c r="B43" s="94"/>
      <c r="C43" s="94"/>
      <c r="D43" s="94"/>
      <c r="E43" s="94"/>
      <c r="F43" s="94"/>
      <c r="G43" s="94"/>
      <c r="H43" s="94"/>
    </row>
    <row r="44" spans="1:8" ht="18.75" customHeight="1">
      <c r="A44" s="94"/>
      <c r="B44" s="94"/>
      <c r="C44" s="94"/>
      <c r="D44" s="94"/>
      <c r="E44" s="94"/>
      <c r="F44" s="94"/>
      <c r="G44" s="94"/>
      <c r="H44" s="94"/>
    </row>
    <row r="45" spans="1:8" ht="18.75" customHeight="1">
      <c r="A45" s="94"/>
      <c r="B45" s="94"/>
      <c r="C45" s="94"/>
      <c r="D45" s="94"/>
      <c r="E45" s="94"/>
      <c r="F45" s="94"/>
      <c r="G45" s="94"/>
      <c r="H45" s="94"/>
    </row>
    <row r="46" spans="1:8" ht="18.75" customHeight="1">
      <c r="A46" s="94"/>
      <c r="B46" s="94"/>
      <c r="C46" s="94"/>
      <c r="D46" s="94"/>
      <c r="E46" s="94"/>
      <c r="F46" s="94"/>
      <c r="G46" s="94"/>
      <c r="H46" s="94"/>
    </row>
    <row r="47" spans="1:8" ht="18.75" customHeight="1">
      <c r="A47" s="94"/>
      <c r="B47" s="94"/>
      <c r="C47" s="94"/>
      <c r="D47" s="94"/>
      <c r="E47" s="94"/>
      <c r="F47" s="94"/>
      <c r="G47" s="94"/>
      <c r="H47" s="94"/>
    </row>
    <row r="48" spans="1:8" ht="18.75" customHeight="1">
      <c r="A48" s="94"/>
      <c r="B48" s="94"/>
      <c r="C48" s="94"/>
      <c r="D48" s="94"/>
      <c r="E48" s="94"/>
      <c r="F48" s="94"/>
      <c r="G48" s="94"/>
      <c r="H48" s="94"/>
    </row>
    <row r="49" spans="1:8" ht="18.75" customHeight="1">
      <c r="A49" s="94"/>
      <c r="B49" s="94"/>
      <c r="C49" s="94"/>
      <c r="D49" s="94"/>
      <c r="E49" s="94"/>
      <c r="F49" s="94"/>
      <c r="G49" s="94"/>
      <c r="H49" s="94"/>
    </row>
    <row r="50" spans="1:8" ht="18.75" customHeight="1">
      <c r="A50" s="94"/>
      <c r="B50" s="94"/>
      <c r="C50" s="94"/>
      <c r="D50" s="94"/>
      <c r="E50" s="94"/>
      <c r="F50" s="94"/>
      <c r="G50" s="94"/>
      <c r="H50" s="94"/>
    </row>
    <row r="51" spans="1:8" ht="18.75" customHeight="1">
      <c r="A51" s="94"/>
      <c r="B51" s="94"/>
      <c r="C51" s="94"/>
      <c r="D51" s="94"/>
      <c r="E51" s="94"/>
      <c r="F51" s="94"/>
      <c r="G51" s="94"/>
      <c r="H51" s="94"/>
    </row>
    <row r="52" spans="1:8" ht="18.75" customHeight="1">
      <c r="A52" s="94"/>
      <c r="B52" s="94"/>
      <c r="C52" s="94"/>
      <c r="D52" s="94"/>
      <c r="E52" s="94"/>
      <c r="F52" s="94"/>
      <c r="G52" s="94"/>
      <c r="H52" s="94"/>
    </row>
    <row r="53" spans="1:8" ht="18.75" customHeight="1">
      <c r="A53" s="94"/>
      <c r="B53" s="94"/>
      <c r="C53" s="94"/>
      <c r="D53" s="94"/>
      <c r="E53" s="94"/>
      <c r="F53" s="94"/>
      <c r="G53" s="94"/>
      <c r="H53" s="94"/>
    </row>
    <row r="54" spans="1:8" ht="18.75" customHeight="1">
      <c r="A54" s="94"/>
      <c r="B54" s="94"/>
      <c r="C54" s="94"/>
      <c r="D54" s="94"/>
      <c r="E54" s="94"/>
      <c r="F54" s="94"/>
      <c r="G54" s="94"/>
      <c r="H54" s="94"/>
    </row>
    <row r="55" spans="1:8" ht="18.75" customHeight="1">
      <c r="A55" s="94"/>
      <c r="B55" s="94"/>
      <c r="C55" s="94"/>
      <c r="D55" s="94"/>
      <c r="E55" s="94"/>
      <c r="F55" s="94"/>
      <c r="G55" s="94"/>
      <c r="H55" s="94"/>
    </row>
    <row r="56" spans="1:8" ht="18.75" customHeight="1">
      <c r="A56" s="94"/>
      <c r="B56" s="94"/>
      <c r="C56" s="94"/>
      <c r="D56" s="94"/>
      <c r="E56" s="94"/>
      <c r="F56" s="94"/>
      <c r="G56" s="94"/>
      <c r="H56" s="94"/>
    </row>
    <row r="57" spans="1:8" ht="18.75" customHeight="1">
      <c r="A57" s="94"/>
      <c r="B57" s="94"/>
      <c r="C57" s="94"/>
      <c r="D57" s="94"/>
      <c r="E57" s="94"/>
      <c r="F57" s="94"/>
      <c r="G57" s="94"/>
      <c r="H57" s="94"/>
    </row>
    <row r="58" spans="1:8" ht="18.75" customHeight="1">
      <c r="A58" s="94"/>
      <c r="B58" s="94"/>
      <c r="C58" s="94"/>
      <c r="D58" s="94"/>
      <c r="E58" s="94"/>
      <c r="F58" s="94"/>
      <c r="G58" s="94"/>
      <c r="H58" s="94"/>
    </row>
    <row r="59" spans="1:8" ht="18.75" customHeight="1">
      <c r="A59" s="94"/>
      <c r="B59" s="94"/>
      <c r="C59" s="94"/>
      <c r="D59" s="94"/>
      <c r="E59" s="94"/>
      <c r="F59" s="94"/>
      <c r="G59" s="94"/>
      <c r="H59" s="94"/>
    </row>
    <row r="60" spans="1:8" ht="18.75" customHeight="1">
      <c r="A60" s="94"/>
      <c r="B60" s="94"/>
      <c r="C60" s="94"/>
      <c r="D60" s="94"/>
      <c r="E60" s="94"/>
      <c r="F60" s="94"/>
      <c r="G60" s="94"/>
      <c r="H60" s="94"/>
    </row>
    <row r="61" spans="1:8" ht="18.75" customHeight="1">
      <c r="A61" s="94"/>
      <c r="B61" s="94"/>
      <c r="C61" s="94"/>
      <c r="D61" s="94"/>
      <c r="E61" s="94"/>
      <c r="F61" s="94"/>
      <c r="G61" s="94"/>
      <c r="H61" s="94"/>
    </row>
    <row r="62" spans="1:8" ht="18.75" customHeight="1">
      <c r="A62" s="94"/>
      <c r="B62" s="94"/>
      <c r="C62" s="94"/>
      <c r="D62" s="94"/>
      <c r="E62" s="94"/>
      <c r="F62" s="94"/>
      <c r="G62" s="94"/>
      <c r="H62" s="94"/>
    </row>
    <row r="63" spans="1:8" ht="18.75" customHeight="1">
      <c r="A63" s="94"/>
      <c r="B63" s="94"/>
      <c r="C63" s="94"/>
      <c r="D63" s="94"/>
      <c r="E63" s="94"/>
      <c r="F63" s="94"/>
      <c r="G63" s="94"/>
      <c r="H63" s="94"/>
    </row>
    <row r="64" spans="1:8" ht="18.75" customHeight="1">
      <c r="A64" s="94"/>
      <c r="B64" s="94"/>
      <c r="C64" s="94"/>
      <c r="D64" s="94"/>
      <c r="E64" s="94"/>
      <c r="F64" s="94"/>
      <c r="G64" s="94"/>
      <c r="H64" s="94"/>
    </row>
    <row r="65" spans="1:8" ht="18.75" customHeight="1">
      <c r="A65" s="94"/>
      <c r="B65" s="94"/>
      <c r="C65" s="94"/>
      <c r="D65" s="94"/>
      <c r="E65" s="94"/>
      <c r="F65" s="94"/>
      <c r="G65" s="94"/>
      <c r="H65" s="94"/>
    </row>
    <row r="66" spans="1:8" ht="18.75" customHeight="1">
      <c r="A66" s="94"/>
      <c r="B66" s="94"/>
      <c r="C66" s="94"/>
      <c r="D66" s="94"/>
      <c r="E66" s="94"/>
      <c r="F66" s="94"/>
      <c r="G66" s="94"/>
      <c r="H66" s="94"/>
    </row>
    <row r="67" spans="1:8" ht="18.75" customHeight="1">
      <c r="A67" s="94"/>
      <c r="B67" s="94"/>
      <c r="C67" s="94"/>
      <c r="D67" s="94"/>
      <c r="E67" s="94"/>
      <c r="F67" s="94"/>
      <c r="G67" s="94"/>
      <c r="H67" s="94"/>
    </row>
    <row r="68" spans="1:8" ht="18.75" customHeight="1">
      <c r="A68" s="94"/>
      <c r="B68" s="94"/>
      <c r="C68" s="94"/>
      <c r="D68" s="94"/>
      <c r="E68" s="94"/>
      <c r="F68" s="94"/>
      <c r="G68" s="94"/>
      <c r="H68" s="94"/>
    </row>
    <row r="69" spans="1:8" ht="18.75" customHeight="1">
      <c r="A69" s="94"/>
      <c r="B69" s="94"/>
      <c r="C69" s="94"/>
      <c r="D69" s="94"/>
      <c r="E69" s="94"/>
      <c r="F69" s="94"/>
      <c r="G69" s="94"/>
      <c r="H69" s="94"/>
    </row>
    <row r="70" spans="1:8" ht="18.75" customHeight="1">
      <c r="A70" s="94"/>
      <c r="B70" s="94"/>
      <c r="C70" s="94"/>
      <c r="D70" s="94"/>
      <c r="E70" s="94"/>
      <c r="F70" s="94"/>
      <c r="G70" s="94"/>
      <c r="H70" s="94"/>
    </row>
    <row r="71" spans="1:8" ht="18.75" customHeight="1">
      <c r="A71" s="94"/>
      <c r="B71" s="94"/>
      <c r="C71" s="94"/>
      <c r="D71" s="94"/>
      <c r="E71" s="94"/>
      <c r="F71" s="94"/>
      <c r="G71" s="94"/>
      <c r="H71" s="94"/>
    </row>
    <row r="72" spans="1:8" ht="18.75" customHeight="1">
      <c r="A72" s="94"/>
      <c r="B72" s="94"/>
      <c r="C72" s="94"/>
      <c r="D72" s="94"/>
      <c r="E72" s="94"/>
      <c r="F72" s="94"/>
      <c r="G72" s="94"/>
      <c r="H72" s="94"/>
    </row>
    <row r="73" spans="1:8" ht="18.75" customHeight="1">
      <c r="A73" s="94"/>
      <c r="B73" s="94"/>
      <c r="C73" s="94"/>
      <c r="D73" s="94"/>
      <c r="E73" s="94"/>
      <c r="F73" s="94"/>
      <c r="G73" s="94"/>
      <c r="H73" s="94"/>
    </row>
    <row r="74" spans="1:8" ht="18.75" customHeight="1">
      <c r="A74" s="94"/>
      <c r="B74" s="94"/>
      <c r="C74" s="94"/>
      <c r="D74" s="94"/>
      <c r="E74" s="94"/>
      <c r="F74" s="94"/>
      <c r="G74" s="94"/>
      <c r="H74" s="94"/>
    </row>
    <row r="75" spans="1:8" ht="18.75" customHeight="1">
      <c r="A75" s="94"/>
      <c r="B75" s="94"/>
      <c r="C75" s="94"/>
      <c r="D75" s="94"/>
      <c r="E75" s="94"/>
      <c r="F75" s="94"/>
      <c r="G75" s="94"/>
      <c r="H75" s="94"/>
    </row>
    <row r="76" spans="1:8" ht="18.75" customHeight="1">
      <c r="A76" s="94"/>
      <c r="B76" s="94"/>
      <c r="C76" s="94"/>
      <c r="D76" s="94"/>
      <c r="E76" s="94"/>
      <c r="F76" s="94"/>
      <c r="G76" s="94"/>
      <c r="H76" s="94"/>
    </row>
    <row r="77" spans="1:8" ht="18.75" customHeight="1">
      <c r="A77" s="94"/>
      <c r="B77" s="94"/>
      <c r="C77" s="94"/>
      <c r="D77" s="94"/>
      <c r="E77" s="94"/>
      <c r="F77" s="94"/>
      <c r="G77" s="94"/>
      <c r="H77" s="94"/>
    </row>
    <row r="78" spans="1:8" ht="18.75" customHeight="1">
      <c r="A78" s="94"/>
      <c r="B78" s="94"/>
      <c r="C78" s="94"/>
      <c r="D78" s="94"/>
      <c r="E78" s="94"/>
      <c r="F78" s="94"/>
      <c r="G78" s="94"/>
      <c r="H78" s="94"/>
    </row>
    <row r="79" spans="1:8" ht="18.75" customHeight="1">
      <c r="A79" s="94"/>
      <c r="B79" s="94"/>
      <c r="C79" s="94"/>
      <c r="D79" s="94"/>
      <c r="E79" s="94"/>
      <c r="F79" s="94"/>
      <c r="G79" s="94"/>
      <c r="H79" s="94"/>
    </row>
    <row r="80" spans="1:8" ht="18.75" customHeight="1">
      <c r="A80" s="94"/>
      <c r="B80" s="94"/>
      <c r="C80" s="94"/>
      <c r="D80" s="94"/>
      <c r="E80" s="94"/>
      <c r="F80" s="94"/>
      <c r="G80" s="94"/>
      <c r="H80" s="94"/>
    </row>
    <row r="81" spans="1:8" ht="18.75" customHeight="1">
      <c r="A81" s="94"/>
      <c r="B81" s="94"/>
      <c r="C81" s="94"/>
      <c r="D81" s="94"/>
      <c r="E81" s="94"/>
      <c r="F81" s="94"/>
      <c r="G81" s="94"/>
      <c r="H81" s="94"/>
    </row>
    <row r="82" spans="1:8" ht="18.75" customHeight="1">
      <c r="A82" s="94"/>
      <c r="B82" s="94"/>
      <c r="C82" s="94"/>
      <c r="D82" s="94"/>
      <c r="E82" s="94"/>
      <c r="F82" s="94"/>
      <c r="G82" s="94"/>
      <c r="H82" s="94"/>
    </row>
    <row r="83" spans="1:8" ht="18.75" customHeight="1">
      <c r="A83" s="94"/>
      <c r="B83" s="94"/>
      <c r="C83" s="94"/>
      <c r="D83" s="94"/>
      <c r="E83" s="94"/>
      <c r="F83" s="94"/>
      <c r="G83" s="94"/>
      <c r="H83" s="94"/>
    </row>
    <row r="84" spans="1:8" ht="18.75" customHeight="1">
      <c r="A84" s="94"/>
      <c r="B84" s="94"/>
      <c r="C84" s="94"/>
      <c r="D84" s="94"/>
      <c r="E84" s="94"/>
      <c r="F84" s="94"/>
      <c r="G84" s="94"/>
      <c r="H84" s="94"/>
    </row>
    <row r="85" spans="1:8" ht="18.75" customHeight="1">
      <c r="A85" s="94"/>
      <c r="B85" s="94"/>
      <c r="C85" s="94"/>
      <c r="D85" s="94"/>
      <c r="E85" s="94"/>
      <c r="F85" s="94"/>
      <c r="G85" s="94"/>
      <c r="H85" s="94"/>
    </row>
    <row r="86" spans="1:8" ht="18.75" customHeight="1">
      <c r="A86" s="94"/>
      <c r="B86" s="94"/>
      <c r="C86" s="94"/>
      <c r="D86" s="94"/>
      <c r="E86" s="94"/>
      <c r="F86" s="94"/>
      <c r="G86" s="94"/>
      <c r="H86" s="94"/>
    </row>
    <row r="87" spans="1:8" ht="18.75" customHeight="1">
      <c r="A87" s="94"/>
      <c r="B87" s="94"/>
      <c r="C87" s="94"/>
      <c r="D87" s="94"/>
      <c r="E87" s="94"/>
      <c r="F87" s="94"/>
      <c r="G87" s="94"/>
      <c r="H87" s="94"/>
    </row>
    <row r="88" spans="1:8" ht="18.75" customHeight="1">
      <c r="A88" s="94"/>
      <c r="B88" s="94"/>
      <c r="C88" s="94"/>
      <c r="D88" s="94"/>
      <c r="E88" s="94"/>
      <c r="F88" s="94"/>
      <c r="G88" s="94"/>
      <c r="H88" s="94"/>
    </row>
    <row r="89" spans="1:8" ht="18.75" customHeight="1">
      <c r="A89" s="94"/>
      <c r="B89" s="94"/>
      <c r="C89" s="94"/>
      <c r="D89" s="94"/>
      <c r="E89" s="94"/>
      <c r="F89" s="94"/>
      <c r="G89" s="94"/>
      <c r="H89" s="94"/>
    </row>
    <row r="90" spans="1:8" ht="18.75" customHeight="1">
      <c r="A90" s="94"/>
      <c r="B90" s="94"/>
      <c r="C90" s="94"/>
      <c r="D90" s="94"/>
      <c r="E90" s="94"/>
      <c r="F90" s="94"/>
      <c r="G90" s="94"/>
      <c r="H90" s="94"/>
    </row>
    <row r="91" spans="1:8" ht="18.75" customHeight="1">
      <c r="A91" s="94"/>
      <c r="B91" s="94"/>
      <c r="C91" s="94"/>
      <c r="D91" s="94"/>
      <c r="E91" s="94"/>
      <c r="F91" s="94"/>
      <c r="G91" s="94"/>
      <c r="H91" s="94"/>
    </row>
    <row r="92" spans="1:8" ht="18.75" customHeight="1">
      <c r="A92" s="94"/>
      <c r="B92" s="94"/>
      <c r="C92" s="94"/>
      <c r="D92" s="94"/>
      <c r="E92" s="94"/>
      <c r="F92" s="94"/>
      <c r="G92" s="94"/>
      <c r="H92" s="94"/>
    </row>
    <row r="93" spans="1:8" ht="18.75" customHeight="1">
      <c r="A93" s="94"/>
      <c r="B93" s="94"/>
      <c r="C93" s="94"/>
      <c r="D93" s="94"/>
      <c r="E93" s="94"/>
      <c r="F93" s="94"/>
      <c r="G93" s="94"/>
      <c r="H93" s="94"/>
    </row>
    <row r="94" spans="1:8" ht="18.75" customHeight="1">
      <c r="A94" s="94"/>
      <c r="B94" s="94"/>
      <c r="C94" s="94"/>
      <c r="D94" s="94"/>
      <c r="E94" s="94"/>
      <c r="F94" s="94"/>
      <c r="G94" s="94"/>
      <c r="H94" s="94"/>
    </row>
    <row r="95" spans="1:8" ht="18.75" customHeight="1">
      <c r="A95" s="94"/>
      <c r="B95" s="94"/>
      <c r="C95" s="94"/>
      <c r="D95" s="94"/>
      <c r="E95" s="94"/>
      <c r="F95" s="94"/>
      <c r="G95" s="94"/>
      <c r="H95" s="94"/>
    </row>
    <row r="96" spans="1:8" ht="18.75" customHeight="1">
      <c r="A96" s="94"/>
      <c r="B96" s="94"/>
      <c r="C96" s="94"/>
      <c r="D96" s="94"/>
      <c r="E96" s="94"/>
      <c r="F96" s="94"/>
      <c r="G96" s="94"/>
      <c r="H96" s="94"/>
    </row>
    <row r="97" spans="1:8" ht="18.75" customHeight="1">
      <c r="A97" s="94"/>
      <c r="B97" s="94"/>
      <c r="C97" s="94"/>
      <c r="D97" s="94"/>
      <c r="E97" s="94"/>
      <c r="F97" s="94"/>
      <c r="G97" s="94"/>
      <c r="H97" s="94"/>
    </row>
    <row r="98" spans="1:8" ht="18.75" customHeight="1">
      <c r="A98" s="94"/>
      <c r="B98" s="94"/>
      <c r="C98" s="94"/>
      <c r="D98" s="94"/>
      <c r="E98" s="94"/>
      <c r="F98" s="94"/>
      <c r="G98" s="94"/>
      <c r="H98" s="94"/>
    </row>
    <row r="99" spans="1:8" ht="18.75" customHeight="1">
      <c r="A99" s="94"/>
      <c r="B99" s="94"/>
      <c r="C99" s="94"/>
      <c r="D99" s="94"/>
      <c r="E99" s="94"/>
      <c r="F99" s="94"/>
      <c r="G99" s="94"/>
      <c r="H99" s="94"/>
    </row>
    <row r="100" spans="1:8" ht="18.75" customHeight="1">
      <c r="A100" s="94"/>
      <c r="B100" s="94"/>
      <c r="C100" s="94"/>
      <c r="D100" s="94"/>
      <c r="E100" s="94"/>
      <c r="F100" s="94"/>
      <c r="G100" s="94"/>
      <c r="H100" s="94"/>
    </row>
    <row r="101" spans="1:8" ht="18.75" customHeight="1">
      <c r="A101" s="94"/>
      <c r="B101" s="94"/>
      <c r="C101" s="94"/>
      <c r="D101" s="94"/>
      <c r="E101" s="94"/>
      <c r="F101" s="94"/>
      <c r="G101" s="94"/>
      <c r="H101" s="94"/>
    </row>
    <row r="102" spans="1:8" ht="18.75" customHeight="1">
      <c r="A102" s="94"/>
      <c r="B102" s="94"/>
      <c r="C102" s="94"/>
      <c r="D102" s="94"/>
      <c r="E102" s="94"/>
      <c r="F102" s="94"/>
      <c r="G102" s="94"/>
      <c r="H102" s="94"/>
    </row>
    <row r="103" spans="1:8" ht="18.75" customHeight="1">
      <c r="A103" s="94"/>
      <c r="B103" s="94"/>
      <c r="C103" s="94"/>
      <c r="D103" s="94"/>
      <c r="E103" s="94"/>
      <c r="F103" s="94"/>
      <c r="G103" s="94"/>
      <c r="H103" s="94"/>
    </row>
    <row r="104" spans="1:8" ht="18.75" customHeight="1">
      <c r="A104" s="94"/>
      <c r="B104" s="94"/>
      <c r="C104" s="94"/>
      <c r="D104" s="94"/>
      <c r="E104" s="94"/>
      <c r="F104" s="94"/>
      <c r="G104" s="94"/>
      <c r="H104" s="94"/>
    </row>
    <row r="105" spans="1:8" ht="18.75" customHeight="1">
      <c r="A105" s="94"/>
      <c r="B105" s="94"/>
      <c r="C105" s="94"/>
      <c r="D105" s="94"/>
      <c r="E105" s="94"/>
      <c r="F105" s="94"/>
      <c r="G105" s="94"/>
      <c r="H105" s="94"/>
    </row>
    <row r="106" spans="1:8" ht="18.75" customHeight="1">
      <c r="A106" s="94"/>
      <c r="B106" s="94"/>
      <c r="C106" s="94"/>
      <c r="D106" s="94"/>
      <c r="E106" s="94"/>
      <c r="F106" s="94"/>
      <c r="G106" s="94"/>
      <c r="H106" s="94"/>
    </row>
    <row r="107" spans="1:8" ht="18.75" customHeight="1">
      <c r="A107" s="94"/>
      <c r="B107" s="94"/>
      <c r="C107" s="94"/>
      <c r="D107" s="94"/>
      <c r="E107" s="94"/>
      <c r="F107" s="94"/>
      <c r="G107" s="94"/>
      <c r="H107" s="94"/>
    </row>
    <row r="108" spans="1:8" ht="18.75" customHeight="1">
      <c r="A108" s="94"/>
      <c r="B108" s="94"/>
      <c r="C108" s="94"/>
      <c r="D108" s="94"/>
      <c r="E108" s="94"/>
      <c r="F108" s="94"/>
      <c r="G108" s="94"/>
      <c r="H108" s="94"/>
    </row>
    <row r="109" spans="1:8" ht="18.75" customHeight="1">
      <c r="A109" s="94"/>
      <c r="B109" s="94"/>
      <c r="C109" s="94"/>
      <c r="D109" s="94"/>
      <c r="E109" s="94"/>
      <c r="F109" s="94"/>
      <c r="G109" s="94"/>
      <c r="H109" s="94"/>
    </row>
    <row r="110" spans="1:8" ht="18.75" customHeight="1">
      <c r="A110" s="94"/>
      <c r="B110" s="94"/>
      <c r="C110" s="94"/>
      <c r="D110" s="94"/>
      <c r="E110" s="94"/>
      <c r="F110" s="94"/>
      <c r="G110" s="94"/>
      <c r="H110" s="94"/>
    </row>
    <row r="111" spans="1:8" ht="18.75" customHeight="1">
      <c r="A111" s="94"/>
      <c r="B111" s="94"/>
      <c r="C111" s="94"/>
      <c r="D111" s="94"/>
      <c r="E111" s="94"/>
      <c r="F111" s="94"/>
      <c r="G111" s="94"/>
      <c r="H111" s="94"/>
    </row>
    <row r="112" spans="1:8" ht="18.75" customHeight="1">
      <c r="A112" s="94"/>
      <c r="B112" s="94"/>
      <c r="C112" s="94"/>
      <c r="D112" s="94"/>
      <c r="E112" s="94"/>
      <c r="F112" s="94"/>
      <c r="G112" s="94"/>
      <c r="H112" s="94"/>
    </row>
    <row r="113" spans="1:8" ht="18.75" customHeight="1">
      <c r="A113" s="94"/>
      <c r="B113" s="94"/>
      <c r="C113" s="94"/>
      <c r="D113" s="94"/>
      <c r="E113" s="94"/>
      <c r="F113" s="94"/>
      <c r="G113" s="94"/>
      <c r="H113" s="94"/>
    </row>
    <row r="114" spans="1:8" ht="18.75" customHeight="1">
      <c r="A114" s="94"/>
      <c r="B114" s="94"/>
      <c r="C114" s="94"/>
      <c r="D114" s="94"/>
      <c r="E114" s="94"/>
      <c r="F114" s="94"/>
      <c r="G114" s="94"/>
      <c r="H114" s="94"/>
    </row>
    <row r="115" spans="1:8" ht="18.75" customHeight="1">
      <c r="A115" s="94"/>
      <c r="B115" s="94"/>
      <c r="C115" s="94"/>
      <c r="D115" s="94"/>
      <c r="E115" s="94"/>
      <c r="F115" s="94"/>
      <c r="G115" s="94"/>
      <c r="H115" s="94"/>
    </row>
    <row r="116" spans="1:8" ht="18.75" customHeight="1">
      <c r="A116" s="94"/>
      <c r="B116" s="94"/>
      <c r="C116" s="94"/>
      <c r="D116" s="94"/>
      <c r="E116" s="94"/>
      <c r="F116" s="94"/>
      <c r="G116" s="94"/>
      <c r="H116" s="94"/>
    </row>
    <row r="117" spans="1:8" ht="18.75" customHeight="1">
      <c r="A117" s="94"/>
      <c r="B117" s="94"/>
      <c r="C117" s="94"/>
      <c r="D117" s="94"/>
      <c r="E117" s="94"/>
      <c r="F117" s="94"/>
      <c r="G117" s="94"/>
      <c r="H117" s="94"/>
    </row>
    <row r="118" spans="1:8" ht="18.75" customHeight="1">
      <c r="A118" s="94"/>
      <c r="B118" s="94"/>
      <c r="C118" s="94"/>
      <c r="D118" s="94"/>
      <c r="E118" s="94"/>
      <c r="F118" s="94"/>
      <c r="G118" s="94"/>
      <c r="H118" s="94"/>
    </row>
    <row r="119" spans="1:8" ht="18.75" customHeight="1">
      <c r="A119" s="94"/>
      <c r="B119" s="94"/>
      <c r="C119" s="94"/>
      <c r="D119" s="94"/>
      <c r="E119" s="94"/>
      <c r="F119" s="94"/>
      <c r="G119" s="94"/>
      <c r="H119" s="94"/>
    </row>
    <row r="120" spans="1:8" ht="18.75" customHeight="1">
      <c r="A120" s="94"/>
      <c r="B120" s="94"/>
      <c r="C120" s="94"/>
      <c r="D120" s="94"/>
      <c r="E120" s="94"/>
      <c r="F120" s="94"/>
      <c r="G120" s="94"/>
      <c r="H120" s="94"/>
    </row>
    <row r="121" spans="1:8" ht="18.75" customHeight="1">
      <c r="A121" s="94"/>
      <c r="B121" s="94"/>
      <c r="C121" s="94"/>
      <c r="D121" s="94"/>
      <c r="E121" s="94"/>
      <c r="F121" s="94"/>
      <c r="G121" s="94"/>
      <c r="H121" s="94"/>
    </row>
    <row r="122" spans="1:8" ht="18.75" customHeight="1">
      <c r="A122" s="94"/>
      <c r="B122" s="94"/>
      <c r="C122" s="94"/>
      <c r="D122" s="94"/>
      <c r="E122" s="94"/>
      <c r="F122" s="94"/>
      <c r="G122" s="94"/>
      <c r="H122" s="94"/>
    </row>
    <row r="123" spans="1:8" ht="18.75" customHeight="1">
      <c r="A123" s="94"/>
      <c r="B123" s="94"/>
      <c r="C123" s="94"/>
      <c r="D123" s="94"/>
      <c r="E123" s="94"/>
      <c r="F123" s="94"/>
      <c r="G123" s="94"/>
      <c r="H123" s="94"/>
    </row>
    <row r="124" spans="1:8" ht="18.75" customHeight="1">
      <c r="A124" s="94"/>
      <c r="B124" s="94"/>
      <c r="C124" s="94"/>
      <c r="D124" s="94"/>
      <c r="E124" s="94"/>
      <c r="F124" s="94"/>
      <c r="G124" s="94"/>
      <c r="H124" s="94"/>
    </row>
    <row r="125" spans="1:8" ht="18.75" customHeight="1">
      <c r="A125" s="94"/>
      <c r="B125" s="94"/>
      <c r="C125" s="94"/>
      <c r="D125" s="94"/>
      <c r="E125" s="94"/>
      <c r="F125" s="94"/>
      <c r="G125" s="94"/>
      <c r="H125" s="94"/>
    </row>
    <row r="126" spans="1:8" ht="18.75" customHeight="1">
      <c r="A126" s="94"/>
      <c r="B126" s="94"/>
      <c r="C126" s="94"/>
      <c r="D126" s="94"/>
      <c r="E126" s="94"/>
      <c r="F126" s="94"/>
      <c r="G126" s="94"/>
      <c r="H126" s="94"/>
    </row>
    <row r="127" spans="1:8" ht="18.75" customHeight="1">
      <c r="A127" s="94"/>
      <c r="B127" s="94"/>
      <c r="C127" s="94"/>
      <c r="D127" s="94"/>
      <c r="E127" s="94"/>
      <c r="F127" s="94"/>
      <c r="G127" s="94"/>
      <c r="H127" s="94"/>
    </row>
    <row r="128" spans="1:8" ht="18.75" customHeight="1">
      <c r="A128" s="94"/>
      <c r="B128" s="94"/>
      <c r="C128" s="94"/>
      <c r="D128" s="94"/>
      <c r="E128" s="94"/>
      <c r="F128" s="94"/>
      <c r="G128" s="94"/>
      <c r="H128" s="94"/>
    </row>
    <row r="129" spans="1:8" ht="18.75" customHeight="1">
      <c r="A129" s="94"/>
      <c r="B129" s="94"/>
      <c r="C129" s="94"/>
      <c r="D129" s="94"/>
      <c r="E129" s="94"/>
      <c r="F129" s="94"/>
      <c r="G129" s="94"/>
      <c r="H129" s="94"/>
    </row>
    <row r="130" spans="1:8" ht="18.75" customHeight="1">
      <c r="A130" s="94"/>
      <c r="B130" s="94"/>
      <c r="C130" s="94"/>
      <c r="D130" s="94"/>
      <c r="E130" s="94"/>
      <c r="F130" s="94"/>
      <c r="G130" s="94"/>
      <c r="H130" s="94"/>
    </row>
    <row r="131" spans="1:8" ht="18.75" customHeight="1">
      <c r="A131" s="94"/>
      <c r="B131" s="94"/>
      <c r="C131" s="94"/>
      <c r="D131" s="94"/>
      <c r="E131" s="94"/>
      <c r="F131" s="94"/>
      <c r="G131" s="94"/>
      <c r="H131" s="94"/>
    </row>
    <row r="132" spans="1:8" ht="18.75" customHeight="1">
      <c r="A132" s="94"/>
      <c r="B132" s="94"/>
      <c r="C132" s="94"/>
      <c r="D132" s="94"/>
      <c r="E132" s="94"/>
      <c r="F132" s="94"/>
      <c r="G132" s="94"/>
      <c r="H132" s="94"/>
    </row>
    <row r="133" spans="1:8" ht="18.75" customHeight="1">
      <c r="A133" s="94"/>
      <c r="B133" s="94"/>
      <c r="C133" s="94"/>
      <c r="D133" s="94"/>
      <c r="E133" s="94"/>
      <c r="F133" s="94"/>
      <c r="G133" s="94"/>
      <c r="H133" s="94"/>
    </row>
    <row r="134" spans="1:8" ht="18.75" customHeight="1">
      <c r="A134" s="94"/>
      <c r="B134" s="94"/>
      <c r="C134" s="94"/>
      <c r="D134" s="94"/>
      <c r="E134" s="94"/>
      <c r="F134" s="94"/>
      <c r="G134" s="94"/>
      <c r="H134" s="94"/>
    </row>
    <row r="135" spans="1:8" ht="18.75" customHeight="1">
      <c r="A135" s="94"/>
      <c r="B135" s="94"/>
      <c r="C135" s="94"/>
      <c r="D135" s="94"/>
      <c r="E135" s="94"/>
      <c r="F135" s="94"/>
      <c r="G135" s="94"/>
      <c r="H135" s="94"/>
    </row>
    <row r="136" spans="1:8" ht="18.75" customHeight="1">
      <c r="A136" s="94"/>
      <c r="B136" s="94"/>
      <c r="C136" s="94"/>
      <c r="D136" s="94"/>
      <c r="E136" s="94"/>
      <c r="F136" s="94"/>
      <c r="G136" s="94"/>
      <c r="H136" s="94"/>
    </row>
    <row r="137" spans="1:8" ht="18.75" customHeight="1">
      <c r="A137" s="94"/>
      <c r="B137" s="94"/>
      <c r="C137" s="94"/>
      <c r="D137" s="94"/>
      <c r="E137" s="94"/>
      <c r="F137" s="94"/>
      <c r="G137" s="94"/>
      <c r="H137" s="94"/>
    </row>
    <row r="138" spans="1:8" ht="18.75" customHeight="1">
      <c r="A138" s="94"/>
      <c r="B138" s="94"/>
      <c r="C138" s="94"/>
      <c r="D138" s="94"/>
      <c r="E138" s="94"/>
      <c r="F138" s="94"/>
      <c r="G138" s="94"/>
      <c r="H138" s="94"/>
    </row>
    <row r="139" spans="1:8" ht="18.75" customHeight="1">
      <c r="A139" s="94"/>
      <c r="B139" s="94"/>
      <c r="C139" s="94"/>
      <c r="D139" s="94"/>
      <c r="E139" s="94"/>
      <c r="F139" s="94"/>
      <c r="G139" s="94"/>
      <c r="H139" s="94"/>
    </row>
    <row r="140" spans="1:8" ht="18.75" customHeight="1">
      <c r="A140" s="94"/>
      <c r="B140" s="94"/>
      <c r="C140" s="94"/>
      <c r="D140" s="94"/>
      <c r="E140" s="94"/>
      <c r="F140" s="94"/>
      <c r="G140" s="94"/>
      <c r="H140" s="94"/>
    </row>
    <row r="141" spans="1:8" ht="18.75" customHeight="1">
      <c r="A141" s="94"/>
      <c r="B141" s="94"/>
      <c r="C141" s="94"/>
      <c r="D141" s="94"/>
      <c r="E141" s="94"/>
      <c r="F141" s="94"/>
      <c r="G141" s="94"/>
      <c r="H141" s="94"/>
    </row>
    <row r="142" spans="1:8" ht="18.75" customHeight="1">
      <c r="A142" s="94"/>
      <c r="B142" s="94"/>
      <c r="C142" s="94"/>
      <c r="D142" s="94"/>
      <c r="E142" s="94"/>
      <c r="F142" s="94"/>
      <c r="G142" s="94"/>
      <c r="H142" s="94"/>
    </row>
    <row r="143" spans="1:8" ht="18.75" customHeight="1">
      <c r="A143" s="94"/>
      <c r="B143" s="94"/>
      <c r="C143" s="94"/>
      <c r="D143" s="94"/>
      <c r="E143" s="94"/>
      <c r="F143" s="94"/>
      <c r="G143" s="94"/>
      <c r="H143" s="94"/>
    </row>
    <row r="144" spans="1:8" ht="18.75" customHeight="1">
      <c r="A144" s="94"/>
      <c r="B144" s="94"/>
      <c r="C144" s="94"/>
      <c r="D144" s="94"/>
      <c r="E144" s="94"/>
      <c r="F144" s="94"/>
      <c r="G144" s="94"/>
      <c r="H144" s="94"/>
    </row>
    <row r="145" spans="1:8" ht="18.75" customHeight="1">
      <c r="A145" s="94"/>
      <c r="B145" s="94"/>
      <c r="C145" s="94"/>
      <c r="D145" s="94"/>
      <c r="E145" s="94"/>
      <c r="F145" s="94"/>
      <c r="G145" s="94"/>
      <c r="H145" s="94"/>
    </row>
    <row r="146" spans="1:8" ht="18.75" customHeight="1">
      <c r="A146" s="94"/>
      <c r="B146" s="94"/>
      <c r="C146" s="94"/>
      <c r="D146" s="94"/>
      <c r="E146" s="94"/>
      <c r="F146" s="94"/>
      <c r="G146" s="94"/>
      <c r="H146" s="94"/>
    </row>
    <row r="147" spans="1:8" ht="18.75" customHeight="1">
      <c r="A147" s="94"/>
      <c r="B147" s="94"/>
      <c r="C147" s="94"/>
      <c r="D147" s="94"/>
      <c r="E147" s="94"/>
      <c r="F147" s="94"/>
      <c r="G147" s="94"/>
      <c r="H147" s="94"/>
    </row>
    <row r="148" spans="1:8" ht="18.75" customHeight="1">
      <c r="A148" s="94"/>
      <c r="B148" s="94"/>
      <c r="C148" s="94"/>
      <c r="D148" s="94"/>
      <c r="E148" s="94"/>
      <c r="F148" s="94"/>
      <c r="G148" s="94"/>
      <c r="H148" s="94"/>
    </row>
    <row r="149" spans="1:8" ht="18.75" customHeight="1">
      <c r="A149" s="94"/>
      <c r="B149" s="94"/>
      <c r="C149" s="94"/>
      <c r="D149" s="94"/>
      <c r="E149" s="94"/>
      <c r="F149" s="94"/>
      <c r="G149" s="94"/>
      <c r="H149" s="94"/>
    </row>
    <row r="150" spans="1:8" ht="18.75" customHeight="1">
      <c r="A150" s="94"/>
      <c r="B150" s="94"/>
      <c r="C150" s="94"/>
      <c r="D150" s="94"/>
      <c r="E150" s="94"/>
      <c r="F150" s="94"/>
      <c r="G150" s="94"/>
      <c r="H150" s="94"/>
    </row>
    <row r="151" spans="1:8" ht="18.75" customHeight="1">
      <c r="A151" s="94"/>
      <c r="B151" s="94"/>
      <c r="C151" s="94"/>
      <c r="D151" s="94"/>
      <c r="E151" s="94"/>
      <c r="F151" s="94"/>
      <c r="G151" s="94"/>
      <c r="H151" s="94"/>
    </row>
    <row r="152" spans="1:8" ht="18.75" customHeight="1">
      <c r="A152" s="94"/>
      <c r="B152" s="94"/>
      <c r="C152" s="94"/>
      <c r="D152" s="94"/>
      <c r="E152" s="94"/>
      <c r="F152" s="94"/>
      <c r="G152" s="94"/>
      <c r="H152" s="94"/>
    </row>
    <row r="153" spans="1:8" ht="18.75" customHeight="1">
      <c r="A153" s="94"/>
      <c r="B153" s="94"/>
      <c r="C153" s="94"/>
      <c r="D153" s="94"/>
      <c r="E153" s="94"/>
      <c r="F153" s="94"/>
      <c r="G153" s="94"/>
      <c r="H153" s="94"/>
    </row>
    <row r="154" spans="1:8" ht="18.75" customHeight="1">
      <c r="A154" s="94"/>
      <c r="B154" s="94"/>
      <c r="C154" s="94"/>
      <c r="D154" s="94"/>
      <c r="E154" s="94"/>
      <c r="F154" s="94"/>
      <c r="G154" s="94"/>
      <c r="H154" s="94"/>
    </row>
    <row r="155" spans="1:8" ht="18.75" customHeight="1">
      <c r="A155" s="94"/>
      <c r="B155" s="94"/>
      <c r="C155" s="94"/>
      <c r="D155" s="94"/>
      <c r="E155" s="94"/>
      <c r="F155" s="94"/>
      <c r="G155" s="94"/>
      <c r="H155" s="94"/>
    </row>
    <row r="156" spans="1:8" ht="18.75" customHeight="1">
      <c r="A156" s="94"/>
      <c r="B156" s="94"/>
      <c r="C156" s="94"/>
      <c r="D156" s="94"/>
      <c r="E156" s="94"/>
      <c r="F156" s="94"/>
      <c r="G156" s="94"/>
      <c r="H156" s="94"/>
    </row>
    <row r="157" spans="1:8" ht="18.75" customHeight="1">
      <c r="A157" s="94"/>
      <c r="B157" s="94"/>
      <c r="C157" s="94"/>
      <c r="D157" s="94"/>
      <c r="E157" s="94"/>
      <c r="F157" s="94"/>
      <c r="G157" s="94"/>
      <c r="H157" s="94"/>
    </row>
    <row r="158" spans="1:8" ht="18.75" customHeight="1">
      <c r="A158" s="94"/>
      <c r="B158" s="94"/>
      <c r="C158" s="94"/>
      <c r="D158" s="94"/>
      <c r="E158" s="94"/>
      <c r="F158" s="94"/>
      <c r="G158" s="94"/>
      <c r="H158" s="94"/>
    </row>
    <row r="159" spans="1:8" ht="18.75" customHeight="1">
      <c r="A159" s="94"/>
      <c r="B159" s="94"/>
      <c r="C159" s="94"/>
      <c r="D159" s="94"/>
      <c r="E159" s="94"/>
      <c r="F159" s="94"/>
      <c r="G159" s="94"/>
      <c r="H159" s="94"/>
    </row>
    <row r="160" spans="1:8" ht="18.75" customHeight="1">
      <c r="A160" s="94"/>
      <c r="B160" s="94"/>
      <c r="C160" s="94"/>
      <c r="D160" s="94"/>
      <c r="E160" s="94"/>
      <c r="F160" s="94"/>
      <c r="G160" s="94"/>
      <c r="H160" s="94"/>
    </row>
    <row r="161" spans="1:8" ht="18.75" customHeight="1">
      <c r="A161" s="94"/>
      <c r="B161" s="94"/>
      <c r="C161" s="94"/>
      <c r="D161" s="94"/>
      <c r="E161" s="94"/>
      <c r="F161" s="94"/>
      <c r="G161" s="94"/>
      <c r="H161" s="94"/>
    </row>
    <row r="162" spans="1:8" ht="18.75" customHeight="1">
      <c r="A162" s="94"/>
      <c r="B162" s="94"/>
      <c r="C162" s="94"/>
      <c r="D162" s="94"/>
      <c r="E162" s="94"/>
      <c r="F162" s="94"/>
      <c r="G162" s="94"/>
      <c r="H162" s="94"/>
    </row>
    <row r="163" spans="1:8" ht="18.75" customHeight="1">
      <c r="A163" s="94"/>
      <c r="B163" s="94"/>
      <c r="C163" s="94"/>
      <c r="D163" s="94"/>
      <c r="E163" s="94"/>
      <c r="F163" s="94"/>
      <c r="G163" s="94"/>
      <c r="H163" s="94"/>
    </row>
    <row r="164" spans="1:8" ht="18.75" customHeight="1">
      <c r="A164" s="94"/>
      <c r="B164" s="94"/>
      <c r="C164" s="94"/>
      <c r="D164" s="94"/>
      <c r="E164" s="94"/>
      <c r="F164" s="94"/>
      <c r="G164" s="94"/>
      <c r="H164" s="94"/>
    </row>
    <row r="165" spans="1:8" ht="18.75" customHeight="1">
      <c r="A165" s="94"/>
      <c r="B165" s="94"/>
      <c r="C165" s="94"/>
      <c r="D165" s="94"/>
      <c r="E165" s="94"/>
      <c r="F165" s="94"/>
      <c r="G165" s="94"/>
      <c r="H165" s="94"/>
    </row>
    <row r="166" spans="1:8" ht="18.75" customHeight="1">
      <c r="A166" s="94"/>
      <c r="B166" s="94"/>
      <c r="C166" s="94"/>
      <c r="D166" s="94"/>
      <c r="E166" s="94"/>
      <c r="F166" s="94"/>
      <c r="G166" s="94"/>
      <c r="H166" s="94"/>
    </row>
    <row r="167" spans="1:8" ht="18.75" customHeight="1">
      <c r="A167" s="94"/>
      <c r="B167" s="94"/>
      <c r="C167" s="94"/>
      <c r="D167" s="94"/>
      <c r="E167" s="94"/>
      <c r="F167" s="94"/>
      <c r="G167" s="94"/>
      <c r="H167" s="94"/>
    </row>
    <row r="168" spans="1:8" ht="18.75" customHeight="1">
      <c r="A168" s="94"/>
      <c r="B168" s="94"/>
      <c r="C168" s="94"/>
      <c r="D168" s="94"/>
      <c r="E168" s="94"/>
      <c r="F168" s="94"/>
      <c r="G168" s="94"/>
      <c r="H168" s="94"/>
    </row>
    <row r="169" spans="1:8" ht="18.75" customHeight="1">
      <c r="A169" s="94"/>
      <c r="B169" s="94"/>
      <c r="C169" s="94"/>
      <c r="D169" s="94"/>
      <c r="E169" s="94"/>
      <c r="F169" s="94"/>
      <c r="G169" s="94"/>
      <c r="H169" s="94"/>
    </row>
    <row r="170" spans="1:8" ht="18.75" customHeight="1">
      <c r="A170" s="94"/>
      <c r="B170" s="94"/>
      <c r="C170" s="94"/>
      <c r="D170" s="94"/>
      <c r="E170" s="94"/>
      <c r="F170" s="94"/>
      <c r="G170" s="94"/>
      <c r="H170" s="94"/>
    </row>
    <row r="171" spans="1:8" ht="18.75" customHeight="1">
      <c r="A171" s="94"/>
      <c r="B171" s="94"/>
      <c r="C171" s="94"/>
      <c r="D171" s="94"/>
      <c r="E171" s="94"/>
      <c r="F171" s="94"/>
      <c r="G171" s="94"/>
      <c r="H171" s="94"/>
    </row>
    <row r="172" spans="1:8" ht="18.75" customHeight="1">
      <c r="A172" s="94"/>
      <c r="B172" s="94"/>
      <c r="C172" s="94"/>
      <c r="D172" s="94"/>
      <c r="E172" s="94"/>
      <c r="F172" s="94"/>
      <c r="G172" s="94"/>
      <c r="H172" s="94"/>
    </row>
    <row r="173" spans="1:8" ht="18.75" customHeight="1">
      <c r="A173" s="94"/>
      <c r="B173" s="94"/>
      <c r="C173" s="94"/>
      <c r="D173" s="94"/>
      <c r="E173" s="94"/>
      <c r="F173" s="94"/>
      <c r="G173" s="94"/>
      <c r="H173" s="94"/>
    </row>
    <row r="174" spans="1:8" ht="18.75" customHeight="1">
      <c r="A174" s="94"/>
      <c r="B174" s="94"/>
      <c r="C174" s="94"/>
      <c r="D174" s="94"/>
      <c r="E174" s="94"/>
      <c r="F174" s="94"/>
      <c r="G174" s="94"/>
      <c r="H174" s="94"/>
    </row>
    <row r="175" spans="1:8" ht="18.75" customHeight="1">
      <c r="A175" s="94"/>
      <c r="B175" s="94"/>
      <c r="C175" s="94"/>
      <c r="D175" s="94"/>
      <c r="E175" s="94"/>
      <c r="F175" s="94"/>
      <c r="G175" s="94"/>
      <c r="H175" s="94"/>
    </row>
    <row r="176" spans="1:8" ht="18.75" customHeight="1">
      <c r="A176" s="94"/>
      <c r="B176" s="94"/>
      <c r="C176" s="94"/>
      <c r="D176" s="94"/>
      <c r="E176" s="94"/>
      <c r="F176" s="94"/>
      <c r="G176" s="94"/>
      <c r="H176" s="94"/>
    </row>
    <row r="177" spans="1:8" ht="18.75" customHeight="1">
      <c r="A177" s="94"/>
      <c r="B177" s="94"/>
      <c r="C177" s="94"/>
      <c r="D177" s="94"/>
      <c r="E177" s="94"/>
      <c r="F177" s="94"/>
      <c r="G177" s="94"/>
      <c r="H177" s="94"/>
    </row>
    <row r="178" spans="1:8" ht="18.75" customHeight="1">
      <c r="A178" s="94"/>
      <c r="B178" s="94"/>
      <c r="C178" s="94"/>
      <c r="D178" s="94"/>
      <c r="E178" s="94"/>
      <c r="F178" s="94"/>
      <c r="G178" s="94"/>
      <c r="H178" s="94"/>
    </row>
    <row r="179" spans="1:8" ht="18.75" customHeight="1">
      <c r="A179" s="94"/>
      <c r="B179" s="94"/>
      <c r="C179" s="94"/>
      <c r="D179" s="94"/>
      <c r="E179" s="94"/>
      <c r="F179" s="94"/>
      <c r="G179" s="94"/>
      <c r="H179" s="94"/>
    </row>
    <row r="180" spans="1:8" ht="18.75" customHeight="1">
      <c r="A180" s="94"/>
      <c r="B180" s="94"/>
      <c r="C180" s="94"/>
      <c r="D180" s="94"/>
      <c r="E180" s="94"/>
      <c r="F180" s="94"/>
      <c r="G180" s="94"/>
      <c r="H180" s="94"/>
    </row>
    <row r="181" spans="1:8" ht="18.75" customHeight="1">
      <c r="A181" s="94"/>
      <c r="B181" s="94"/>
      <c r="C181" s="94"/>
      <c r="D181" s="94"/>
      <c r="E181" s="94"/>
      <c r="F181" s="94"/>
      <c r="G181" s="94"/>
      <c r="H181" s="94"/>
    </row>
    <row r="182" spans="1:8" ht="18.75" customHeight="1">
      <c r="A182" s="94"/>
      <c r="B182" s="94"/>
      <c r="C182" s="94"/>
      <c r="D182" s="94"/>
      <c r="E182" s="94"/>
      <c r="F182" s="94"/>
      <c r="G182" s="94"/>
      <c r="H182" s="94"/>
    </row>
    <row r="183" spans="1:8" ht="18.75" customHeight="1">
      <c r="A183" s="94"/>
      <c r="B183" s="94"/>
      <c r="C183" s="94"/>
      <c r="D183" s="94"/>
      <c r="E183" s="94"/>
      <c r="F183" s="94"/>
      <c r="G183" s="94"/>
      <c r="H183" s="94"/>
    </row>
    <row r="184" spans="1:8" ht="18.75" customHeight="1">
      <c r="A184" s="94"/>
      <c r="B184" s="94"/>
      <c r="C184" s="94"/>
      <c r="D184" s="94"/>
      <c r="E184" s="94"/>
      <c r="F184" s="94"/>
      <c r="G184" s="94"/>
      <c r="H184" s="94"/>
    </row>
    <row r="185" spans="1:8" ht="18.75" customHeight="1">
      <c r="A185" s="94"/>
      <c r="B185" s="94"/>
      <c r="C185" s="94"/>
      <c r="D185" s="94"/>
      <c r="E185" s="94"/>
      <c r="F185" s="94"/>
      <c r="G185" s="94"/>
      <c r="H185" s="94"/>
    </row>
    <row r="186" spans="1:8" ht="18.75" customHeight="1">
      <c r="A186" s="94"/>
      <c r="B186" s="94"/>
      <c r="C186" s="94"/>
      <c r="D186" s="94"/>
      <c r="E186" s="94"/>
      <c r="F186" s="94"/>
      <c r="G186" s="94"/>
      <c r="H186" s="94"/>
    </row>
    <row r="187" spans="1:8" ht="18.75" customHeight="1">
      <c r="A187" s="94"/>
      <c r="B187" s="94"/>
      <c r="C187" s="94"/>
      <c r="D187" s="94"/>
      <c r="E187" s="94"/>
      <c r="F187" s="94"/>
      <c r="G187" s="94"/>
      <c r="H187" s="94"/>
    </row>
    <row r="188" spans="1:8" ht="18.75" customHeight="1">
      <c r="A188" s="94"/>
      <c r="B188" s="94"/>
      <c r="C188" s="94"/>
      <c r="D188" s="94"/>
      <c r="E188" s="94"/>
      <c r="F188" s="94"/>
      <c r="G188" s="94"/>
      <c r="H188" s="94"/>
    </row>
    <row r="189" spans="1:8" ht="18.75" customHeight="1">
      <c r="A189" s="94"/>
      <c r="B189" s="94"/>
      <c r="C189" s="94"/>
      <c r="D189" s="94"/>
      <c r="E189" s="94"/>
      <c r="F189" s="94"/>
      <c r="G189" s="94"/>
      <c r="H189" s="94"/>
    </row>
    <row r="190" spans="1:8" ht="18.75" customHeight="1">
      <c r="A190" s="94"/>
      <c r="B190" s="94"/>
      <c r="C190" s="94"/>
      <c r="D190" s="94"/>
      <c r="E190" s="94"/>
      <c r="F190" s="94"/>
      <c r="G190" s="94"/>
      <c r="H190" s="94"/>
    </row>
    <row r="191" spans="1:8" ht="18.75" customHeight="1">
      <c r="A191" s="94"/>
      <c r="B191" s="94"/>
      <c r="C191" s="94"/>
      <c r="D191" s="94"/>
      <c r="E191" s="94"/>
      <c r="F191" s="94"/>
      <c r="G191" s="94"/>
      <c r="H191" s="94"/>
    </row>
    <row r="192" spans="1:8" ht="18.75" customHeight="1">
      <c r="A192" s="94"/>
      <c r="B192" s="94"/>
      <c r="C192" s="94"/>
      <c r="D192" s="94"/>
      <c r="E192" s="94"/>
      <c r="F192" s="94"/>
      <c r="G192" s="94"/>
      <c r="H192" s="94"/>
    </row>
    <row r="193" spans="1:8" ht="18.75" customHeight="1">
      <c r="A193" s="94"/>
      <c r="B193" s="94"/>
      <c r="C193" s="94"/>
      <c r="D193" s="94"/>
      <c r="E193" s="94"/>
      <c r="F193" s="94"/>
      <c r="G193" s="94"/>
      <c r="H193" s="94"/>
    </row>
    <row r="194" spans="1:8" ht="18.75" customHeight="1">
      <c r="A194" s="94"/>
      <c r="B194" s="94"/>
      <c r="C194" s="94"/>
      <c r="D194" s="94"/>
      <c r="E194" s="94"/>
      <c r="F194" s="94"/>
      <c r="G194" s="94"/>
      <c r="H194" s="94"/>
    </row>
    <row r="195" spans="1:8" ht="18.75" customHeight="1">
      <c r="A195" s="94"/>
      <c r="B195" s="94"/>
      <c r="C195" s="94"/>
      <c r="D195" s="94"/>
      <c r="E195" s="94"/>
      <c r="F195" s="94"/>
      <c r="G195" s="94"/>
      <c r="H195" s="94"/>
    </row>
    <row r="196" spans="1:8" ht="18.75" customHeight="1">
      <c r="A196" s="94"/>
      <c r="B196" s="94"/>
      <c r="C196" s="94"/>
      <c r="D196" s="94"/>
      <c r="E196" s="94"/>
      <c r="F196" s="94"/>
      <c r="G196" s="94"/>
      <c r="H196" s="94"/>
    </row>
    <row r="197" spans="1:8" ht="18.75" customHeight="1">
      <c r="A197" s="94"/>
      <c r="B197" s="94"/>
      <c r="C197" s="94"/>
      <c r="D197" s="94"/>
      <c r="E197" s="94"/>
      <c r="F197" s="94"/>
      <c r="G197" s="94"/>
      <c r="H197" s="94"/>
    </row>
    <row r="198" spans="1:8" ht="18.75" customHeight="1">
      <c r="A198" s="94"/>
      <c r="B198" s="94"/>
      <c r="C198" s="94"/>
      <c r="D198" s="94"/>
      <c r="E198" s="94"/>
      <c r="F198" s="94"/>
      <c r="G198" s="94"/>
      <c r="H198" s="94"/>
    </row>
    <row r="199" spans="1:8" ht="18.75" customHeight="1">
      <c r="A199" s="94"/>
      <c r="B199" s="94"/>
      <c r="C199" s="94"/>
      <c r="D199" s="94"/>
      <c r="E199" s="94"/>
      <c r="F199" s="94"/>
      <c r="G199" s="94"/>
      <c r="H199" s="94"/>
    </row>
    <row r="200" spans="1:8" ht="18.75" customHeight="1">
      <c r="A200" s="94"/>
      <c r="B200" s="94"/>
      <c r="C200" s="94"/>
      <c r="D200" s="94"/>
      <c r="E200" s="94"/>
      <c r="F200" s="94"/>
      <c r="G200" s="94"/>
      <c r="H200" s="94"/>
    </row>
    <row r="201" spans="1:8" ht="18.75" customHeight="1">
      <c r="A201" s="94"/>
      <c r="B201" s="94"/>
      <c r="C201" s="94"/>
      <c r="D201" s="94"/>
      <c r="E201" s="94"/>
      <c r="F201" s="94"/>
      <c r="G201" s="94"/>
      <c r="H201" s="94"/>
    </row>
    <row r="202" spans="1:8" ht="18.75" customHeight="1">
      <c r="A202" s="94"/>
      <c r="B202" s="94"/>
      <c r="C202" s="94"/>
      <c r="D202" s="94"/>
      <c r="E202" s="94"/>
      <c r="F202" s="94"/>
      <c r="G202" s="94"/>
      <c r="H202" s="94"/>
    </row>
    <row r="203" spans="1:8" ht="18.75" customHeight="1">
      <c r="A203" s="94"/>
      <c r="B203" s="94"/>
      <c r="C203" s="94"/>
      <c r="D203" s="94"/>
      <c r="E203" s="94"/>
      <c r="F203" s="94"/>
      <c r="G203" s="94"/>
      <c r="H203" s="94"/>
    </row>
  </sheetData>
  <sheetProtection password="CC3D" sheet="1" objects="1" scenarios="1"/>
  <mergeCells count="1">
    <mergeCell ref="C1:G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7"/>
  <sheetViews>
    <sheetView workbookViewId="0">
      <selection activeCell="C6" sqref="C6"/>
    </sheetView>
  </sheetViews>
  <sheetFormatPr defaultRowHeight="12.75"/>
  <cols>
    <col min="1" max="1" width="14.75" style="8" bestFit="1" customWidth="1"/>
    <col min="2" max="2" width="30" style="8" customWidth="1"/>
    <col min="3" max="15" width="6.25" style="8" customWidth="1"/>
    <col min="16" max="16384" width="9" style="8"/>
  </cols>
  <sheetData>
    <row r="1" spans="1:15" s="7" customFormat="1" ht="37.5" customHeight="1">
      <c r="A1" s="6"/>
      <c r="B1" s="6"/>
      <c r="C1" s="63" t="s">
        <v>27</v>
      </c>
      <c r="D1" s="63"/>
      <c r="E1" s="63"/>
      <c r="F1" s="63"/>
      <c r="G1" s="63"/>
      <c r="H1" s="63"/>
      <c r="I1" s="63"/>
      <c r="J1" s="63"/>
    </row>
    <row r="2" spans="1:15" s="7" customFormat="1" ht="18.75" customHeight="1">
      <c r="A2" s="6"/>
      <c r="B2" s="6"/>
      <c r="C2" s="6"/>
    </row>
    <row r="3" spans="1:15" s="7" customFormat="1" ht="52.5" customHeight="1">
      <c r="A3" s="20"/>
      <c r="B3" s="20"/>
      <c r="C3" s="58" t="s">
        <v>30</v>
      </c>
      <c r="D3" s="59"/>
      <c r="E3" s="59"/>
      <c r="F3" s="19" t="s">
        <v>28</v>
      </c>
      <c r="G3" s="19" t="s">
        <v>29</v>
      </c>
      <c r="H3" s="58" t="s">
        <v>31</v>
      </c>
      <c r="I3" s="59"/>
      <c r="J3" s="59"/>
      <c r="K3" s="59"/>
      <c r="L3" s="58" t="s">
        <v>32</v>
      </c>
      <c r="M3" s="59"/>
      <c r="N3" s="58" t="s">
        <v>33</v>
      </c>
      <c r="O3" s="59"/>
    </row>
    <row r="4" spans="1:15" ht="103.5" customHeight="1">
      <c r="A4" s="60" t="s">
        <v>8</v>
      </c>
      <c r="B4" s="62" t="s">
        <v>7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4" t="s">
        <v>197</v>
      </c>
      <c r="M4" s="14" t="s">
        <v>197</v>
      </c>
      <c r="N4" s="14" t="s">
        <v>197</v>
      </c>
      <c r="O4" s="14" t="s">
        <v>197</v>
      </c>
    </row>
    <row r="5" spans="1:15" ht="18.75" customHeight="1">
      <c r="A5" s="61"/>
      <c r="B5" s="62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</row>
    <row r="6" spans="1:15" ht="18.75" customHeight="1">
      <c r="A6" s="16" t="str">
        <f>IF((STD!A4=""),"",STD!A4)</f>
        <v/>
      </c>
      <c r="B6" s="17" t="str">
        <f>IF((STD!B4=""),"",STD!B4)</f>
        <v/>
      </c>
      <c r="C6" s="48"/>
      <c r="D6" s="47"/>
      <c r="E6" s="47"/>
      <c r="F6" s="47"/>
      <c r="G6" s="47"/>
      <c r="H6" s="48"/>
      <c r="I6" s="47"/>
      <c r="J6" s="48"/>
      <c r="K6" s="47"/>
      <c r="L6" s="47"/>
      <c r="M6" s="47"/>
      <c r="N6" s="47"/>
      <c r="O6" s="48"/>
    </row>
    <row r="7" spans="1:15" ht="18.75" customHeight="1">
      <c r="A7" s="16" t="str">
        <f>IF((STD!A5=""),"",STD!A5)</f>
        <v/>
      </c>
      <c r="B7" s="17" t="str">
        <f>IF((STD!B5=""),"",STD!B5)</f>
        <v/>
      </c>
      <c r="C7" s="48"/>
      <c r="D7" s="48"/>
      <c r="E7" s="47"/>
      <c r="F7" s="48"/>
      <c r="G7" s="47"/>
      <c r="H7" s="48"/>
      <c r="I7" s="47"/>
      <c r="J7" s="48"/>
      <c r="K7" s="48"/>
      <c r="L7" s="47"/>
      <c r="M7" s="48"/>
      <c r="N7" s="47"/>
      <c r="O7" s="48"/>
    </row>
    <row r="8" spans="1:15" ht="18.75" customHeight="1">
      <c r="A8" s="16" t="str">
        <f>IF((STD!A6=""),"",STD!A6)</f>
        <v/>
      </c>
      <c r="B8" s="17" t="str">
        <f>IF((STD!B6=""),"",STD!B6)</f>
        <v/>
      </c>
      <c r="C8" s="48"/>
      <c r="D8" s="48"/>
      <c r="E8" s="48"/>
      <c r="F8" s="48"/>
      <c r="G8" s="47"/>
      <c r="H8" s="48"/>
      <c r="I8" s="47"/>
      <c r="J8" s="48"/>
      <c r="K8" s="48"/>
      <c r="L8" s="48"/>
      <c r="M8" s="48"/>
      <c r="N8" s="47"/>
      <c r="O8" s="48"/>
    </row>
    <row r="9" spans="1:15" ht="18.75" customHeight="1">
      <c r="A9" s="16" t="str">
        <f>IF((STD!A7=""),"",STD!A7)</f>
        <v/>
      </c>
      <c r="B9" s="17" t="str">
        <f>IF((STD!B7=""),"",STD!B7)</f>
        <v/>
      </c>
      <c r="C9" s="48"/>
      <c r="D9" s="48"/>
      <c r="E9" s="48"/>
      <c r="F9" s="48"/>
      <c r="G9" s="47"/>
      <c r="H9" s="48"/>
      <c r="I9" s="47"/>
      <c r="J9" s="48"/>
      <c r="K9" s="48"/>
      <c r="L9" s="48"/>
      <c r="M9" s="48"/>
      <c r="N9" s="47"/>
      <c r="O9" s="48"/>
    </row>
    <row r="10" spans="1:15" ht="18.75" customHeight="1">
      <c r="A10" s="16" t="str">
        <f>IF((STD!A8=""),"",STD!A8)</f>
        <v/>
      </c>
      <c r="B10" s="17" t="str">
        <f>IF((STD!B8=""),"",STD!B8)</f>
        <v/>
      </c>
      <c r="C10" s="48"/>
      <c r="D10" s="48"/>
      <c r="E10" s="48"/>
      <c r="F10" s="48"/>
      <c r="G10" s="48"/>
      <c r="H10" s="47"/>
      <c r="I10" s="47"/>
      <c r="J10" s="47"/>
      <c r="K10" s="48"/>
      <c r="L10" s="48"/>
      <c r="M10" s="48"/>
      <c r="N10" s="48"/>
      <c r="O10" s="47"/>
    </row>
    <row r="11" spans="1:15" ht="18.75" customHeight="1">
      <c r="A11" s="16" t="str">
        <f>IF((STD!A9=""),"",STD!A9)</f>
        <v/>
      </c>
      <c r="B11" s="17" t="str">
        <f>IF((STD!B9=""),"",STD!B9)</f>
        <v/>
      </c>
      <c r="C11" s="47"/>
      <c r="D11" s="47"/>
      <c r="E11" s="48"/>
      <c r="F11" s="48"/>
      <c r="G11" s="48"/>
      <c r="H11" s="48"/>
      <c r="I11" s="47"/>
      <c r="J11" s="47"/>
      <c r="K11" s="47"/>
      <c r="L11" s="48"/>
      <c r="M11" s="48"/>
      <c r="N11" s="48"/>
      <c r="O11" s="48"/>
    </row>
    <row r="12" spans="1:15" ht="18.75" customHeight="1">
      <c r="A12" s="16" t="str">
        <f>IF((STD!A10=""),"",STD!A10)</f>
        <v/>
      </c>
      <c r="B12" s="17" t="str">
        <f>IF((STD!B10=""),"",STD!B10)</f>
        <v/>
      </c>
      <c r="C12" s="47"/>
      <c r="D12" s="47"/>
      <c r="E12" s="47"/>
      <c r="F12" s="48"/>
      <c r="G12" s="48"/>
      <c r="H12" s="48"/>
      <c r="I12" s="48"/>
      <c r="J12" s="47"/>
      <c r="K12" s="47"/>
      <c r="L12" s="47"/>
      <c r="M12" s="48"/>
      <c r="N12" s="48"/>
      <c r="O12" s="48"/>
    </row>
    <row r="13" spans="1:15" ht="18.75" customHeight="1">
      <c r="A13" s="16" t="str">
        <f>IF((STD!A11=""),"",STD!A11)</f>
        <v/>
      </c>
      <c r="B13" s="17" t="str">
        <f>IF((STD!B11=""),"",STD!B11)</f>
        <v/>
      </c>
      <c r="C13" s="47"/>
      <c r="D13" s="47"/>
      <c r="E13" s="47"/>
      <c r="F13" s="47"/>
      <c r="G13" s="48"/>
      <c r="H13" s="48"/>
      <c r="I13" s="48"/>
      <c r="J13" s="47"/>
      <c r="K13" s="47"/>
      <c r="L13" s="47"/>
      <c r="M13" s="47"/>
      <c r="N13" s="48"/>
      <c r="O13" s="48"/>
    </row>
    <row r="14" spans="1:15" ht="18.75" customHeight="1">
      <c r="A14" s="16" t="str">
        <f>IF((STD!A12=""),"",STD!A12)</f>
        <v/>
      </c>
      <c r="B14" s="17" t="str">
        <f>IF((STD!B12=""),"",STD!B12)</f>
        <v/>
      </c>
      <c r="C14" s="47"/>
      <c r="D14" s="47"/>
      <c r="E14" s="47"/>
      <c r="F14" s="47"/>
      <c r="G14" s="47"/>
      <c r="H14" s="48"/>
      <c r="I14" s="48"/>
      <c r="J14" s="47"/>
      <c r="K14" s="47"/>
      <c r="L14" s="47"/>
      <c r="M14" s="47"/>
      <c r="N14" s="47"/>
      <c r="O14" s="48"/>
    </row>
    <row r="15" spans="1:15" ht="18.75" customHeight="1">
      <c r="A15" s="16" t="str">
        <f>IF((STD!A13=""),"",STD!A13)</f>
        <v/>
      </c>
      <c r="B15" s="17" t="str">
        <f>IF((STD!B13=""),"",STD!B13)</f>
        <v/>
      </c>
      <c r="C15" s="47"/>
      <c r="D15" s="47"/>
      <c r="E15" s="47"/>
      <c r="F15" s="47"/>
      <c r="G15" s="47"/>
      <c r="H15" s="47"/>
      <c r="I15" s="48"/>
      <c r="J15" s="47"/>
      <c r="K15" s="47"/>
      <c r="L15" s="47"/>
      <c r="M15" s="47"/>
      <c r="N15" s="47"/>
      <c r="O15" s="47"/>
    </row>
    <row r="16" spans="1:15" ht="18.75" customHeight="1">
      <c r="A16" s="16" t="str">
        <f>IF((STD!A14=""),"",STD!A14)</f>
        <v/>
      </c>
      <c r="B16" s="17" t="str">
        <f>IF((STD!B14=""),"",STD!B14)</f>
        <v/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8.75" customHeight="1">
      <c r="A17" s="16" t="str">
        <f>IF((STD!A15=""),"",STD!A15)</f>
        <v/>
      </c>
      <c r="B17" s="17" t="str">
        <f>IF((STD!B15=""),"",STD!B15)</f>
        <v/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8.75" customHeight="1">
      <c r="A18" s="16" t="str">
        <f>IF((STD!A16=""),"",STD!A16)</f>
        <v/>
      </c>
      <c r="B18" s="17" t="str">
        <f>IF((STD!B16=""),"",STD!B16)</f>
        <v/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.75" customHeight="1">
      <c r="A19" s="16" t="str">
        <f>IF((STD!A17=""),"",STD!A17)</f>
        <v/>
      </c>
      <c r="B19" s="17" t="str">
        <f>IF((STD!B17=""),"",STD!B17)</f>
        <v/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8.75" customHeight="1">
      <c r="A20" s="16" t="str">
        <f>IF((STD!A18=""),"",STD!A18)</f>
        <v/>
      </c>
      <c r="B20" s="17" t="str">
        <f>IF((STD!B18=""),"",STD!B18)</f>
        <v/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8.75" customHeight="1">
      <c r="A21" s="16" t="str">
        <f>IF((STD!A19=""),"",STD!A19)</f>
        <v/>
      </c>
      <c r="B21" s="17" t="str">
        <f>IF((STD!B19=""),"",STD!B19)</f>
        <v/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8.75" customHeight="1">
      <c r="A22" s="16" t="str">
        <f>IF((STD!A20=""),"",STD!A20)</f>
        <v/>
      </c>
      <c r="B22" s="17" t="str">
        <f>IF((STD!B20=""),"",STD!B20)</f>
        <v/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8.75" customHeight="1">
      <c r="A23" s="16" t="str">
        <f>IF((STD!A21=""),"",STD!A21)</f>
        <v/>
      </c>
      <c r="B23" s="17" t="str">
        <f>IF((STD!B21=""),"",STD!B21)</f>
        <v/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8.75" customHeight="1">
      <c r="A24" s="16" t="str">
        <f>IF((STD!A22=""),"",STD!A22)</f>
        <v/>
      </c>
      <c r="B24" s="17" t="str">
        <f>IF((STD!B22=""),"",STD!B22)</f>
        <v/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8.75" customHeight="1">
      <c r="A25" s="16" t="str">
        <f>IF((STD!A23=""),"",STD!A23)</f>
        <v/>
      </c>
      <c r="B25" s="17" t="str">
        <f>IF((STD!B23=""),"",STD!B23)</f>
        <v/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8.75" customHeight="1">
      <c r="A26" s="16" t="str">
        <f>IF((STD!A24=""),"",STD!A24)</f>
        <v/>
      </c>
      <c r="B26" s="17" t="str">
        <f>IF((STD!B24=""),"",STD!B24)</f>
        <v/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8.75" customHeight="1">
      <c r="A27" s="16" t="str">
        <f>IF((STD!A25=""),"",STD!A25)</f>
        <v/>
      </c>
      <c r="B27" s="17" t="str">
        <f>IF((STD!B25=""),"",STD!B25)</f>
        <v/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8.75" customHeight="1">
      <c r="A28" s="16" t="str">
        <f>IF((STD!A26=""),"",STD!A26)</f>
        <v/>
      </c>
      <c r="B28" s="17" t="str">
        <f>IF((STD!B26=""),"",STD!B26)</f>
        <v/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8.75" customHeight="1">
      <c r="A29" s="16" t="str">
        <f>IF((STD!A27=""),"",STD!A27)</f>
        <v/>
      </c>
      <c r="B29" s="17" t="str">
        <f>IF((STD!B27=""),"",STD!B27)</f>
        <v/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 customHeight="1">
      <c r="A30" s="16" t="str">
        <f>IF((STD!A28=""),"",STD!A28)</f>
        <v/>
      </c>
      <c r="B30" s="17" t="str">
        <f>IF((STD!B28=""),"",STD!B28)</f>
        <v/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8.75" customHeight="1">
      <c r="A31" s="16" t="str">
        <f>IF((STD!A29=""),"",STD!A29)</f>
        <v/>
      </c>
      <c r="B31" s="17" t="str">
        <f>IF((STD!B29=""),"",STD!B29)</f>
        <v/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.75" customHeight="1">
      <c r="A32" s="16" t="str">
        <f>IF((STD!A30=""),"",STD!A30)</f>
        <v/>
      </c>
      <c r="B32" s="17" t="str">
        <f>IF((STD!B30=""),"",STD!B30)</f>
        <v/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8.75" customHeight="1">
      <c r="A33" s="16" t="str">
        <f>IF((STD!A31=""),"",STD!A31)</f>
        <v/>
      </c>
      <c r="B33" s="17" t="str">
        <f>IF((STD!B31=""),"",STD!B31)</f>
        <v/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8.75" customHeight="1">
      <c r="A34" s="16" t="str">
        <f>IF((STD!A32=""),"",STD!A32)</f>
        <v/>
      </c>
      <c r="B34" s="17" t="str">
        <f>IF((STD!B32=""),"",STD!B32)</f>
        <v/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8.75" customHeight="1">
      <c r="A35" s="16" t="str">
        <f>IF((STD!A33=""),"",STD!A33)</f>
        <v/>
      </c>
      <c r="B35" s="17" t="str">
        <f>IF((STD!B33=""),"",STD!B33)</f>
        <v/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8.75" customHeight="1">
      <c r="A36" s="16" t="str">
        <f>IF((STD!A34=""),"",STD!A34)</f>
        <v/>
      </c>
      <c r="B36" s="17" t="str">
        <f>IF((STD!B34=""),"",STD!B34)</f>
        <v/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8.75" customHeight="1">
      <c r="A37" s="16" t="str">
        <f>IF((STD!A35=""),"",STD!A35)</f>
        <v/>
      </c>
      <c r="B37" s="17" t="str">
        <f>IF((STD!B35=""),"",STD!B35)</f>
        <v/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8.75" customHeight="1">
      <c r="A38" s="16" t="str">
        <f>IF((STD!A36=""),"",STD!A36)</f>
        <v/>
      </c>
      <c r="B38" s="17" t="str">
        <f>IF((STD!B36=""),"",STD!B36)</f>
        <v/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8.75" customHeight="1">
      <c r="A39" s="16" t="str">
        <f>IF((STD!A37=""),"",STD!A37)</f>
        <v/>
      </c>
      <c r="B39" s="17" t="str">
        <f>IF((STD!B37=""),"",STD!B37)</f>
        <v/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8.75" customHeight="1">
      <c r="A40" s="16" t="str">
        <f>IF((STD!A38=""),"",STD!A38)</f>
        <v/>
      </c>
      <c r="B40" s="17" t="str">
        <f>IF((STD!B38=""),"",STD!B38)</f>
        <v/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8.75" customHeight="1">
      <c r="A41" s="16" t="str">
        <f>IF((STD!A39=""),"",STD!A39)</f>
        <v/>
      </c>
      <c r="B41" s="17" t="str">
        <f>IF((STD!B39=""),"",STD!B39)</f>
        <v/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8.75" customHeight="1">
      <c r="A42" s="16" t="str">
        <f>IF((STD!A40=""),"",STD!A40)</f>
        <v/>
      </c>
      <c r="B42" s="17" t="str">
        <f>IF((STD!B40=""),"",STD!B40)</f>
        <v/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8.75" customHeight="1">
      <c r="A43" s="16" t="str">
        <f>IF((STD!A41=""),"",STD!A41)</f>
        <v/>
      </c>
      <c r="B43" s="17" t="str">
        <f>IF((STD!B41=""),"",STD!B41)</f>
        <v/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8.75" customHeight="1">
      <c r="A44" s="16" t="str">
        <f>IF((STD!A42=""),"",STD!A42)</f>
        <v/>
      </c>
      <c r="B44" s="17" t="str">
        <f>IF((STD!B42=""),"",STD!B42)</f>
        <v/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8.75" customHeight="1">
      <c r="A45" s="16" t="str">
        <f>IF((STD!A43=""),"",STD!A43)</f>
        <v/>
      </c>
      <c r="B45" s="17" t="str">
        <f>IF((STD!B43=""),"",STD!B43)</f>
        <v/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8.75" customHeight="1">
      <c r="A46" s="16" t="str">
        <f>IF((STD!A44=""),"",STD!A44)</f>
        <v/>
      </c>
      <c r="B46" s="17" t="str">
        <f>IF((STD!B44=""),"",STD!B44)</f>
        <v/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8.75" customHeight="1">
      <c r="A47" s="16" t="str">
        <f>IF((STD!A45=""),"",STD!A45)</f>
        <v/>
      </c>
      <c r="B47" s="17" t="str">
        <f>IF((STD!B45=""),"",STD!B45)</f>
        <v/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8.75" customHeight="1">
      <c r="A48" s="16" t="str">
        <f>IF((STD!A46=""),"",STD!A46)</f>
        <v/>
      </c>
      <c r="B48" s="17" t="str">
        <f>IF((STD!B46=""),"",STD!B46)</f>
        <v/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8.75" customHeight="1">
      <c r="A49" s="16" t="str">
        <f>IF((STD!A47=""),"",STD!A47)</f>
        <v/>
      </c>
      <c r="B49" s="17" t="str">
        <f>IF((STD!B47=""),"",STD!B47)</f>
        <v/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8.75" customHeight="1">
      <c r="A50" s="16" t="str">
        <f>IF((STD!A48=""),"",STD!A48)</f>
        <v/>
      </c>
      <c r="B50" s="17" t="str">
        <f>IF((STD!B48=""),"",STD!B48)</f>
        <v/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8.75" customHeight="1">
      <c r="A51" s="16" t="str">
        <f>IF((STD!A49=""),"",STD!A49)</f>
        <v/>
      </c>
      <c r="B51" s="17" t="str">
        <f>IF((STD!B49=""),"",STD!B49)</f>
        <v/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8.75" customHeight="1">
      <c r="A52" s="16" t="str">
        <f>IF((STD!A50=""),"",STD!A50)</f>
        <v/>
      </c>
      <c r="B52" s="17" t="str">
        <f>IF((STD!B50=""),"",STD!B50)</f>
        <v/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8.75" customHeight="1">
      <c r="A53" s="16" t="str">
        <f>IF((STD!A51=""),"",STD!A51)</f>
        <v/>
      </c>
      <c r="B53" s="17" t="str">
        <f>IF((STD!B51=""),"",STD!B51)</f>
        <v/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8.75" customHeight="1">
      <c r="A54" s="16" t="str">
        <f>IF((STD!A52=""),"",STD!A52)</f>
        <v/>
      </c>
      <c r="B54" s="17" t="str">
        <f>IF((STD!B52=""),"",STD!B52)</f>
        <v/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8.75" customHeight="1">
      <c r="A55" s="16" t="str">
        <f>IF((STD!A53=""),"",STD!A53)</f>
        <v/>
      </c>
      <c r="B55" s="17" t="str">
        <f>IF((STD!B53=""),"",STD!B53)</f>
        <v/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8.75" customHeight="1">
      <c r="A56" s="16" t="str">
        <f>IF((STD!A54=""),"",STD!A54)</f>
        <v/>
      </c>
      <c r="B56" s="17" t="str">
        <f>IF((STD!B54=""),"",STD!B54)</f>
        <v/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8.75" customHeight="1">
      <c r="A57" s="16" t="str">
        <f>IF((STD!A55=""),"",STD!A55)</f>
        <v/>
      </c>
      <c r="B57" s="17" t="str">
        <f>IF((STD!B55=""),"",STD!B55)</f>
        <v/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8.75" customHeight="1">
      <c r="A58" s="16" t="str">
        <f>IF((STD!A56=""),"",STD!A56)</f>
        <v/>
      </c>
      <c r="B58" s="17" t="str">
        <f>IF((STD!B56=""),"",STD!B56)</f>
        <v/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8.75" customHeight="1">
      <c r="A59" s="16" t="str">
        <f>IF((STD!A57=""),"",STD!A57)</f>
        <v/>
      </c>
      <c r="B59" s="17" t="str">
        <f>IF((STD!B57=""),"",STD!B57)</f>
        <v/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8.75" customHeight="1">
      <c r="A60" s="16" t="str">
        <f>IF((STD!A58=""),"",STD!A58)</f>
        <v/>
      </c>
      <c r="B60" s="17" t="str">
        <f>IF((STD!B58=""),"",STD!B58)</f>
        <v/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8.75" customHeight="1">
      <c r="A61" s="16" t="str">
        <f>IF((STD!A59=""),"",STD!A59)</f>
        <v/>
      </c>
      <c r="B61" s="17" t="str">
        <f>IF((STD!B59=""),"",STD!B59)</f>
        <v/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8.75" customHeight="1">
      <c r="A62" s="16" t="str">
        <f>IF((STD!A60=""),"",STD!A60)</f>
        <v/>
      </c>
      <c r="B62" s="17" t="str">
        <f>IF((STD!B60=""),"",STD!B60)</f>
        <v/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8.75" customHeight="1">
      <c r="A63" s="16" t="str">
        <f>IF((STD!A61=""),"",STD!A61)</f>
        <v/>
      </c>
      <c r="B63" s="17" t="str">
        <f>IF((STD!B61=""),"",STD!B61)</f>
        <v/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8.75" customHeight="1">
      <c r="A64" s="16" t="str">
        <f>IF((STD!A62=""),"",STD!A62)</f>
        <v/>
      </c>
      <c r="B64" s="17" t="str">
        <f>IF((STD!B62=""),"",STD!B62)</f>
        <v/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8.75" customHeight="1">
      <c r="A65" s="16" t="str">
        <f>IF((STD!A63=""),"",STD!A63)</f>
        <v/>
      </c>
      <c r="B65" s="17" t="str">
        <f>IF((STD!B63=""),"",STD!B63)</f>
        <v/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8.75" customHeight="1">
      <c r="A66" s="16" t="str">
        <f>IF((STD!A64=""),"",STD!A64)</f>
        <v/>
      </c>
      <c r="B66" s="17" t="str">
        <f>IF((STD!B64=""),"",STD!B64)</f>
        <v/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8.75" customHeight="1">
      <c r="A67" s="16" t="str">
        <f>IF((STD!A65=""),"",STD!A65)</f>
        <v/>
      </c>
      <c r="B67" s="17" t="str">
        <f>IF((STD!B65=""),"",STD!B65)</f>
        <v/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8.75" customHeight="1">
      <c r="A68" s="16" t="str">
        <f>IF((STD!A66=""),"",STD!A66)</f>
        <v/>
      </c>
      <c r="B68" s="17" t="str">
        <f>IF((STD!B66=""),"",STD!B66)</f>
        <v/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8.75" customHeight="1">
      <c r="A69" s="16" t="str">
        <f>IF((STD!A67=""),"",STD!A67)</f>
        <v/>
      </c>
      <c r="B69" s="17" t="str">
        <f>IF((STD!B67=""),"",STD!B67)</f>
        <v/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8.75" customHeight="1">
      <c r="A70" s="16" t="str">
        <f>IF((STD!A68=""),"",STD!A68)</f>
        <v/>
      </c>
      <c r="B70" s="17" t="str">
        <f>IF((STD!B68=""),"",STD!B68)</f>
        <v/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8.75" customHeight="1">
      <c r="A71" s="16" t="str">
        <f>IF((STD!A69=""),"",STD!A69)</f>
        <v/>
      </c>
      <c r="B71" s="17" t="str">
        <f>IF((STD!B69=""),"",STD!B69)</f>
        <v/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8.75" customHeight="1">
      <c r="A72" s="16" t="str">
        <f>IF((STD!A70=""),"",STD!A70)</f>
        <v/>
      </c>
      <c r="B72" s="17" t="str">
        <f>IF((STD!B70=""),"",STD!B70)</f>
        <v/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8.75" customHeight="1">
      <c r="A73" s="16" t="str">
        <f>IF((STD!A71=""),"",STD!A71)</f>
        <v/>
      </c>
      <c r="B73" s="17" t="str">
        <f>IF((STD!B71=""),"",STD!B71)</f>
        <v/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8.75" customHeight="1">
      <c r="A74" s="16" t="str">
        <f>IF((STD!A72=""),"",STD!A72)</f>
        <v/>
      </c>
      <c r="B74" s="17" t="str">
        <f>IF((STD!B72=""),"",STD!B72)</f>
        <v/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8.75" customHeight="1">
      <c r="A75" s="16" t="str">
        <f>IF((STD!A73=""),"",STD!A73)</f>
        <v/>
      </c>
      <c r="B75" s="17" t="str">
        <f>IF((STD!B73=""),"",STD!B73)</f>
        <v/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8.75" customHeight="1">
      <c r="A76" s="16" t="str">
        <f>IF((STD!A74=""),"",STD!A74)</f>
        <v/>
      </c>
      <c r="B76" s="17" t="str">
        <f>IF((STD!B74=""),"",STD!B74)</f>
        <v/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8.75" customHeight="1">
      <c r="A77" s="16" t="str">
        <f>IF((STD!A75=""),"",STD!A75)</f>
        <v/>
      </c>
      <c r="B77" s="17" t="str">
        <f>IF((STD!B75=""),"",STD!B75)</f>
        <v/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8.75" customHeight="1">
      <c r="A78" s="16" t="str">
        <f>IF((STD!A76=""),"",STD!A76)</f>
        <v/>
      </c>
      <c r="B78" s="17" t="str">
        <f>IF((STD!B76=""),"",STD!B76)</f>
        <v/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8.75" customHeight="1">
      <c r="A79" s="16" t="str">
        <f>IF((STD!A77=""),"",STD!A77)</f>
        <v/>
      </c>
      <c r="B79" s="17" t="str">
        <f>IF((STD!B77=""),"",STD!B77)</f>
        <v/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8.75" customHeight="1">
      <c r="A80" s="16" t="str">
        <f>IF((STD!A78=""),"",STD!A78)</f>
        <v/>
      </c>
      <c r="B80" s="17" t="str">
        <f>IF((STD!B78=""),"",STD!B78)</f>
        <v/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8.75" customHeight="1">
      <c r="A81" s="16" t="str">
        <f>IF((STD!A79=""),"",STD!A79)</f>
        <v/>
      </c>
      <c r="B81" s="17" t="str">
        <f>IF((STD!B79=""),"",STD!B79)</f>
        <v/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8.75" customHeight="1">
      <c r="A82" s="16" t="str">
        <f>IF((STD!A80=""),"",STD!A80)</f>
        <v/>
      </c>
      <c r="B82" s="17" t="str">
        <f>IF((STD!B80=""),"",STD!B80)</f>
        <v/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8.75" customHeight="1">
      <c r="A83" s="16" t="str">
        <f>IF((STD!A81=""),"",STD!A81)</f>
        <v/>
      </c>
      <c r="B83" s="17" t="str">
        <f>IF((STD!B81=""),"",STD!B81)</f>
        <v/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8.75" customHeight="1">
      <c r="A84" s="16" t="str">
        <f>IF((STD!A82=""),"",STD!A82)</f>
        <v/>
      </c>
      <c r="B84" s="17" t="str">
        <f>IF((STD!B82=""),"",STD!B82)</f>
        <v/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8.75" customHeight="1">
      <c r="A85" s="16" t="str">
        <f>IF((STD!A83=""),"",STD!A83)</f>
        <v/>
      </c>
      <c r="B85" s="17" t="str">
        <f>IF((STD!B83=""),"",STD!B83)</f>
        <v/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8.75" customHeight="1">
      <c r="A86" s="16" t="str">
        <f>IF((STD!A84=""),"",STD!A84)</f>
        <v/>
      </c>
      <c r="B86" s="17" t="str">
        <f>IF((STD!B84=""),"",STD!B84)</f>
        <v/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8.75" customHeight="1">
      <c r="A87" s="16" t="str">
        <f>IF((STD!A85=""),"",STD!A85)</f>
        <v/>
      </c>
      <c r="B87" s="17" t="str">
        <f>IF((STD!B85=""),"",STD!B85)</f>
        <v/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8.75" customHeight="1">
      <c r="A88" s="16" t="str">
        <f>IF((STD!A86=""),"",STD!A86)</f>
        <v/>
      </c>
      <c r="B88" s="17" t="str">
        <f>IF((STD!B86=""),"",STD!B86)</f>
        <v/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8.75" customHeight="1">
      <c r="A89" s="16" t="str">
        <f>IF((STD!A87=""),"",STD!A87)</f>
        <v/>
      </c>
      <c r="B89" s="17" t="str">
        <f>IF((STD!B87=""),"",STD!B87)</f>
        <v/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8.75" customHeight="1">
      <c r="A90" s="16" t="str">
        <f>IF((STD!A88=""),"",STD!A88)</f>
        <v/>
      </c>
      <c r="B90" s="17" t="str">
        <f>IF((STD!B88=""),"",STD!B88)</f>
        <v/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8.75" customHeight="1">
      <c r="A91" s="16" t="str">
        <f>IF((STD!A89=""),"",STD!A89)</f>
        <v/>
      </c>
      <c r="B91" s="17" t="str">
        <f>IF((STD!B89=""),"",STD!B89)</f>
        <v/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8.75" customHeight="1">
      <c r="A92" s="16" t="str">
        <f>IF((STD!A90=""),"",STD!A90)</f>
        <v/>
      </c>
      <c r="B92" s="17" t="str">
        <f>IF((STD!B90=""),"",STD!B90)</f>
        <v/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8.75" customHeight="1">
      <c r="A93" s="16" t="str">
        <f>IF((STD!A91=""),"",STD!A91)</f>
        <v/>
      </c>
      <c r="B93" s="17" t="str">
        <f>IF((STD!B91=""),"",STD!B91)</f>
        <v/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8.75" customHeight="1">
      <c r="A94" s="16" t="str">
        <f>IF((STD!A92=""),"",STD!A92)</f>
        <v/>
      </c>
      <c r="B94" s="17" t="str">
        <f>IF((STD!B92=""),"",STD!B92)</f>
        <v/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8.75" customHeight="1">
      <c r="A95" s="16" t="str">
        <f>IF((STD!A93=""),"",STD!A93)</f>
        <v/>
      </c>
      <c r="B95" s="17" t="str">
        <f>IF((STD!B93=""),"",STD!B93)</f>
        <v/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8.75" customHeight="1">
      <c r="A96" s="16" t="str">
        <f>IF((STD!A94=""),"",STD!A94)</f>
        <v/>
      </c>
      <c r="B96" s="17" t="str">
        <f>IF((STD!B94=""),"",STD!B94)</f>
        <v/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8.75" customHeight="1">
      <c r="A97" s="16" t="str">
        <f>IF((STD!A95=""),"",STD!A95)</f>
        <v/>
      </c>
      <c r="B97" s="17" t="str">
        <f>IF((STD!B95=""),"",STD!B95)</f>
        <v/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8.75" customHeight="1">
      <c r="A98" s="16" t="str">
        <f>IF((STD!A96=""),"",STD!A96)</f>
        <v/>
      </c>
      <c r="B98" s="17" t="str">
        <f>IF((STD!B96=""),"",STD!B96)</f>
        <v/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8.75" customHeight="1">
      <c r="A99" s="16" t="str">
        <f>IF((STD!A97=""),"",STD!A97)</f>
        <v/>
      </c>
      <c r="B99" s="17" t="str">
        <f>IF((STD!B97=""),"",STD!B97)</f>
        <v/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8.75" customHeight="1">
      <c r="A100" s="16" t="str">
        <f>IF((STD!A98=""),"",STD!A98)</f>
        <v/>
      </c>
      <c r="B100" s="17" t="str">
        <f>IF((STD!B98=""),"",STD!B98)</f>
        <v/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8.75" customHeight="1">
      <c r="A101" s="16" t="str">
        <f>IF((STD!A99=""),"",STD!A99)</f>
        <v/>
      </c>
      <c r="B101" s="17" t="str">
        <f>IF((STD!B99=""),"",STD!B99)</f>
        <v/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8.75" customHeight="1">
      <c r="A102" s="16" t="str">
        <f>IF((STD!A100=""),"",STD!A100)</f>
        <v/>
      </c>
      <c r="B102" s="17" t="str">
        <f>IF((STD!B100=""),"",STD!B100)</f>
        <v/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8.75" customHeight="1">
      <c r="A103" s="16" t="str">
        <f>IF((STD!A101=""),"",STD!A101)</f>
        <v/>
      </c>
      <c r="B103" s="17" t="str">
        <f>IF((STD!B101=""),"",STD!B101)</f>
        <v/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8.75" customHeight="1">
      <c r="A104" s="16" t="str">
        <f>IF((STD!A102=""),"",STD!A102)</f>
        <v/>
      </c>
      <c r="B104" s="17" t="str">
        <f>IF((STD!B102=""),"",STD!B102)</f>
        <v/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8.75" customHeight="1">
      <c r="A105" s="16" t="str">
        <f>IF((STD!A103=""),"",STD!A103)</f>
        <v/>
      </c>
      <c r="B105" s="17" t="str">
        <f>IF((STD!B103=""),"",STD!B103)</f>
        <v/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8.75" customHeight="1">
      <c r="A106" s="16" t="str">
        <f>IF((STD!A104=""),"",STD!A104)</f>
        <v/>
      </c>
      <c r="B106" s="17" t="str">
        <f>IF((STD!B104=""),"",STD!B104)</f>
        <v/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8.75" customHeight="1">
      <c r="A107" s="16" t="str">
        <f>IF((STD!A105=""),"",STD!A105)</f>
        <v/>
      </c>
      <c r="B107" s="17" t="str">
        <f>IF((STD!B105=""),"",STD!B105)</f>
        <v/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8.75" customHeight="1">
      <c r="A108" s="16" t="str">
        <f>IF((STD!A106=""),"",STD!A106)</f>
        <v/>
      </c>
      <c r="B108" s="17" t="str">
        <f>IF((STD!B106=""),"",STD!B106)</f>
        <v/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8.75" customHeight="1">
      <c r="A109" s="16" t="str">
        <f>IF((STD!A107=""),"",STD!A107)</f>
        <v/>
      </c>
      <c r="B109" s="17" t="str">
        <f>IF((STD!B107=""),"",STD!B107)</f>
        <v/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8.75" customHeight="1">
      <c r="A110" s="16" t="str">
        <f>IF((STD!A108=""),"",STD!A108)</f>
        <v/>
      </c>
      <c r="B110" s="17" t="str">
        <f>IF((STD!B108=""),"",STD!B108)</f>
        <v/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8.75" customHeight="1">
      <c r="A111" s="16" t="str">
        <f>IF((STD!A109=""),"",STD!A109)</f>
        <v/>
      </c>
      <c r="B111" s="17" t="str">
        <f>IF((STD!B109=""),"",STD!B109)</f>
        <v/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8.75" customHeight="1">
      <c r="A112" s="16" t="str">
        <f>IF((STD!A110=""),"",STD!A110)</f>
        <v/>
      </c>
      <c r="B112" s="17" t="str">
        <f>IF((STD!B110=""),"",STD!B110)</f>
        <v/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8.75" customHeight="1">
      <c r="A113" s="16" t="str">
        <f>IF((STD!A111=""),"",STD!A111)</f>
        <v/>
      </c>
      <c r="B113" s="17" t="str">
        <f>IF((STD!B111=""),"",STD!B111)</f>
        <v/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8.75" customHeight="1">
      <c r="A114" s="16" t="str">
        <f>IF((STD!A112=""),"",STD!A112)</f>
        <v/>
      </c>
      <c r="B114" s="17" t="str">
        <f>IF((STD!B112=""),"",STD!B112)</f>
        <v/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8.75" customHeight="1">
      <c r="A115" s="16" t="str">
        <f>IF((STD!A113=""),"",STD!A113)</f>
        <v/>
      </c>
      <c r="B115" s="17" t="str">
        <f>IF((STD!B113=""),"",STD!B113)</f>
        <v/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8.75" customHeight="1">
      <c r="A116" s="16" t="str">
        <f>IF((STD!A114=""),"",STD!A114)</f>
        <v/>
      </c>
      <c r="B116" s="17" t="str">
        <f>IF((STD!B114=""),"",STD!B114)</f>
        <v/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8.75" customHeight="1">
      <c r="A117" s="16" t="str">
        <f>IF((STD!A115=""),"",STD!A115)</f>
        <v/>
      </c>
      <c r="B117" s="17" t="str">
        <f>IF((STD!B115=""),"",STD!B115)</f>
        <v/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8.75" customHeight="1">
      <c r="A118" s="16" t="str">
        <f>IF((STD!A116=""),"",STD!A116)</f>
        <v/>
      </c>
      <c r="B118" s="17" t="str">
        <f>IF((STD!B116=""),"",STD!B116)</f>
        <v/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8.75" customHeight="1">
      <c r="A119" s="16" t="str">
        <f>IF((STD!A117=""),"",STD!A117)</f>
        <v/>
      </c>
      <c r="B119" s="17" t="str">
        <f>IF((STD!B117=""),"",STD!B117)</f>
        <v/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8.75" customHeight="1">
      <c r="A120" s="16" t="str">
        <f>IF((STD!A118=""),"",STD!A118)</f>
        <v/>
      </c>
      <c r="B120" s="17" t="str">
        <f>IF((STD!B118=""),"",STD!B118)</f>
        <v/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8.75" customHeight="1">
      <c r="A121" s="16" t="str">
        <f>IF((STD!A119=""),"",STD!A119)</f>
        <v/>
      </c>
      <c r="B121" s="17" t="str">
        <f>IF((STD!B119=""),"",STD!B119)</f>
        <v/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8.75" customHeight="1">
      <c r="A122" s="16" t="str">
        <f>IF((STD!A120=""),"",STD!A120)</f>
        <v/>
      </c>
      <c r="B122" s="17" t="str">
        <f>IF((STD!B120=""),"",STD!B120)</f>
        <v/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8.75" customHeight="1">
      <c r="A123" s="16" t="str">
        <f>IF((STD!A121=""),"",STD!A121)</f>
        <v/>
      </c>
      <c r="B123" s="17" t="str">
        <f>IF((STD!B121=""),"",STD!B121)</f>
        <v/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8.75" customHeight="1">
      <c r="A124" s="16" t="str">
        <f>IF((STD!A122=""),"",STD!A122)</f>
        <v/>
      </c>
      <c r="B124" s="17" t="str">
        <f>IF((STD!B122=""),"",STD!B122)</f>
        <v/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8.75" customHeight="1">
      <c r="A125" s="16" t="str">
        <f>IF((STD!A123=""),"",STD!A123)</f>
        <v/>
      </c>
      <c r="B125" s="17" t="str">
        <f>IF((STD!B123=""),"",STD!B123)</f>
        <v/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8.75" customHeight="1">
      <c r="A126" s="16" t="str">
        <f>IF((STD!A124=""),"",STD!A124)</f>
        <v/>
      </c>
      <c r="B126" s="17" t="str">
        <f>IF((STD!B124=""),"",STD!B124)</f>
        <v/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8.75" customHeight="1">
      <c r="A127" s="16" t="str">
        <f>IF((STD!A125=""),"",STD!A125)</f>
        <v/>
      </c>
      <c r="B127" s="17" t="str">
        <f>IF((STD!B125=""),"",STD!B125)</f>
        <v/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8.75" customHeight="1">
      <c r="A128" s="16" t="str">
        <f>IF((STD!A126=""),"",STD!A126)</f>
        <v/>
      </c>
      <c r="B128" s="17" t="str">
        <f>IF((STD!B126=""),"",STD!B126)</f>
        <v/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8.75" customHeight="1">
      <c r="A129" s="16" t="str">
        <f>IF((STD!A127=""),"",STD!A127)</f>
        <v/>
      </c>
      <c r="B129" s="17" t="str">
        <f>IF((STD!B127=""),"",STD!B127)</f>
        <v/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8.75" customHeight="1">
      <c r="A130" s="16" t="str">
        <f>IF((STD!A128=""),"",STD!A128)</f>
        <v/>
      </c>
      <c r="B130" s="17" t="str">
        <f>IF((STD!B128=""),"",STD!B128)</f>
        <v/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8.75" customHeight="1">
      <c r="A131" s="16" t="str">
        <f>IF((STD!A129=""),"",STD!A129)</f>
        <v/>
      </c>
      <c r="B131" s="17" t="str">
        <f>IF((STD!B129=""),"",STD!B129)</f>
        <v/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8.75" customHeight="1">
      <c r="A132" s="16" t="str">
        <f>IF((STD!A130=""),"",STD!A130)</f>
        <v/>
      </c>
      <c r="B132" s="17" t="str">
        <f>IF((STD!B130=""),"",STD!B130)</f>
        <v/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8.75" customHeight="1">
      <c r="A133" s="16" t="str">
        <f>IF((STD!A131=""),"",STD!A131)</f>
        <v/>
      </c>
      <c r="B133" s="17" t="str">
        <f>IF((STD!B131=""),"",STD!B131)</f>
        <v/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8.75" customHeight="1">
      <c r="A134" s="16" t="str">
        <f>IF((STD!A132=""),"",STD!A132)</f>
        <v/>
      </c>
      <c r="B134" s="17" t="str">
        <f>IF((STD!B132=""),"",STD!B132)</f>
        <v/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8.75" customHeight="1">
      <c r="A135" s="16" t="str">
        <f>IF((STD!A133=""),"",STD!A133)</f>
        <v/>
      </c>
      <c r="B135" s="17" t="str">
        <f>IF((STD!B133=""),"",STD!B133)</f>
        <v/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8.75" customHeight="1">
      <c r="A136" s="16" t="str">
        <f>IF((STD!A134=""),"",STD!A134)</f>
        <v/>
      </c>
      <c r="B136" s="17" t="str">
        <f>IF((STD!B134=""),"",STD!B134)</f>
        <v/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8.75" customHeight="1">
      <c r="A137" s="16" t="str">
        <f>IF((STD!A135=""),"",STD!A135)</f>
        <v/>
      </c>
      <c r="B137" s="17" t="str">
        <f>IF((STD!B135=""),"",STD!B135)</f>
        <v/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8.75" customHeight="1">
      <c r="A138" s="16" t="str">
        <f>IF((STD!A136=""),"",STD!A136)</f>
        <v/>
      </c>
      <c r="B138" s="17" t="str">
        <f>IF((STD!B136=""),"",STD!B136)</f>
        <v/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8.75" customHeight="1">
      <c r="A139" s="16" t="str">
        <f>IF((STD!A137=""),"",STD!A137)</f>
        <v/>
      </c>
      <c r="B139" s="17" t="str">
        <f>IF((STD!B137=""),"",STD!B137)</f>
        <v/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8.75" customHeight="1">
      <c r="A140" s="16" t="str">
        <f>IF((STD!A138=""),"",STD!A138)</f>
        <v/>
      </c>
      <c r="B140" s="17" t="str">
        <f>IF((STD!B138=""),"",STD!B138)</f>
        <v/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8.75" customHeight="1">
      <c r="A141" s="16" t="str">
        <f>IF((STD!A139=""),"",STD!A139)</f>
        <v/>
      </c>
      <c r="B141" s="17" t="str">
        <f>IF((STD!B139=""),"",STD!B139)</f>
        <v/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8.75" customHeight="1">
      <c r="A142" s="16" t="str">
        <f>IF((STD!A140=""),"",STD!A140)</f>
        <v/>
      </c>
      <c r="B142" s="17" t="str">
        <f>IF((STD!B140=""),"",STD!B140)</f>
        <v/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8.75" customHeight="1">
      <c r="A143" s="16" t="str">
        <f>IF((STD!A141=""),"",STD!A141)</f>
        <v/>
      </c>
      <c r="B143" s="17" t="str">
        <f>IF((STD!B141=""),"",STD!B141)</f>
        <v/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8.75" customHeight="1">
      <c r="A144" s="16" t="str">
        <f>IF((STD!A142=""),"",STD!A142)</f>
        <v/>
      </c>
      <c r="B144" s="17" t="str">
        <f>IF((STD!B142=""),"",STD!B142)</f>
        <v/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8.75" customHeight="1">
      <c r="A145" s="16" t="str">
        <f>IF((STD!A143=""),"",STD!A143)</f>
        <v/>
      </c>
      <c r="B145" s="17" t="str">
        <f>IF((STD!B143=""),"",STD!B143)</f>
        <v/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8.75" customHeight="1">
      <c r="A146" s="16" t="str">
        <f>IF((STD!A144=""),"",STD!A144)</f>
        <v/>
      </c>
      <c r="B146" s="17" t="str">
        <f>IF((STD!B144=""),"",STD!B144)</f>
        <v/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8.75" customHeight="1">
      <c r="A147" s="16" t="str">
        <f>IF((STD!A145=""),"",STD!A145)</f>
        <v/>
      </c>
      <c r="B147" s="17" t="str">
        <f>IF((STD!B145=""),"",STD!B145)</f>
        <v/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8.75" customHeight="1">
      <c r="A148" s="16" t="str">
        <f>IF((STD!A146=""),"",STD!A146)</f>
        <v/>
      </c>
      <c r="B148" s="17" t="str">
        <f>IF((STD!B146=""),"",STD!B146)</f>
        <v/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8.75" customHeight="1">
      <c r="A149" s="16" t="str">
        <f>IF((STD!A147=""),"",STD!A147)</f>
        <v/>
      </c>
      <c r="B149" s="17" t="str">
        <f>IF((STD!B147=""),"",STD!B147)</f>
        <v/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8.75" customHeight="1">
      <c r="A150" s="16" t="str">
        <f>IF((STD!A148=""),"",STD!A148)</f>
        <v/>
      </c>
      <c r="B150" s="17" t="str">
        <f>IF((STD!B148=""),"",STD!B148)</f>
        <v/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8.75" customHeight="1">
      <c r="A151" s="16" t="str">
        <f>IF((STD!A149=""),"",STD!A149)</f>
        <v/>
      </c>
      <c r="B151" s="17" t="str">
        <f>IF((STD!B149=""),"",STD!B149)</f>
        <v/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8.75" customHeight="1">
      <c r="A152" s="16" t="str">
        <f>IF((STD!A150=""),"",STD!A150)</f>
        <v/>
      </c>
      <c r="B152" s="17" t="str">
        <f>IF((STD!B150=""),"",STD!B150)</f>
        <v/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8.75" customHeight="1">
      <c r="A153" s="16" t="str">
        <f>IF((STD!A151=""),"",STD!A151)</f>
        <v/>
      </c>
      <c r="B153" s="17" t="str">
        <f>IF((STD!B151=""),"",STD!B151)</f>
        <v/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8.75" customHeight="1">
      <c r="A154" s="16" t="str">
        <f>IF((STD!A152=""),"",STD!A152)</f>
        <v/>
      </c>
      <c r="B154" s="17" t="str">
        <f>IF((STD!B152=""),"",STD!B152)</f>
        <v/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8.75" customHeight="1">
      <c r="A155" s="16" t="str">
        <f>IF((STD!A153=""),"",STD!A153)</f>
        <v/>
      </c>
      <c r="B155" s="17" t="str">
        <f>IF((STD!B153=""),"",STD!B153)</f>
        <v/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8.75" customHeight="1">
      <c r="A156" s="16" t="str">
        <f>IF((STD!A154=""),"",STD!A154)</f>
        <v/>
      </c>
      <c r="B156" s="17" t="str">
        <f>IF((STD!B154=""),"",STD!B154)</f>
        <v/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8.75" customHeight="1">
      <c r="A157" s="16" t="str">
        <f>IF((STD!A155=""),"",STD!A155)</f>
        <v/>
      </c>
      <c r="B157" s="17" t="str">
        <f>IF((STD!B155=""),"",STD!B155)</f>
        <v/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8.75" customHeight="1">
      <c r="A158" s="16" t="str">
        <f>IF((STD!A156=""),"",STD!A156)</f>
        <v/>
      </c>
      <c r="B158" s="17" t="str">
        <f>IF((STD!B156=""),"",STD!B156)</f>
        <v/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8.75" customHeight="1">
      <c r="A159" s="16" t="str">
        <f>IF((STD!A157=""),"",STD!A157)</f>
        <v/>
      </c>
      <c r="B159" s="17" t="str">
        <f>IF((STD!B157=""),"",STD!B157)</f>
        <v/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8.75" customHeight="1">
      <c r="A160" s="16" t="str">
        <f>IF((STD!A158=""),"",STD!A158)</f>
        <v/>
      </c>
      <c r="B160" s="17" t="str">
        <f>IF((STD!B158=""),"",STD!B158)</f>
        <v/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8.75" customHeight="1">
      <c r="A161" s="16" t="str">
        <f>IF((STD!A159=""),"",STD!A159)</f>
        <v/>
      </c>
      <c r="B161" s="17" t="str">
        <f>IF((STD!B159=""),"",STD!B159)</f>
        <v/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8.75" customHeight="1">
      <c r="A162" s="16" t="str">
        <f>IF((STD!A160=""),"",STD!A160)</f>
        <v/>
      </c>
      <c r="B162" s="17" t="str">
        <f>IF((STD!B160=""),"",STD!B160)</f>
        <v/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8.75" customHeight="1">
      <c r="A163" s="16" t="str">
        <f>IF((STD!A161=""),"",STD!A161)</f>
        <v/>
      </c>
      <c r="B163" s="17" t="str">
        <f>IF((STD!B161=""),"",STD!B161)</f>
        <v/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8.75" customHeight="1">
      <c r="A164" s="16" t="str">
        <f>IF((STD!A162=""),"",STD!A162)</f>
        <v/>
      </c>
      <c r="B164" s="17" t="str">
        <f>IF((STD!B162=""),"",STD!B162)</f>
        <v/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8.75" customHeight="1">
      <c r="A165" s="16" t="str">
        <f>IF((STD!A163=""),"",STD!A163)</f>
        <v/>
      </c>
      <c r="B165" s="17" t="str">
        <f>IF((STD!B163=""),"",STD!B163)</f>
        <v/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8.75" customHeight="1">
      <c r="A166" s="16" t="str">
        <f>IF((STD!A164=""),"",STD!A164)</f>
        <v/>
      </c>
      <c r="B166" s="17" t="str">
        <f>IF((STD!B164=""),"",STD!B164)</f>
        <v/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8.75" customHeight="1">
      <c r="A167" s="16" t="str">
        <f>IF((STD!A165=""),"",STD!A165)</f>
        <v/>
      </c>
      <c r="B167" s="17" t="str">
        <f>IF((STD!B165=""),"",STD!B165)</f>
        <v/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8.75" customHeight="1">
      <c r="A168" s="16" t="str">
        <f>IF((STD!A166=""),"",STD!A166)</f>
        <v/>
      </c>
      <c r="B168" s="17" t="str">
        <f>IF((STD!B166=""),"",STD!B166)</f>
        <v/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8.75" customHeight="1">
      <c r="A169" s="16" t="str">
        <f>IF((STD!A167=""),"",STD!A167)</f>
        <v/>
      </c>
      <c r="B169" s="17" t="str">
        <f>IF((STD!B167=""),"",STD!B167)</f>
        <v/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8.75" customHeight="1">
      <c r="A170" s="16" t="str">
        <f>IF((STD!A168=""),"",STD!A168)</f>
        <v/>
      </c>
      <c r="B170" s="17" t="str">
        <f>IF((STD!B168=""),"",STD!B168)</f>
        <v/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8.75" customHeight="1">
      <c r="A171" s="16" t="str">
        <f>IF((STD!A169=""),"",STD!A169)</f>
        <v/>
      </c>
      <c r="B171" s="17" t="str">
        <f>IF((STD!B169=""),"",STD!B169)</f>
        <v/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8.75" customHeight="1">
      <c r="A172" s="16" t="str">
        <f>IF((STD!A170=""),"",STD!A170)</f>
        <v/>
      </c>
      <c r="B172" s="17" t="str">
        <f>IF((STD!B170=""),"",STD!B170)</f>
        <v/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8.75" customHeight="1">
      <c r="A173" s="16" t="str">
        <f>IF((STD!A171=""),"",STD!A171)</f>
        <v/>
      </c>
      <c r="B173" s="17" t="str">
        <f>IF((STD!B171=""),"",STD!B171)</f>
        <v/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8.75" customHeight="1">
      <c r="A174" s="16" t="str">
        <f>IF((STD!A172=""),"",STD!A172)</f>
        <v/>
      </c>
      <c r="B174" s="17" t="str">
        <f>IF((STD!B172=""),"",STD!B172)</f>
        <v/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8.75" customHeight="1">
      <c r="A175" s="16" t="str">
        <f>IF((STD!A173=""),"",STD!A173)</f>
        <v/>
      </c>
      <c r="B175" s="17" t="str">
        <f>IF((STD!B173=""),"",STD!B173)</f>
        <v/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8.75" customHeight="1">
      <c r="A176" s="16" t="str">
        <f>IF((STD!A174=""),"",STD!A174)</f>
        <v/>
      </c>
      <c r="B176" s="17" t="str">
        <f>IF((STD!B174=""),"",STD!B174)</f>
        <v/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8.75" customHeight="1">
      <c r="A177" s="16" t="str">
        <f>IF((STD!A175=""),"",STD!A175)</f>
        <v/>
      </c>
      <c r="B177" s="17" t="str">
        <f>IF((STD!B175=""),"",STD!B175)</f>
        <v/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8.75" customHeight="1">
      <c r="A178" s="16" t="str">
        <f>IF((STD!A176=""),"",STD!A176)</f>
        <v/>
      </c>
      <c r="B178" s="17" t="str">
        <f>IF((STD!B176=""),"",STD!B176)</f>
        <v/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8.75" customHeight="1">
      <c r="A179" s="16" t="str">
        <f>IF((STD!A177=""),"",STD!A177)</f>
        <v/>
      </c>
      <c r="B179" s="17" t="str">
        <f>IF((STD!B177=""),"",STD!B177)</f>
        <v/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8.75" customHeight="1">
      <c r="A180" s="16" t="str">
        <f>IF((STD!A178=""),"",STD!A178)</f>
        <v/>
      </c>
      <c r="B180" s="17" t="str">
        <f>IF((STD!B178=""),"",STD!B178)</f>
        <v/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8.75" customHeight="1">
      <c r="A181" s="16" t="str">
        <f>IF((STD!A179=""),"",STD!A179)</f>
        <v/>
      </c>
      <c r="B181" s="17" t="str">
        <f>IF((STD!B179=""),"",STD!B179)</f>
        <v/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8.75" customHeight="1">
      <c r="A182" s="16" t="str">
        <f>IF((STD!A180=""),"",STD!A180)</f>
        <v/>
      </c>
      <c r="B182" s="17" t="str">
        <f>IF((STD!B180=""),"",STD!B180)</f>
        <v/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8.75" customHeight="1">
      <c r="A183" s="16" t="str">
        <f>IF((STD!A181=""),"",STD!A181)</f>
        <v/>
      </c>
      <c r="B183" s="17" t="str">
        <f>IF((STD!B181=""),"",STD!B181)</f>
        <v/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8.75" customHeight="1">
      <c r="A184" s="16" t="str">
        <f>IF((STD!A182=""),"",STD!A182)</f>
        <v/>
      </c>
      <c r="B184" s="17" t="str">
        <f>IF((STD!B182=""),"",STD!B182)</f>
        <v/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8.75" customHeight="1">
      <c r="A185" s="16" t="str">
        <f>IF((STD!A183=""),"",STD!A183)</f>
        <v/>
      </c>
      <c r="B185" s="17" t="str">
        <f>IF((STD!B183=""),"",STD!B183)</f>
        <v/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8.75" customHeight="1">
      <c r="A186" s="16" t="str">
        <f>IF((STD!A184=""),"",STD!A184)</f>
        <v/>
      </c>
      <c r="B186" s="17" t="str">
        <f>IF((STD!B184=""),"",STD!B184)</f>
        <v/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8.75" customHeight="1">
      <c r="A187" s="16" t="str">
        <f>IF((STD!A185=""),"",STD!A185)</f>
        <v/>
      </c>
      <c r="B187" s="17" t="str">
        <f>IF((STD!B185=""),"",STD!B185)</f>
        <v/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8.75" customHeight="1">
      <c r="A188" s="16" t="str">
        <f>IF((STD!A186=""),"",STD!A186)</f>
        <v/>
      </c>
      <c r="B188" s="17" t="str">
        <f>IF((STD!B186=""),"",STD!B186)</f>
        <v/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8.75" customHeight="1">
      <c r="A189" s="16" t="str">
        <f>IF((STD!A187=""),"",STD!A187)</f>
        <v/>
      </c>
      <c r="B189" s="17" t="str">
        <f>IF((STD!B187=""),"",STD!B187)</f>
        <v/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8.75" customHeight="1">
      <c r="A190" s="16" t="str">
        <f>IF((STD!A188=""),"",STD!A188)</f>
        <v/>
      </c>
      <c r="B190" s="17" t="str">
        <f>IF((STD!B188=""),"",STD!B188)</f>
        <v/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8.75" customHeight="1">
      <c r="A191" s="16" t="str">
        <f>IF((STD!A189=""),"",STD!A189)</f>
        <v/>
      </c>
      <c r="B191" s="17" t="str">
        <f>IF((STD!B189=""),"",STD!B189)</f>
        <v/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8.75" customHeight="1">
      <c r="A192" s="16" t="str">
        <f>IF((STD!A190=""),"",STD!A190)</f>
        <v/>
      </c>
      <c r="B192" s="17" t="str">
        <f>IF((STD!B190=""),"",STD!B190)</f>
        <v/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8.75" customHeight="1">
      <c r="A193" s="16" t="str">
        <f>IF((STD!A191=""),"",STD!A191)</f>
        <v/>
      </c>
      <c r="B193" s="17" t="str">
        <f>IF((STD!B191=""),"",STD!B191)</f>
        <v/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8.75" customHeight="1">
      <c r="A194" s="16" t="str">
        <f>IF((STD!A192=""),"",STD!A192)</f>
        <v/>
      </c>
      <c r="B194" s="17" t="str">
        <f>IF((STD!B192=""),"",STD!B192)</f>
        <v/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8.75" customHeight="1">
      <c r="A195" s="16" t="str">
        <f>IF((STD!A193=""),"",STD!A193)</f>
        <v/>
      </c>
      <c r="B195" s="17" t="str">
        <f>IF((STD!B193=""),"",STD!B193)</f>
        <v/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8.75" customHeight="1">
      <c r="A196" s="16" t="str">
        <f>IF((STD!A194=""),"",STD!A194)</f>
        <v/>
      </c>
      <c r="B196" s="17" t="str">
        <f>IF((STD!B194=""),"",STD!B194)</f>
        <v/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8.75" customHeight="1">
      <c r="A197" s="16" t="str">
        <f>IF((STD!A195=""),"",STD!A195)</f>
        <v/>
      </c>
      <c r="B197" s="17" t="str">
        <f>IF((STD!B195=""),"",STD!B195)</f>
        <v/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8.75" customHeight="1">
      <c r="A198" s="16" t="str">
        <f>IF((STD!A196=""),"",STD!A196)</f>
        <v/>
      </c>
      <c r="B198" s="17" t="str">
        <f>IF((STD!B196=""),"",STD!B196)</f>
        <v/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8.75" customHeight="1">
      <c r="A199" s="16" t="str">
        <f>IF((STD!A197=""),"",STD!A197)</f>
        <v/>
      </c>
      <c r="B199" s="17" t="str">
        <f>IF((STD!B197=""),"",STD!B197)</f>
        <v/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8.75" customHeight="1">
      <c r="A200" s="16" t="str">
        <f>IF((STD!A198=""),"",STD!A198)</f>
        <v/>
      </c>
      <c r="B200" s="17" t="str">
        <f>IF((STD!B198=""),"",STD!B198)</f>
        <v/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8.75" customHeight="1">
      <c r="A201" s="16" t="str">
        <f>IF((STD!A199=""),"",STD!A199)</f>
        <v/>
      </c>
      <c r="B201" s="17" t="str">
        <f>IF((STD!B199=""),"",STD!B199)</f>
        <v/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8.75" customHeight="1">
      <c r="A202" s="16" t="str">
        <f>IF((STD!A200=""),"",STD!A200)</f>
        <v/>
      </c>
      <c r="B202" s="17" t="str">
        <f>IF((STD!B200=""),"",STD!B200)</f>
        <v/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8.75" customHeight="1">
      <c r="A203" s="16" t="str">
        <f>IF((STD!A201=""),"",STD!A201)</f>
        <v/>
      </c>
      <c r="B203" s="17" t="str">
        <f>IF((STD!B201=""),"",STD!B201)</f>
        <v/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8.75" customHeight="1">
      <c r="A204" s="16" t="str">
        <f>IF((STD!A202=""),"",STD!A202)</f>
        <v/>
      </c>
      <c r="B204" s="17" t="str">
        <f>IF((STD!B202=""),"",STD!B202)</f>
        <v/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8.75" customHeight="1">
      <c r="A205" s="16" t="str">
        <f>IF((STD!A203=""),"",STD!A203)</f>
        <v/>
      </c>
      <c r="B205" s="17" t="str">
        <f>IF((STD!B203=""),"",STD!B203)</f>
        <v/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8.75" customHeight="1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8.75" customHeight="1">
      <c r="B207" s="12"/>
    </row>
  </sheetData>
  <sheetProtection password="CC3D" sheet="1" objects="1" scenarios="1"/>
  <mergeCells count="7">
    <mergeCell ref="L3:M3"/>
    <mergeCell ref="N3:O3"/>
    <mergeCell ref="A4:A5"/>
    <mergeCell ref="B4:B5"/>
    <mergeCell ref="C1:J1"/>
    <mergeCell ref="C3:E3"/>
    <mergeCell ref="H3:K3"/>
  </mergeCells>
  <dataValidations count="4">
    <dataValidation allowBlank="1" showInputMessage="1" showErrorMessage="1" errorTitle="CRMS ALERT : DATA ENTRY ERROR" error="Please fill following Grades only:&#10;A, B, C, D, E&#10;" sqref="A206:O207"/>
    <dataValidation type="list" allowBlank="1" showInputMessage="1" showErrorMessage="1" errorTitle="CRMS ALERT : DATA ENTRY ERROR" error="Please fill following Grades only:&#10;A, B, C, D, E&#10;" sqref="C6:O205">
      <formula1>"A,B,C,D,E"</formula1>
    </dataValidation>
    <dataValidation type="list" allowBlank="1" showInputMessage="1" showErrorMessage="1" sqref="L4:M4">
      <formula1>"SELECT, LITRARY &amp; CREATIVE SKILLS, SCIENTIFIC SKILLS, AESTHETIC &amp; PERFORMING ART, CLUBS"</formula1>
    </dataValidation>
    <dataValidation type="list" allowBlank="1" showInputMessage="1" showErrorMessage="1" sqref="N4:O4">
      <formula1>"SELECT, SPORTS/INDIGENOUS SPORT, NCC/NSS, SCOUTING &amp; GUIDING, SWIMMING, GYMNASTIC, YOGA, FIRST-AID, GARDENING/SHRAMDAAN"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999"/>
  <sheetViews>
    <sheetView workbookViewId="0">
      <selection sqref="A1:E1"/>
    </sheetView>
  </sheetViews>
  <sheetFormatPr defaultRowHeight="12.75"/>
  <cols>
    <col min="1" max="1" width="17.5" style="1" customWidth="1"/>
    <col min="2" max="2" width="34.375" style="1" customWidth="1"/>
    <col min="3" max="3" width="11.25" style="1" customWidth="1"/>
    <col min="4" max="4" width="8.125" style="1" customWidth="1"/>
    <col min="5" max="5" width="5" style="1" customWidth="1"/>
    <col min="6" max="6" width="9" style="1"/>
    <col min="7" max="14" width="9" style="1" hidden="1" customWidth="1"/>
    <col min="15" max="16384" width="9" style="1"/>
  </cols>
  <sheetData>
    <row r="1" spans="1:13" s="21" customFormat="1" ht="18.75" customHeight="1">
      <c r="A1" s="89" t="s">
        <v>34</v>
      </c>
      <c r="B1" s="89"/>
      <c r="C1" s="89"/>
      <c r="D1" s="89"/>
      <c r="E1" s="89"/>
      <c r="I1" s="21">
        <v>1</v>
      </c>
    </row>
    <row r="2" spans="1:13" s="21" customFormat="1" ht="30" customHeight="1" thickBot="1">
      <c r="A2" s="90" t="s">
        <v>35</v>
      </c>
      <c r="B2" s="90"/>
      <c r="C2" s="90"/>
      <c r="D2" s="90"/>
      <c r="E2" s="90"/>
    </row>
    <row r="3" spans="1:13" ht="18.75" customHeight="1">
      <c r="A3" s="22" t="s">
        <v>49</v>
      </c>
      <c r="B3" s="91" t="str">
        <f>IF((SCH!$B$2=""),"",SCH!$B$2)</f>
        <v/>
      </c>
      <c r="C3" s="91"/>
      <c r="D3" s="91"/>
      <c r="E3" s="92"/>
      <c r="H3" s="34" t="s">
        <v>85</v>
      </c>
      <c r="I3" s="35" t="s">
        <v>86</v>
      </c>
      <c r="J3" s="35" t="s">
        <v>87</v>
      </c>
      <c r="K3" s="35" t="s">
        <v>88</v>
      </c>
      <c r="L3" s="35" t="s">
        <v>89</v>
      </c>
      <c r="M3" s="36" t="s">
        <v>90</v>
      </c>
    </row>
    <row r="4" spans="1:13" ht="18.75" customHeight="1">
      <c r="A4" s="23" t="s">
        <v>50</v>
      </c>
      <c r="B4" s="82" t="str">
        <f>IF((SCH!$B$3=""),"",SCH!$B$3)</f>
        <v/>
      </c>
      <c r="C4" s="82"/>
      <c r="D4" s="82"/>
      <c r="E4" s="83"/>
      <c r="H4" s="37" t="s">
        <v>91</v>
      </c>
      <c r="I4" s="38" t="s">
        <v>92</v>
      </c>
      <c r="J4" s="38" t="s">
        <v>93</v>
      </c>
      <c r="K4" s="38" t="s">
        <v>94</v>
      </c>
      <c r="L4" s="38" t="s">
        <v>95</v>
      </c>
      <c r="M4" s="39" t="s">
        <v>96</v>
      </c>
    </row>
    <row r="5" spans="1:13" ht="18.75" customHeight="1">
      <c r="A5" s="23" t="s">
        <v>56</v>
      </c>
      <c r="B5" s="46" t="str">
        <f>IF((SCH!$B$4=""),"",SCH!$B$4)</f>
        <v/>
      </c>
      <c r="C5" s="24" t="s">
        <v>57</v>
      </c>
      <c r="D5" s="82" t="str">
        <f>IF((SCH!$B$5=""),"",SCH!$B$5)</f>
        <v/>
      </c>
      <c r="E5" s="83"/>
      <c r="H5" s="37" t="s">
        <v>97</v>
      </c>
      <c r="I5" s="38" t="s">
        <v>98</v>
      </c>
      <c r="J5" s="38" t="s">
        <v>99</v>
      </c>
      <c r="K5" s="38" t="s">
        <v>100</v>
      </c>
      <c r="L5" s="38" t="s">
        <v>101</v>
      </c>
      <c r="M5" s="39" t="s">
        <v>102</v>
      </c>
    </row>
    <row r="6" spans="1:13" ht="18.75" customHeight="1">
      <c r="A6" s="23" t="s">
        <v>51</v>
      </c>
      <c r="B6" s="82" t="str">
        <f>IF((SCH!$B$6=""),"",SCH!$B$6)</f>
        <v/>
      </c>
      <c r="C6" s="82"/>
      <c r="D6" s="82"/>
      <c r="E6" s="83"/>
      <c r="H6" s="37" t="s">
        <v>103</v>
      </c>
      <c r="I6" s="38" t="s">
        <v>104</v>
      </c>
      <c r="J6" s="38" t="s">
        <v>105</v>
      </c>
      <c r="K6" s="38" t="s">
        <v>106</v>
      </c>
      <c r="L6" s="38" t="s">
        <v>107</v>
      </c>
      <c r="M6" s="39" t="s">
        <v>108</v>
      </c>
    </row>
    <row r="7" spans="1:13" ht="18.75" customHeight="1">
      <c r="A7" s="23" t="s">
        <v>52</v>
      </c>
      <c r="B7" s="82" t="str">
        <f>IF((SCH!$B$7=""),"",SCH!$B$7)</f>
        <v/>
      </c>
      <c r="C7" s="82"/>
      <c r="D7" s="82"/>
      <c r="E7" s="83"/>
      <c r="H7" s="40"/>
      <c r="I7" s="41"/>
      <c r="J7" s="41"/>
      <c r="K7" s="41"/>
      <c r="L7" s="41"/>
      <c r="M7" s="42"/>
    </row>
    <row r="8" spans="1:13" ht="18.75" customHeight="1">
      <c r="A8" s="25" t="s">
        <v>53</v>
      </c>
      <c r="B8" s="84" t="str">
        <f>IF((SCH!$B$8=""),"",SCH!$B$8)</f>
        <v/>
      </c>
      <c r="C8" s="84"/>
      <c r="D8" s="84"/>
      <c r="E8" s="85"/>
      <c r="H8" s="37" t="s">
        <v>109</v>
      </c>
      <c r="I8" s="38" t="s">
        <v>110</v>
      </c>
      <c r="J8" s="38" t="s">
        <v>111</v>
      </c>
      <c r="K8" s="38" t="s">
        <v>112</v>
      </c>
      <c r="L8" s="38" t="s">
        <v>113</v>
      </c>
      <c r="M8" s="39" t="s">
        <v>114</v>
      </c>
    </row>
    <row r="9" spans="1:13" ht="26.25" customHeight="1">
      <c r="A9" s="86" t="s">
        <v>36</v>
      </c>
      <c r="B9" s="86"/>
      <c r="C9" s="86"/>
      <c r="D9" s="86"/>
      <c r="E9" s="86"/>
      <c r="H9" s="37" t="s">
        <v>115</v>
      </c>
      <c r="I9" s="38" t="s">
        <v>116</v>
      </c>
      <c r="J9" s="38" t="s">
        <v>117</v>
      </c>
      <c r="K9" s="38" t="s">
        <v>118</v>
      </c>
      <c r="L9" s="38" t="s">
        <v>119</v>
      </c>
      <c r="M9" s="39" t="s">
        <v>120</v>
      </c>
    </row>
    <row r="10" spans="1:13" s="21" customFormat="1" ht="15" customHeight="1">
      <c r="A10" s="87" t="s">
        <v>37</v>
      </c>
      <c r="B10" s="87"/>
      <c r="C10" s="87"/>
      <c r="D10" s="87"/>
      <c r="E10" s="87"/>
      <c r="H10" s="37" t="s">
        <v>121</v>
      </c>
      <c r="I10" s="38" t="s">
        <v>116</v>
      </c>
      <c r="J10" s="38" t="s">
        <v>117</v>
      </c>
      <c r="K10" s="38" t="s">
        <v>118</v>
      </c>
      <c r="L10" s="38" t="s">
        <v>119</v>
      </c>
      <c r="M10" s="39" t="s">
        <v>120</v>
      </c>
    </row>
    <row r="11" spans="1:13" s="21" customFormat="1">
      <c r="A11" s="88" t="s">
        <v>38</v>
      </c>
      <c r="B11" s="88"/>
      <c r="C11" s="88"/>
      <c r="D11" s="88"/>
      <c r="E11" s="88"/>
      <c r="H11" s="37" t="s">
        <v>122</v>
      </c>
      <c r="I11" s="38" t="s">
        <v>123</v>
      </c>
      <c r="J11" s="38" t="s">
        <v>124</v>
      </c>
      <c r="K11" s="38" t="s">
        <v>125</v>
      </c>
      <c r="L11" s="38" t="s">
        <v>126</v>
      </c>
      <c r="M11" s="39" t="s">
        <v>127</v>
      </c>
    </row>
    <row r="12" spans="1:13" ht="26.25" customHeight="1">
      <c r="A12" s="72" t="s">
        <v>39</v>
      </c>
      <c r="B12" s="72"/>
      <c r="C12" s="72"/>
      <c r="D12" s="72"/>
      <c r="E12" s="72"/>
      <c r="H12" s="37" t="s">
        <v>128</v>
      </c>
      <c r="I12" s="38" t="s">
        <v>129</v>
      </c>
      <c r="J12" s="38" t="s">
        <v>130</v>
      </c>
      <c r="K12" s="38" t="s">
        <v>131</v>
      </c>
      <c r="L12" s="38" t="s">
        <v>132</v>
      </c>
      <c r="M12" s="39" t="s">
        <v>133</v>
      </c>
    </row>
    <row r="13" spans="1:13" ht="23.25">
      <c r="A13" s="5" t="s">
        <v>45</v>
      </c>
      <c r="B13" s="45">
        <f>VLOOKUP($I1,DATA!$A$1:$V$200,2,FALSE)</f>
        <v>0</v>
      </c>
      <c r="C13" s="43" t="s">
        <v>48</v>
      </c>
      <c r="D13" s="81">
        <f>VLOOKUP($I1,DATA!$A$1:$V$200,3,FALSE)</f>
        <v>0</v>
      </c>
      <c r="E13" s="81"/>
      <c r="H13" s="37" t="s">
        <v>134</v>
      </c>
      <c r="I13" s="38" t="s">
        <v>135</v>
      </c>
      <c r="J13" s="38" t="s">
        <v>136</v>
      </c>
      <c r="K13" s="38" t="s">
        <v>136</v>
      </c>
      <c r="L13" s="38" t="s">
        <v>137</v>
      </c>
      <c r="M13" s="39" t="s">
        <v>138</v>
      </c>
    </row>
    <row r="14" spans="1:13" ht="23.25">
      <c r="A14" s="5" t="s">
        <v>46</v>
      </c>
      <c r="B14" s="79">
        <f>VLOOKUP($I1,DATA!$A$1:$V$200,4,FALSE)</f>
        <v>0</v>
      </c>
      <c r="C14" s="79"/>
      <c r="D14" s="79"/>
      <c r="E14" s="79"/>
      <c r="H14" s="37" t="s">
        <v>139</v>
      </c>
      <c r="I14" s="38" t="s">
        <v>140</v>
      </c>
      <c r="J14" s="38" t="s">
        <v>141</v>
      </c>
      <c r="K14" s="38" t="s">
        <v>142</v>
      </c>
      <c r="L14" s="38" t="s">
        <v>143</v>
      </c>
      <c r="M14" s="39" t="s">
        <v>144</v>
      </c>
    </row>
    <row r="15" spans="1:13" ht="23.25">
      <c r="A15" s="5" t="s">
        <v>47</v>
      </c>
      <c r="B15" s="79">
        <f>VLOOKUP($I1,DATA!$A$1:$V$200,5,FALSE)</f>
        <v>0</v>
      </c>
      <c r="C15" s="79"/>
      <c r="D15" s="79"/>
      <c r="E15" s="79"/>
      <c r="H15" s="37" t="s">
        <v>145</v>
      </c>
      <c r="I15" s="38" t="s">
        <v>146</v>
      </c>
      <c r="J15" s="38" t="s">
        <v>147</v>
      </c>
      <c r="K15" s="38" t="s">
        <v>148</v>
      </c>
      <c r="L15" s="38" t="s">
        <v>149</v>
      </c>
      <c r="M15" s="39" t="s">
        <v>150</v>
      </c>
    </row>
    <row r="16" spans="1:13" ht="23.25" customHeight="1">
      <c r="A16" s="5" t="s">
        <v>40</v>
      </c>
      <c r="B16" s="79">
        <f>VLOOKUP($I1,DATA!$A$1:$V$200,6,FALSE)</f>
        <v>0</v>
      </c>
      <c r="C16" s="79"/>
      <c r="D16" s="79"/>
      <c r="E16" s="79"/>
    </row>
    <row r="17" spans="1:13" ht="23.25" customHeight="1">
      <c r="A17" s="5" t="s">
        <v>41</v>
      </c>
      <c r="B17" s="79">
        <f>VLOOKUP($I1,DATA!$A$1:$V$200,7,FALSE)</f>
        <v>0</v>
      </c>
      <c r="C17" s="79"/>
      <c r="D17" s="79"/>
      <c r="E17" s="79"/>
    </row>
    <row r="18" spans="1:13" ht="23.25" customHeight="1">
      <c r="A18" s="5" t="s">
        <v>42</v>
      </c>
      <c r="B18" s="79">
        <f>VLOOKUP($I1,DATA!$A$1:$V$200,8,FALSE)</f>
        <v>0</v>
      </c>
      <c r="C18" s="79"/>
      <c r="D18" s="79"/>
      <c r="E18" s="79"/>
    </row>
    <row r="19" spans="1:13" ht="25.5">
      <c r="A19" s="5" t="s">
        <v>43</v>
      </c>
      <c r="B19" s="79">
        <f>VLOOKUP($I1,DATA!$A$1:$V$200,9,FALSE)</f>
        <v>0</v>
      </c>
      <c r="C19" s="79"/>
      <c r="D19" s="79"/>
      <c r="E19" s="79"/>
    </row>
    <row r="20" spans="1:13" ht="22.5" customHeight="1">
      <c r="A20" s="80" t="s">
        <v>44</v>
      </c>
      <c r="B20" s="80"/>
      <c r="C20" s="80"/>
      <c r="D20" s="80"/>
      <c r="E20" s="80"/>
    </row>
    <row r="21" spans="1:13" ht="18.75" customHeight="1">
      <c r="A21" s="72" t="s">
        <v>58</v>
      </c>
      <c r="B21" s="72"/>
      <c r="C21" s="72"/>
      <c r="D21" s="72"/>
      <c r="E21" s="72"/>
    </row>
    <row r="22" spans="1:13" ht="22.5" customHeight="1">
      <c r="A22" s="26" t="s">
        <v>74</v>
      </c>
    </row>
    <row r="23" spans="1:13" ht="18" customHeight="1">
      <c r="A23" s="44" t="s">
        <v>59</v>
      </c>
      <c r="B23" s="73" t="s">
        <v>60</v>
      </c>
      <c r="C23" s="74"/>
      <c r="D23" s="73" t="s">
        <v>61</v>
      </c>
      <c r="E23" s="74"/>
      <c r="I23" s="1" t="s">
        <v>26</v>
      </c>
      <c r="J23" s="1" t="s">
        <v>25</v>
      </c>
      <c r="K23" s="1" t="s">
        <v>194</v>
      </c>
      <c r="L23" s="1" t="s">
        <v>195</v>
      </c>
      <c r="M23" s="1" t="s">
        <v>196</v>
      </c>
    </row>
    <row r="24" spans="1:13" ht="37.5" customHeight="1">
      <c r="A24" s="28" t="s">
        <v>62</v>
      </c>
      <c r="B24" s="65" t="e">
        <f>HLOOKUP(D24,$I$23:$M$32,2,FALSE)</f>
        <v>#N/A</v>
      </c>
      <c r="C24" s="66"/>
      <c r="D24" s="68">
        <f>VLOOKUP($I1,DATA!$A$1:$V$200,10,FALSE)</f>
        <v>0</v>
      </c>
      <c r="E24" s="69"/>
      <c r="I24" s="38" t="s">
        <v>151</v>
      </c>
      <c r="J24" s="38" t="s">
        <v>152</v>
      </c>
      <c r="K24" s="38" t="s">
        <v>153</v>
      </c>
      <c r="L24" s="38" t="s">
        <v>154</v>
      </c>
      <c r="M24" s="39" t="s">
        <v>155</v>
      </c>
    </row>
    <row r="25" spans="1:13" ht="37.5" customHeight="1">
      <c r="A25" s="28" t="s">
        <v>63</v>
      </c>
      <c r="B25" s="65" t="e">
        <f>HLOOKUP(D24,$I$23:$M$32,3,FALSE)</f>
        <v>#N/A</v>
      </c>
      <c r="C25" s="66"/>
      <c r="D25" s="68">
        <f>VLOOKUP($I1,DATA!$A$1:$V$200,11,FALSE)</f>
        <v>0</v>
      </c>
      <c r="E25" s="69"/>
      <c r="I25" s="38" t="s">
        <v>156</v>
      </c>
      <c r="J25" s="38" t="s">
        <v>157</v>
      </c>
      <c r="K25" s="38" t="s">
        <v>158</v>
      </c>
      <c r="L25" s="38" t="s">
        <v>159</v>
      </c>
      <c r="M25" s="39" t="s">
        <v>160</v>
      </c>
    </row>
    <row r="26" spans="1:13" ht="37.5" customHeight="1">
      <c r="A26" s="28" t="s">
        <v>64</v>
      </c>
      <c r="B26" s="65" t="e">
        <f>HLOOKUP(D24,$I$23:$M$32,4,FALSE)</f>
        <v>#N/A</v>
      </c>
      <c r="C26" s="66"/>
      <c r="D26" s="68">
        <f>VLOOKUP($I1,DATA!$A$1:$V$200,12,FALSE)</f>
        <v>0</v>
      </c>
      <c r="E26" s="69"/>
      <c r="I26" s="38" t="s">
        <v>161</v>
      </c>
      <c r="J26" s="38" t="s">
        <v>161</v>
      </c>
      <c r="K26" s="38" t="s">
        <v>162</v>
      </c>
      <c r="L26" s="38" t="s">
        <v>163</v>
      </c>
      <c r="M26" s="39" t="s">
        <v>164</v>
      </c>
    </row>
    <row r="27" spans="1:13" ht="21.75" customHeight="1">
      <c r="A27" s="26" t="s">
        <v>75</v>
      </c>
      <c r="I27" s="38" t="s">
        <v>165</v>
      </c>
      <c r="J27" s="38" t="s">
        <v>166</v>
      </c>
      <c r="K27" s="38" t="s">
        <v>167</v>
      </c>
      <c r="L27" s="38" t="s">
        <v>168</v>
      </c>
      <c r="M27" s="39" t="s">
        <v>169</v>
      </c>
    </row>
    <row r="28" spans="1:13" ht="18" customHeight="1">
      <c r="A28" s="75" t="s">
        <v>65</v>
      </c>
      <c r="B28" s="73" t="s">
        <v>60</v>
      </c>
      <c r="C28" s="74"/>
      <c r="D28" s="73" t="s">
        <v>61</v>
      </c>
      <c r="E28" s="74"/>
      <c r="I28" s="38" t="s">
        <v>170</v>
      </c>
      <c r="J28" s="38" t="s">
        <v>171</v>
      </c>
      <c r="K28" s="38" t="s">
        <v>172</v>
      </c>
      <c r="L28" s="38" t="s">
        <v>173</v>
      </c>
      <c r="M28" s="39" t="s">
        <v>174</v>
      </c>
    </row>
    <row r="29" spans="1:13" ht="37.5" customHeight="1">
      <c r="A29" s="76"/>
      <c r="B29" s="65" t="e">
        <f>HLOOKUP(D24,$I$23:$M$32,5,FALSE)</f>
        <v>#N/A</v>
      </c>
      <c r="C29" s="66"/>
      <c r="D29" s="68">
        <f>VLOOKUP($I1,DATA!$A$1:$V$200,13,FALSE)</f>
        <v>0</v>
      </c>
      <c r="E29" s="69"/>
      <c r="I29" s="38" t="s">
        <v>175</v>
      </c>
      <c r="J29" s="38" t="s">
        <v>176</v>
      </c>
      <c r="K29" s="38" t="s">
        <v>177</v>
      </c>
      <c r="L29" s="38" t="s">
        <v>178</v>
      </c>
      <c r="M29" s="39" t="s">
        <v>178</v>
      </c>
    </row>
    <row r="30" spans="1:13" ht="22.5" customHeight="1">
      <c r="A30" s="26" t="s">
        <v>76</v>
      </c>
      <c r="I30" s="38" t="s">
        <v>179</v>
      </c>
      <c r="J30" s="38" t="s">
        <v>180</v>
      </c>
      <c r="K30" s="38" t="s">
        <v>181</v>
      </c>
      <c r="L30" s="38" t="s">
        <v>182</v>
      </c>
      <c r="M30" s="39" t="s">
        <v>183</v>
      </c>
    </row>
    <row r="31" spans="1:13" ht="18" customHeight="1">
      <c r="A31" s="77" t="s">
        <v>66</v>
      </c>
      <c r="B31" s="73" t="s">
        <v>60</v>
      </c>
      <c r="C31" s="74"/>
      <c r="D31" s="73" t="s">
        <v>61</v>
      </c>
      <c r="E31" s="74"/>
      <c r="I31" s="38" t="s">
        <v>184</v>
      </c>
      <c r="J31" s="38" t="s">
        <v>185</v>
      </c>
      <c r="K31" s="38" t="s">
        <v>186</v>
      </c>
      <c r="L31" s="38" t="s">
        <v>187</v>
      </c>
      <c r="M31" s="39" t="s">
        <v>188</v>
      </c>
    </row>
    <row r="32" spans="1:13" ht="37.5" customHeight="1">
      <c r="A32" s="78"/>
      <c r="B32" s="65" t="e">
        <f>HLOOKUP(D24,$I$23:$M$32,6,FALSE)</f>
        <v>#N/A</v>
      </c>
      <c r="C32" s="66"/>
      <c r="D32" s="68">
        <f>VLOOKUP($I1,DATA!$A$1:$V$200,14,FALSE)</f>
        <v>0</v>
      </c>
      <c r="E32" s="69"/>
      <c r="I32" s="38" t="s">
        <v>189</v>
      </c>
      <c r="J32" s="38" t="s">
        <v>190</v>
      </c>
      <c r="K32" s="38" t="s">
        <v>191</v>
      </c>
      <c r="L32" s="38" t="s">
        <v>192</v>
      </c>
      <c r="M32" s="39" t="s">
        <v>193</v>
      </c>
    </row>
    <row r="33" spans="1:13" ht="22.5" customHeight="1">
      <c r="A33" s="26" t="s">
        <v>77</v>
      </c>
    </row>
    <row r="34" spans="1:13" ht="30" customHeight="1">
      <c r="A34" s="27" t="s">
        <v>67</v>
      </c>
      <c r="B34" s="73" t="s">
        <v>60</v>
      </c>
      <c r="C34" s="74"/>
      <c r="D34" s="73" t="s">
        <v>61</v>
      </c>
      <c r="E34" s="74"/>
    </row>
    <row r="35" spans="1:13" ht="37.5" customHeight="1">
      <c r="A35" s="28" t="s">
        <v>68</v>
      </c>
      <c r="B35" s="65" t="e">
        <f>HLOOKUP(D24,$I$23:$M$32,7,FALSE)</f>
        <v>#N/A</v>
      </c>
      <c r="C35" s="66"/>
      <c r="D35" s="68">
        <f>VLOOKUP($I1,DATA!$A$1:$V$200,15,FALSE)</f>
        <v>0</v>
      </c>
      <c r="E35" s="69"/>
    </row>
    <row r="36" spans="1:13" ht="37.5" customHeight="1">
      <c r="A36" s="28" t="s">
        <v>69</v>
      </c>
      <c r="B36" s="65" t="e">
        <f>HLOOKUP(D24,$I$23:$M$32,8,FALSE)</f>
        <v>#N/A</v>
      </c>
      <c r="C36" s="66"/>
      <c r="D36" s="68">
        <f>VLOOKUP($I1,DATA!$A$1:$V$200,16,FALSE)</f>
        <v>0</v>
      </c>
      <c r="E36" s="69"/>
    </row>
    <row r="37" spans="1:13" ht="45" customHeight="1">
      <c r="A37" s="29" t="s">
        <v>70</v>
      </c>
      <c r="B37" s="65" t="e">
        <f>HLOOKUP(D24,$I$23:$M$32,9,FALSE)</f>
        <v>#N/A</v>
      </c>
      <c r="C37" s="66"/>
      <c r="D37" s="68">
        <f>VLOOKUP($I1,DATA!$A$1:$V$200,17,FALSE)</f>
        <v>0</v>
      </c>
      <c r="E37" s="69"/>
    </row>
    <row r="38" spans="1:13" ht="37.5" customHeight="1">
      <c r="A38" s="28" t="s">
        <v>71</v>
      </c>
      <c r="B38" s="65" t="e">
        <f>HLOOKUP(D24,$I$23:$M$32,10,FALSE)</f>
        <v>#N/A</v>
      </c>
      <c r="C38" s="66"/>
      <c r="D38" s="68">
        <f>VLOOKUP($I1,DATA!$A$1:$V$200,18,FALSE)</f>
        <v>0</v>
      </c>
      <c r="E38" s="69"/>
    </row>
    <row r="39" spans="1:13" ht="37.5" customHeight="1">
      <c r="A39" s="30"/>
      <c r="B39" s="31"/>
      <c r="C39" s="31"/>
      <c r="D39" s="32"/>
      <c r="E39" s="32"/>
    </row>
    <row r="40" spans="1:13" ht="18.75" customHeight="1">
      <c r="A40" s="72" t="s">
        <v>72</v>
      </c>
      <c r="B40" s="72"/>
      <c r="C40" s="72"/>
      <c r="D40" s="72"/>
      <c r="E40" s="72"/>
    </row>
    <row r="41" spans="1:13" ht="22.5" customHeight="1">
      <c r="A41" s="26" t="s">
        <v>78</v>
      </c>
    </row>
    <row r="42" spans="1:13" ht="30" customHeight="1">
      <c r="A42" s="27" t="s">
        <v>73</v>
      </c>
      <c r="B42" s="73" t="s">
        <v>60</v>
      </c>
      <c r="C42" s="74"/>
      <c r="D42" s="73" t="s">
        <v>61</v>
      </c>
      <c r="E42" s="74"/>
      <c r="I42" s="1" t="s">
        <v>26</v>
      </c>
      <c r="J42" s="1" t="s">
        <v>25</v>
      </c>
      <c r="K42" s="1" t="s">
        <v>194</v>
      </c>
      <c r="L42" s="1" t="s">
        <v>195</v>
      </c>
      <c r="M42" s="1" t="s">
        <v>196</v>
      </c>
    </row>
    <row r="43" spans="1:13" ht="52.5" customHeight="1">
      <c r="A43" s="29" t="str">
        <f>GRD!$L$4</f>
        <v>SELECT</v>
      </c>
      <c r="B43" s="65" t="e">
        <f>HLOOKUP(D43,$I$42:$M$44,$G43,FALSE)</f>
        <v>#N/A</v>
      </c>
      <c r="C43" s="66"/>
      <c r="D43" s="68">
        <f>VLOOKUP($I1,DATA!$A$1:$V$200,19,FALSE)</f>
        <v>0</v>
      </c>
      <c r="E43" s="69"/>
      <c r="G43" s="1">
        <v>2</v>
      </c>
      <c r="H43" s="1" t="str">
        <f>A43</f>
        <v>SELECT</v>
      </c>
      <c r="I43" s="1" t="e">
        <f>VLOOKUP($H43,$H$3:$M$15,2,FALSE)</f>
        <v>#N/A</v>
      </c>
      <c r="J43" s="1" t="e">
        <f>VLOOKUP($H43,$H$3:$M$15,3,FALSE)</f>
        <v>#N/A</v>
      </c>
      <c r="K43" s="1" t="e">
        <f>VLOOKUP($H43,$H$3:$M$15,4,FALSE)</f>
        <v>#N/A</v>
      </c>
      <c r="L43" s="1" t="e">
        <f>VLOOKUP($H43,$H$3:$M$15,5,FALSE)</f>
        <v>#N/A</v>
      </c>
      <c r="M43" s="1" t="e">
        <f>VLOOKUP($H43,$H$3:$M$15,6,FALSE)</f>
        <v>#N/A</v>
      </c>
    </row>
    <row r="44" spans="1:13" ht="52.5" customHeight="1">
      <c r="A44" s="29" t="str">
        <f>GRD!$M$4</f>
        <v>SELECT</v>
      </c>
      <c r="B44" s="65" t="e">
        <f>HLOOKUP(D44,$I$42:$M$44,$G44,FALSE)</f>
        <v>#N/A</v>
      </c>
      <c r="C44" s="66"/>
      <c r="D44" s="68">
        <f>VLOOKUP($I1,DATA!$A$1:$V$200,20,FALSE)</f>
        <v>0</v>
      </c>
      <c r="E44" s="69"/>
      <c r="G44" s="1">
        <v>3</v>
      </c>
      <c r="H44" s="1" t="str">
        <f>A44</f>
        <v>SELECT</v>
      </c>
      <c r="I44" s="1" t="e">
        <f>VLOOKUP($H44,$H$3:$M$15,2,FALSE)</f>
        <v>#N/A</v>
      </c>
      <c r="J44" s="1" t="e">
        <f>VLOOKUP($H44,$H$3:$M$15,3,FALSE)</f>
        <v>#N/A</v>
      </c>
      <c r="K44" s="1" t="e">
        <f>VLOOKUP($H44,$H$3:$M$15,4,FALSE)</f>
        <v>#N/A</v>
      </c>
      <c r="L44" s="1" t="e">
        <f>VLOOKUP($H44,$H$3:$M$15,5,FALSE)</f>
        <v>#N/A</v>
      </c>
      <c r="M44" s="1" t="e">
        <f>VLOOKUP($H44,$H$3:$M$15,6,FALSE)</f>
        <v>#N/A</v>
      </c>
    </row>
    <row r="45" spans="1:13" ht="37.5" customHeight="1">
      <c r="A45" s="70" t="s">
        <v>79</v>
      </c>
      <c r="B45" s="70"/>
      <c r="C45" s="70"/>
      <c r="D45" s="70"/>
      <c r="E45" s="70"/>
    </row>
    <row r="46" spans="1:13" ht="12" customHeight="1">
      <c r="A46" s="33"/>
      <c r="B46" s="33"/>
      <c r="C46" s="33"/>
      <c r="D46" s="33"/>
      <c r="E46" s="33"/>
    </row>
    <row r="47" spans="1:13" ht="30" customHeight="1">
      <c r="A47" s="27" t="s">
        <v>73</v>
      </c>
      <c r="B47" s="71" t="s">
        <v>60</v>
      </c>
      <c r="C47" s="71"/>
      <c r="D47" s="71" t="s">
        <v>61</v>
      </c>
      <c r="E47" s="71"/>
      <c r="I47" s="1" t="s">
        <v>26</v>
      </c>
      <c r="J47" s="1" t="s">
        <v>25</v>
      </c>
      <c r="K47" s="1" t="s">
        <v>194</v>
      </c>
      <c r="L47" s="1" t="s">
        <v>195</v>
      </c>
      <c r="M47" s="1" t="s">
        <v>196</v>
      </c>
    </row>
    <row r="48" spans="1:13" ht="52.5" customHeight="1">
      <c r="A48" s="29" t="str">
        <f>GRD!$N$4</f>
        <v>SELECT</v>
      </c>
      <c r="B48" s="65" t="e">
        <f>HLOOKUP(D48,$I$47:$M$49,$G48,FALSE)</f>
        <v>#N/A</v>
      </c>
      <c r="C48" s="66"/>
      <c r="D48" s="67">
        <f>VLOOKUP($I1,DATA!$A$1:$V$200,21,FALSE)</f>
        <v>0</v>
      </c>
      <c r="E48" s="67"/>
      <c r="G48" s="1">
        <v>2</v>
      </c>
      <c r="H48" s="1" t="str">
        <f>A48</f>
        <v>SELECT</v>
      </c>
      <c r="I48" s="1" t="e">
        <f t="shared" ref="I48:I49" si="0">VLOOKUP($H48,$H$3:$M$15,2,FALSE)</f>
        <v>#N/A</v>
      </c>
      <c r="J48" s="1" t="e">
        <f t="shared" ref="J48:J49" si="1">VLOOKUP($H48,$H$3:$M$15,3,FALSE)</f>
        <v>#N/A</v>
      </c>
      <c r="K48" s="1" t="e">
        <f t="shared" ref="K48:K49" si="2">VLOOKUP($H48,$H$3:$M$15,4,FALSE)</f>
        <v>#N/A</v>
      </c>
      <c r="L48" s="1" t="e">
        <f t="shared" ref="L48:L49" si="3">VLOOKUP($H48,$H$3:$M$15,5,FALSE)</f>
        <v>#N/A</v>
      </c>
      <c r="M48" s="1" t="e">
        <f t="shared" ref="M48:M49" si="4">VLOOKUP($H48,$H$3:$M$15,6,FALSE)</f>
        <v>#N/A</v>
      </c>
    </row>
    <row r="49" spans="1:13" ht="52.5" customHeight="1">
      <c r="A49" s="29" t="str">
        <f>GRD!$O$4</f>
        <v>SELECT</v>
      </c>
      <c r="B49" s="65" t="e">
        <f>HLOOKUP(D49,$I$47:$M$49,$G49,FALSE)</f>
        <v>#N/A</v>
      </c>
      <c r="C49" s="66"/>
      <c r="D49" s="67">
        <f>VLOOKUP($I1,DATA!$A$1:$V$200,22,FALSE)</f>
        <v>0</v>
      </c>
      <c r="E49" s="67"/>
      <c r="G49" s="1">
        <v>3</v>
      </c>
      <c r="H49" s="1" t="str">
        <f>A49</f>
        <v>SELECT</v>
      </c>
      <c r="I49" s="1" t="e">
        <f t="shared" si="0"/>
        <v>#N/A</v>
      </c>
      <c r="J49" s="1" t="e">
        <f t="shared" si="1"/>
        <v>#N/A</v>
      </c>
      <c r="K49" s="1" t="e">
        <f t="shared" si="2"/>
        <v>#N/A</v>
      </c>
      <c r="L49" s="1" t="e">
        <f t="shared" si="3"/>
        <v>#N/A</v>
      </c>
      <c r="M49" s="1" t="e">
        <f t="shared" si="4"/>
        <v>#N/A</v>
      </c>
    </row>
    <row r="55" spans="1:13">
      <c r="A55" s="64" t="s">
        <v>80</v>
      </c>
      <c r="B55" s="64"/>
      <c r="C55" s="64" t="s">
        <v>81</v>
      </c>
      <c r="D55" s="64"/>
      <c r="E55" s="64"/>
    </row>
    <row r="56" spans="1:13">
      <c r="C56" s="64" t="s">
        <v>82</v>
      </c>
      <c r="D56" s="64"/>
      <c r="E56" s="64"/>
    </row>
    <row r="57" spans="1:13">
      <c r="A57" s="1" t="s">
        <v>84</v>
      </c>
    </row>
    <row r="59" spans="1:13">
      <c r="A59" s="1" t="s">
        <v>83</v>
      </c>
    </row>
    <row r="61" spans="1:13" s="21" customFormat="1" ht="18.75" customHeight="1">
      <c r="A61" s="89" t="s">
        <v>34</v>
      </c>
      <c r="B61" s="89"/>
      <c r="C61" s="89"/>
      <c r="D61" s="89"/>
      <c r="E61" s="89"/>
      <c r="I61" s="21">
        <f>I1+1</f>
        <v>2</v>
      </c>
    </row>
    <row r="62" spans="1:13" s="21" customFormat="1" ht="30" customHeight="1">
      <c r="A62" s="90" t="s">
        <v>35</v>
      </c>
      <c r="B62" s="90"/>
      <c r="C62" s="90"/>
      <c r="D62" s="90"/>
      <c r="E62" s="90"/>
      <c r="H62" s="1"/>
      <c r="I62" s="1"/>
      <c r="J62" s="1"/>
      <c r="K62" s="1"/>
      <c r="L62" s="1"/>
      <c r="M62" s="1"/>
    </row>
    <row r="63" spans="1:13" ht="18.75" customHeight="1">
      <c r="A63" s="22" t="s">
        <v>49</v>
      </c>
      <c r="B63" s="91" t="str">
        <f>IF((SCH!$B$2=""),"",SCH!$B$2)</f>
        <v/>
      </c>
      <c r="C63" s="91"/>
      <c r="D63" s="91"/>
      <c r="E63" s="92"/>
    </row>
    <row r="64" spans="1:13" ht="18.75" customHeight="1">
      <c r="A64" s="23" t="s">
        <v>50</v>
      </c>
      <c r="B64" s="82" t="str">
        <f>IF((SCH!$B$3=""),"",SCH!$B$3)</f>
        <v/>
      </c>
      <c r="C64" s="82"/>
      <c r="D64" s="82"/>
      <c r="E64" s="83"/>
    </row>
    <row r="65" spans="1:13" ht="18.75" customHeight="1">
      <c r="A65" s="23" t="s">
        <v>56</v>
      </c>
      <c r="B65" s="46" t="str">
        <f>IF((SCH!$B$4=""),"",SCH!$B$4)</f>
        <v/>
      </c>
      <c r="C65" s="24" t="s">
        <v>57</v>
      </c>
      <c r="D65" s="82" t="str">
        <f>IF((SCH!$B$5=""),"",SCH!$B$5)</f>
        <v/>
      </c>
      <c r="E65" s="83"/>
    </row>
    <row r="66" spans="1:13" ht="18.75" customHeight="1">
      <c r="A66" s="23" t="s">
        <v>51</v>
      </c>
      <c r="B66" s="82" t="str">
        <f>IF((SCH!$B$6=""),"",SCH!$B$6)</f>
        <v/>
      </c>
      <c r="C66" s="82"/>
      <c r="D66" s="82"/>
      <c r="E66" s="83"/>
    </row>
    <row r="67" spans="1:13" ht="18.75" customHeight="1">
      <c r="A67" s="23" t="s">
        <v>52</v>
      </c>
      <c r="B67" s="82" t="str">
        <f>IF((SCH!$B$7=""),"",SCH!$B$7)</f>
        <v/>
      </c>
      <c r="C67" s="82"/>
      <c r="D67" s="82"/>
      <c r="E67" s="83"/>
    </row>
    <row r="68" spans="1:13" ht="18.75" customHeight="1">
      <c r="A68" s="25" t="s">
        <v>53</v>
      </c>
      <c r="B68" s="84" t="str">
        <f>IF((SCH!$B$8=""),"",SCH!$B$8)</f>
        <v/>
      </c>
      <c r="C68" s="84"/>
      <c r="D68" s="84"/>
      <c r="E68" s="85"/>
    </row>
    <row r="69" spans="1:13" ht="26.25" customHeight="1">
      <c r="A69" s="86" t="s">
        <v>36</v>
      </c>
      <c r="B69" s="86"/>
      <c r="C69" s="86"/>
      <c r="D69" s="86"/>
      <c r="E69" s="86"/>
    </row>
    <row r="70" spans="1:13" s="21" customFormat="1" ht="15" customHeight="1">
      <c r="A70" s="87" t="s">
        <v>37</v>
      </c>
      <c r="B70" s="87"/>
      <c r="C70" s="87"/>
      <c r="D70" s="87"/>
      <c r="E70" s="87"/>
      <c r="H70" s="1"/>
      <c r="I70" s="1"/>
      <c r="J70" s="1"/>
      <c r="K70" s="1"/>
      <c r="L70" s="1"/>
      <c r="M70" s="1"/>
    </row>
    <row r="71" spans="1:13" s="21" customFormat="1">
      <c r="A71" s="88" t="s">
        <v>38</v>
      </c>
      <c r="B71" s="88"/>
      <c r="C71" s="88"/>
      <c r="D71" s="88"/>
      <c r="E71" s="88"/>
      <c r="H71" s="1"/>
      <c r="I71" s="1"/>
      <c r="J71" s="1"/>
      <c r="K71" s="1"/>
      <c r="L71" s="1"/>
      <c r="M71" s="1"/>
    </row>
    <row r="72" spans="1:13" ht="26.25" customHeight="1">
      <c r="A72" s="72" t="s">
        <v>39</v>
      </c>
      <c r="B72" s="72"/>
      <c r="C72" s="72"/>
      <c r="D72" s="72"/>
      <c r="E72" s="72"/>
    </row>
    <row r="73" spans="1:13" ht="23.25">
      <c r="A73" s="5" t="s">
        <v>45</v>
      </c>
      <c r="B73" s="45">
        <f>VLOOKUP($I61,DATA!$A$1:$V$200,2,FALSE)</f>
        <v>0</v>
      </c>
      <c r="C73" s="43" t="s">
        <v>48</v>
      </c>
      <c r="D73" s="81">
        <f>VLOOKUP($I61,DATA!$A$1:$V$200,3,FALSE)</f>
        <v>0</v>
      </c>
      <c r="E73" s="81"/>
    </row>
    <row r="74" spans="1:13" ht="23.25">
      <c r="A74" s="5" t="s">
        <v>46</v>
      </c>
      <c r="B74" s="79">
        <f>VLOOKUP($I61,DATA!$A$1:$V$200,4,FALSE)</f>
        <v>0</v>
      </c>
      <c r="C74" s="79"/>
      <c r="D74" s="79"/>
      <c r="E74" s="79"/>
    </row>
    <row r="75" spans="1:13" ht="23.25">
      <c r="A75" s="5" t="s">
        <v>47</v>
      </c>
      <c r="B75" s="79">
        <f>VLOOKUP($I61,DATA!$A$1:$V$200,5,FALSE)</f>
        <v>0</v>
      </c>
      <c r="C75" s="79"/>
      <c r="D75" s="79"/>
      <c r="E75" s="79"/>
    </row>
    <row r="76" spans="1:13" ht="23.25" customHeight="1">
      <c r="A76" s="5" t="s">
        <v>40</v>
      </c>
      <c r="B76" s="79">
        <f>VLOOKUP($I61,DATA!$A$1:$V$200,6,FALSE)</f>
        <v>0</v>
      </c>
      <c r="C76" s="79"/>
      <c r="D76" s="79"/>
      <c r="E76" s="79"/>
    </row>
    <row r="77" spans="1:13" ht="23.25" customHeight="1">
      <c r="A77" s="5" t="s">
        <v>41</v>
      </c>
      <c r="B77" s="79">
        <f>VLOOKUP($I61,DATA!$A$1:$V$200,7,FALSE)</f>
        <v>0</v>
      </c>
      <c r="C77" s="79"/>
      <c r="D77" s="79"/>
      <c r="E77" s="79"/>
    </row>
    <row r="78" spans="1:13" ht="23.25" customHeight="1">
      <c r="A78" s="5" t="s">
        <v>42</v>
      </c>
      <c r="B78" s="79">
        <f>VLOOKUP($I61,DATA!$A$1:$V$200,8,FALSE)</f>
        <v>0</v>
      </c>
      <c r="C78" s="79"/>
      <c r="D78" s="79"/>
      <c r="E78" s="79"/>
    </row>
    <row r="79" spans="1:13" ht="25.5">
      <c r="A79" s="5" t="s">
        <v>43</v>
      </c>
      <c r="B79" s="79">
        <f>VLOOKUP($I61,DATA!$A$1:$V$200,9,FALSE)</f>
        <v>0</v>
      </c>
      <c r="C79" s="79"/>
      <c r="D79" s="79"/>
      <c r="E79" s="79"/>
    </row>
    <row r="80" spans="1:13" ht="22.5" customHeight="1">
      <c r="A80" s="80" t="s">
        <v>44</v>
      </c>
      <c r="B80" s="80"/>
      <c r="C80" s="80"/>
      <c r="D80" s="80"/>
      <c r="E80" s="80"/>
    </row>
    <row r="81" spans="1:5" ht="18.75" customHeight="1">
      <c r="A81" s="72" t="s">
        <v>58</v>
      </c>
      <c r="B81" s="72"/>
      <c r="C81" s="72"/>
      <c r="D81" s="72"/>
      <c r="E81" s="72"/>
    </row>
    <row r="82" spans="1:5" ht="22.5" customHeight="1">
      <c r="A82" s="26" t="s">
        <v>74</v>
      </c>
    </row>
    <row r="83" spans="1:5" ht="18" customHeight="1">
      <c r="A83" s="44" t="s">
        <v>59</v>
      </c>
      <c r="B83" s="73" t="s">
        <v>60</v>
      </c>
      <c r="C83" s="74"/>
      <c r="D83" s="73" t="s">
        <v>61</v>
      </c>
      <c r="E83" s="74"/>
    </row>
    <row r="84" spans="1:5" ht="37.5" customHeight="1">
      <c r="A84" s="28" t="s">
        <v>62</v>
      </c>
      <c r="B84" s="65" t="e">
        <f>HLOOKUP(D84,$I$23:$M$32,2,FALSE)</f>
        <v>#N/A</v>
      </c>
      <c r="C84" s="66"/>
      <c r="D84" s="68">
        <f>VLOOKUP($I61,DATA!$A$1:$V$200,10,FALSE)</f>
        <v>0</v>
      </c>
      <c r="E84" s="69"/>
    </row>
    <row r="85" spans="1:5" ht="37.5" customHeight="1">
      <c r="A85" s="28" t="s">
        <v>63</v>
      </c>
      <c r="B85" s="65" t="e">
        <f>HLOOKUP(D84,$I$23:$M$32,3,FALSE)</f>
        <v>#N/A</v>
      </c>
      <c r="C85" s="66"/>
      <c r="D85" s="68">
        <f>VLOOKUP($I61,DATA!$A$1:$V$200,11,FALSE)</f>
        <v>0</v>
      </c>
      <c r="E85" s="69"/>
    </row>
    <row r="86" spans="1:5" ht="37.5" customHeight="1">
      <c r="A86" s="28" t="s">
        <v>64</v>
      </c>
      <c r="B86" s="65" t="e">
        <f>HLOOKUP(D84,$I$23:$M$32,4,FALSE)</f>
        <v>#N/A</v>
      </c>
      <c r="C86" s="66"/>
      <c r="D86" s="68">
        <f>VLOOKUP($I61,DATA!$A$1:$V$200,12,FALSE)</f>
        <v>0</v>
      </c>
      <c r="E86" s="69"/>
    </row>
    <row r="87" spans="1:5" ht="21.75" customHeight="1">
      <c r="A87" s="26" t="s">
        <v>75</v>
      </c>
    </row>
    <row r="88" spans="1:5" ht="18" customHeight="1">
      <c r="A88" s="75" t="s">
        <v>65</v>
      </c>
      <c r="B88" s="73" t="s">
        <v>60</v>
      </c>
      <c r="C88" s="74"/>
      <c r="D88" s="73" t="s">
        <v>61</v>
      </c>
      <c r="E88" s="74"/>
    </row>
    <row r="89" spans="1:5" ht="37.5" customHeight="1">
      <c r="A89" s="76"/>
      <c r="B89" s="65" t="e">
        <f>HLOOKUP(D84,$I$23:$M$32,5,FALSE)</f>
        <v>#N/A</v>
      </c>
      <c r="C89" s="66"/>
      <c r="D89" s="68">
        <f>VLOOKUP($I61,DATA!$A$1:$V$200,13,FALSE)</f>
        <v>0</v>
      </c>
      <c r="E89" s="69"/>
    </row>
    <row r="90" spans="1:5" ht="22.5" customHeight="1">
      <c r="A90" s="26" t="s">
        <v>76</v>
      </c>
    </row>
    <row r="91" spans="1:5" ht="18" customHeight="1">
      <c r="A91" s="77" t="s">
        <v>66</v>
      </c>
      <c r="B91" s="73" t="s">
        <v>60</v>
      </c>
      <c r="C91" s="74"/>
      <c r="D91" s="73" t="s">
        <v>61</v>
      </c>
      <c r="E91" s="74"/>
    </row>
    <row r="92" spans="1:5" ht="37.5" customHeight="1">
      <c r="A92" s="78"/>
      <c r="B92" s="65" t="e">
        <f>HLOOKUP(D84,$I$23:$M$32,6,FALSE)</f>
        <v>#N/A</v>
      </c>
      <c r="C92" s="66"/>
      <c r="D92" s="68">
        <f>VLOOKUP($I61,DATA!$A$1:$V$200,14,FALSE)</f>
        <v>0</v>
      </c>
      <c r="E92" s="69"/>
    </row>
    <row r="93" spans="1:5" ht="22.5" customHeight="1">
      <c r="A93" s="26" t="s">
        <v>77</v>
      </c>
    </row>
    <row r="94" spans="1:5" ht="30" customHeight="1">
      <c r="A94" s="27" t="s">
        <v>67</v>
      </c>
      <c r="B94" s="73" t="s">
        <v>60</v>
      </c>
      <c r="C94" s="74"/>
      <c r="D94" s="73" t="s">
        <v>61</v>
      </c>
      <c r="E94" s="74"/>
    </row>
    <row r="95" spans="1:5" ht="37.5" customHeight="1">
      <c r="A95" s="28" t="s">
        <v>68</v>
      </c>
      <c r="B95" s="65" t="e">
        <f>HLOOKUP(D84,$I$23:$M$32,7,FALSE)</f>
        <v>#N/A</v>
      </c>
      <c r="C95" s="66"/>
      <c r="D95" s="68">
        <f>VLOOKUP($I61,DATA!$A$1:$V$200,15,FALSE)</f>
        <v>0</v>
      </c>
      <c r="E95" s="69"/>
    </row>
    <row r="96" spans="1:5" ht="37.5" customHeight="1">
      <c r="A96" s="28" t="s">
        <v>69</v>
      </c>
      <c r="B96" s="65" t="e">
        <f>HLOOKUP(D84,$I$23:$M$32,8,FALSE)</f>
        <v>#N/A</v>
      </c>
      <c r="C96" s="66"/>
      <c r="D96" s="68">
        <f>VLOOKUP($I61,DATA!$A$1:$V$200,16,FALSE)</f>
        <v>0</v>
      </c>
      <c r="E96" s="69"/>
    </row>
    <row r="97" spans="1:13" ht="45" customHeight="1">
      <c r="A97" s="29" t="s">
        <v>70</v>
      </c>
      <c r="B97" s="65" t="e">
        <f>HLOOKUP(D84,$I$23:$M$32,9,FALSE)</f>
        <v>#N/A</v>
      </c>
      <c r="C97" s="66"/>
      <c r="D97" s="68">
        <f>VLOOKUP($I61,DATA!$A$1:$V$200,17,FALSE)</f>
        <v>0</v>
      </c>
      <c r="E97" s="69"/>
    </row>
    <row r="98" spans="1:13" ht="37.5" customHeight="1">
      <c r="A98" s="28" t="s">
        <v>71</v>
      </c>
      <c r="B98" s="65" t="e">
        <f>HLOOKUP(D84,$I$23:$M$32,10,FALSE)</f>
        <v>#N/A</v>
      </c>
      <c r="C98" s="66"/>
      <c r="D98" s="68">
        <f>VLOOKUP($I61,DATA!$A$1:$V$200,18,FALSE)</f>
        <v>0</v>
      </c>
      <c r="E98" s="69"/>
    </row>
    <row r="99" spans="1:13" ht="37.5" customHeight="1">
      <c r="A99" s="30"/>
      <c r="B99" s="31"/>
      <c r="C99" s="31"/>
      <c r="D99" s="32"/>
      <c r="E99" s="32"/>
    </row>
    <row r="100" spans="1:13" ht="18.75" customHeight="1">
      <c r="A100" s="72" t="s">
        <v>72</v>
      </c>
      <c r="B100" s="72"/>
      <c r="C100" s="72"/>
      <c r="D100" s="72"/>
      <c r="E100" s="72"/>
    </row>
    <row r="101" spans="1:13" ht="22.5" customHeight="1">
      <c r="A101" s="26" t="s">
        <v>78</v>
      </c>
    </row>
    <row r="102" spans="1:13" ht="30" customHeight="1">
      <c r="A102" s="27" t="s">
        <v>73</v>
      </c>
      <c r="B102" s="73" t="s">
        <v>60</v>
      </c>
      <c r="C102" s="74"/>
      <c r="D102" s="73" t="s">
        <v>61</v>
      </c>
      <c r="E102" s="74"/>
      <c r="I102" s="1" t="s">
        <v>26</v>
      </c>
      <c r="J102" s="1" t="s">
        <v>25</v>
      </c>
      <c r="K102" s="1" t="s">
        <v>194</v>
      </c>
      <c r="L102" s="1" t="s">
        <v>195</v>
      </c>
      <c r="M102" s="1" t="s">
        <v>196</v>
      </c>
    </row>
    <row r="103" spans="1:13" ht="52.5" customHeight="1">
      <c r="A103" s="29" t="str">
        <f>GRD!$L$4</f>
        <v>SELECT</v>
      </c>
      <c r="B103" s="65" t="e">
        <f>HLOOKUP(D103,$I$42:$M$44,$G103,FALSE)</f>
        <v>#N/A</v>
      </c>
      <c r="C103" s="66"/>
      <c r="D103" s="68">
        <f>VLOOKUP($I61,DATA!$A$1:$V$200,19,FALSE)</f>
        <v>0</v>
      </c>
      <c r="E103" s="69"/>
      <c r="G103" s="1">
        <v>2</v>
      </c>
      <c r="H103" s="1" t="str">
        <f>A103</f>
        <v>SELECT</v>
      </c>
      <c r="I103" s="1" t="e">
        <f>VLOOKUP($H103,$H$3:$M$15,2,FALSE)</f>
        <v>#N/A</v>
      </c>
      <c r="J103" s="1" t="e">
        <f>VLOOKUP($H103,$H$3:$M$15,3,FALSE)</f>
        <v>#N/A</v>
      </c>
      <c r="K103" s="1" t="e">
        <f>VLOOKUP($H103,$H$3:$M$15,4,FALSE)</f>
        <v>#N/A</v>
      </c>
      <c r="L103" s="1" t="e">
        <f>VLOOKUP($H103,$H$3:$M$15,5,FALSE)</f>
        <v>#N/A</v>
      </c>
      <c r="M103" s="1" t="e">
        <f>VLOOKUP($H103,$H$3:$M$15,6,FALSE)</f>
        <v>#N/A</v>
      </c>
    </row>
    <row r="104" spans="1:13" ht="52.5" customHeight="1">
      <c r="A104" s="29" t="str">
        <f>GRD!$M$4</f>
        <v>SELECT</v>
      </c>
      <c r="B104" s="65" t="e">
        <f>HLOOKUP(D104,$I$42:$M$44,$G104,FALSE)</f>
        <v>#N/A</v>
      </c>
      <c r="C104" s="66"/>
      <c r="D104" s="68">
        <f>VLOOKUP($I61,DATA!$A$1:$V$200,20,FALSE)</f>
        <v>0</v>
      </c>
      <c r="E104" s="69"/>
      <c r="G104" s="1">
        <v>3</v>
      </c>
      <c r="H104" s="1" t="str">
        <f>A104</f>
        <v>SELECT</v>
      </c>
      <c r="I104" s="1" t="e">
        <f>VLOOKUP($H104,$H$3:$M$15,2,FALSE)</f>
        <v>#N/A</v>
      </c>
      <c r="J104" s="1" t="e">
        <f>VLOOKUP($H104,$H$3:$M$15,3,FALSE)</f>
        <v>#N/A</v>
      </c>
      <c r="K104" s="1" t="e">
        <f>VLOOKUP($H104,$H$3:$M$15,4,FALSE)</f>
        <v>#N/A</v>
      </c>
      <c r="L104" s="1" t="e">
        <f>VLOOKUP($H104,$H$3:$M$15,5,FALSE)</f>
        <v>#N/A</v>
      </c>
      <c r="M104" s="1" t="e">
        <f>VLOOKUP($H104,$H$3:$M$15,6,FALSE)</f>
        <v>#N/A</v>
      </c>
    </row>
    <row r="105" spans="1:13" ht="37.5" customHeight="1">
      <c r="A105" s="70" t="s">
        <v>79</v>
      </c>
      <c r="B105" s="70"/>
      <c r="C105" s="70"/>
      <c r="D105" s="70"/>
      <c r="E105" s="70"/>
    </row>
    <row r="106" spans="1:13" ht="12" customHeight="1">
      <c r="A106" s="33"/>
      <c r="B106" s="33"/>
      <c r="C106" s="33"/>
      <c r="D106" s="33"/>
      <c r="E106" s="33"/>
    </row>
    <row r="107" spans="1:13" ht="30" customHeight="1">
      <c r="A107" s="27" t="s">
        <v>73</v>
      </c>
      <c r="B107" s="71" t="s">
        <v>60</v>
      </c>
      <c r="C107" s="71"/>
      <c r="D107" s="71" t="s">
        <v>61</v>
      </c>
      <c r="E107" s="71"/>
      <c r="I107" s="1" t="s">
        <v>26</v>
      </c>
      <c r="J107" s="1" t="s">
        <v>25</v>
      </c>
      <c r="K107" s="1" t="s">
        <v>194</v>
      </c>
      <c r="L107" s="1" t="s">
        <v>195</v>
      </c>
      <c r="M107" s="1" t="s">
        <v>196</v>
      </c>
    </row>
    <row r="108" spans="1:13" ht="52.5" customHeight="1">
      <c r="A108" s="29" t="str">
        <f>GRD!$N$4</f>
        <v>SELECT</v>
      </c>
      <c r="B108" s="65" t="e">
        <f>HLOOKUP(D108,$I$47:$M$49,$G108,FALSE)</f>
        <v>#N/A</v>
      </c>
      <c r="C108" s="66"/>
      <c r="D108" s="67">
        <f>VLOOKUP($I61,DATA!$A$1:$V$200,21,FALSE)</f>
        <v>0</v>
      </c>
      <c r="E108" s="67"/>
      <c r="G108" s="1">
        <v>2</v>
      </c>
      <c r="H108" s="1" t="str">
        <f>A108</f>
        <v>SELECT</v>
      </c>
      <c r="I108" s="1" t="e">
        <f t="shared" ref="I108:I109" si="5">VLOOKUP($H108,$H$3:$M$15,2,FALSE)</f>
        <v>#N/A</v>
      </c>
      <c r="J108" s="1" t="e">
        <f t="shared" ref="J108:J109" si="6">VLOOKUP($H108,$H$3:$M$15,3,FALSE)</f>
        <v>#N/A</v>
      </c>
      <c r="K108" s="1" t="e">
        <f t="shared" ref="K108:K109" si="7">VLOOKUP($H108,$H$3:$M$15,4,FALSE)</f>
        <v>#N/A</v>
      </c>
      <c r="L108" s="1" t="e">
        <f t="shared" ref="L108:L109" si="8">VLOOKUP($H108,$H$3:$M$15,5,FALSE)</f>
        <v>#N/A</v>
      </c>
      <c r="M108" s="1" t="e">
        <f t="shared" ref="M108:M109" si="9">VLOOKUP($H108,$H$3:$M$15,6,FALSE)</f>
        <v>#N/A</v>
      </c>
    </row>
    <row r="109" spans="1:13" ht="52.5" customHeight="1">
      <c r="A109" s="29" t="str">
        <f>GRD!$O$4</f>
        <v>SELECT</v>
      </c>
      <c r="B109" s="65" t="e">
        <f>HLOOKUP(D109,$I$47:$M$49,$G109,FALSE)</f>
        <v>#N/A</v>
      </c>
      <c r="C109" s="66"/>
      <c r="D109" s="67">
        <f>VLOOKUP($I61,DATA!$A$1:$V$200,22,FALSE)</f>
        <v>0</v>
      </c>
      <c r="E109" s="67"/>
      <c r="G109" s="1">
        <v>3</v>
      </c>
      <c r="H109" s="1" t="str">
        <f>A109</f>
        <v>SELECT</v>
      </c>
      <c r="I109" s="1" t="e">
        <f t="shared" si="5"/>
        <v>#N/A</v>
      </c>
      <c r="J109" s="1" t="e">
        <f t="shared" si="6"/>
        <v>#N/A</v>
      </c>
      <c r="K109" s="1" t="e">
        <f t="shared" si="7"/>
        <v>#N/A</v>
      </c>
      <c r="L109" s="1" t="e">
        <f t="shared" si="8"/>
        <v>#N/A</v>
      </c>
      <c r="M109" s="1" t="e">
        <f t="shared" si="9"/>
        <v>#N/A</v>
      </c>
    </row>
    <row r="115" spans="1:13">
      <c r="A115" s="64" t="s">
        <v>80</v>
      </c>
      <c r="B115" s="64"/>
      <c r="C115" s="64" t="s">
        <v>81</v>
      </c>
      <c r="D115" s="64"/>
      <c r="E115" s="64"/>
    </row>
    <row r="116" spans="1:13">
      <c r="C116" s="64" t="s">
        <v>82</v>
      </c>
      <c r="D116" s="64"/>
      <c r="E116" s="64"/>
    </row>
    <row r="117" spans="1:13">
      <c r="A117" s="1" t="s">
        <v>84</v>
      </c>
    </row>
    <row r="119" spans="1:13">
      <c r="A119" s="1" t="s">
        <v>83</v>
      </c>
    </row>
    <row r="121" spans="1:13" s="21" customFormat="1" ht="18.75" customHeight="1">
      <c r="A121" s="89" t="s">
        <v>34</v>
      </c>
      <c r="B121" s="89"/>
      <c r="C121" s="89"/>
      <c r="D121" s="89"/>
      <c r="E121" s="89"/>
      <c r="I121" s="21">
        <f t="shared" ref="I121" si="10">I61+1</f>
        <v>3</v>
      </c>
    </row>
    <row r="122" spans="1:13" s="21" customFormat="1" ht="30" customHeight="1">
      <c r="A122" s="90" t="s">
        <v>35</v>
      </c>
      <c r="B122" s="90"/>
      <c r="C122" s="90"/>
      <c r="D122" s="90"/>
      <c r="E122" s="90"/>
      <c r="H122" s="1"/>
      <c r="I122" s="1"/>
      <c r="J122" s="1"/>
      <c r="K122" s="1"/>
      <c r="L122" s="1"/>
      <c r="M122" s="1"/>
    </row>
    <row r="123" spans="1:13" ht="18.75" customHeight="1">
      <c r="A123" s="22" t="s">
        <v>49</v>
      </c>
      <c r="B123" s="91" t="str">
        <f>IF((SCH!$B$2=""),"",SCH!$B$2)</f>
        <v/>
      </c>
      <c r="C123" s="91"/>
      <c r="D123" s="91"/>
      <c r="E123" s="92"/>
    </row>
    <row r="124" spans="1:13" ht="18.75" customHeight="1">
      <c r="A124" s="23" t="s">
        <v>50</v>
      </c>
      <c r="B124" s="82" t="str">
        <f>IF((SCH!$B$3=""),"",SCH!$B$3)</f>
        <v/>
      </c>
      <c r="C124" s="82"/>
      <c r="D124" s="82"/>
      <c r="E124" s="83"/>
    </row>
    <row r="125" spans="1:13" ht="18.75" customHeight="1">
      <c r="A125" s="23" t="s">
        <v>56</v>
      </c>
      <c r="B125" s="46" t="str">
        <f>IF((SCH!$B$4=""),"",SCH!$B$4)</f>
        <v/>
      </c>
      <c r="C125" s="24" t="s">
        <v>57</v>
      </c>
      <c r="D125" s="82" t="str">
        <f>IF((SCH!$B$5=""),"",SCH!$B$5)</f>
        <v/>
      </c>
      <c r="E125" s="83"/>
    </row>
    <row r="126" spans="1:13" ht="18.75" customHeight="1">
      <c r="A126" s="23" t="s">
        <v>51</v>
      </c>
      <c r="B126" s="82" t="str">
        <f>IF((SCH!$B$6=""),"",SCH!$B$6)</f>
        <v/>
      </c>
      <c r="C126" s="82"/>
      <c r="D126" s="82"/>
      <c r="E126" s="83"/>
    </row>
    <row r="127" spans="1:13" ht="18.75" customHeight="1">
      <c r="A127" s="23" t="s">
        <v>52</v>
      </c>
      <c r="B127" s="82" t="str">
        <f>IF((SCH!$B$7=""),"",SCH!$B$7)</f>
        <v/>
      </c>
      <c r="C127" s="82"/>
      <c r="D127" s="82"/>
      <c r="E127" s="83"/>
    </row>
    <row r="128" spans="1:13" ht="18.75" customHeight="1">
      <c r="A128" s="25" t="s">
        <v>53</v>
      </c>
      <c r="B128" s="84" t="str">
        <f>IF((SCH!$B$8=""),"",SCH!$B$8)</f>
        <v/>
      </c>
      <c r="C128" s="84"/>
      <c r="D128" s="84"/>
      <c r="E128" s="85"/>
    </row>
    <row r="129" spans="1:13" ht="26.25" customHeight="1">
      <c r="A129" s="86" t="s">
        <v>36</v>
      </c>
      <c r="B129" s="86"/>
      <c r="C129" s="86"/>
      <c r="D129" s="86"/>
      <c r="E129" s="86"/>
    </row>
    <row r="130" spans="1:13" s="21" customFormat="1" ht="15" customHeight="1">
      <c r="A130" s="87" t="s">
        <v>37</v>
      </c>
      <c r="B130" s="87"/>
      <c r="C130" s="87"/>
      <c r="D130" s="87"/>
      <c r="E130" s="87"/>
      <c r="H130" s="1"/>
      <c r="I130" s="1"/>
      <c r="J130" s="1"/>
      <c r="K130" s="1"/>
      <c r="L130" s="1"/>
      <c r="M130" s="1"/>
    </row>
    <row r="131" spans="1:13" s="21" customFormat="1">
      <c r="A131" s="88" t="s">
        <v>38</v>
      </c>
      <c r="B131" s="88"/>
      <c r="C131" s="88"/>
      <c r="D131" s="88"/>
      <c r="E131" s="88"/>
      <c r="H131" s="1"/>
      <c r="I131" s="1"/>
      <c r="J131" s="1"/>
      <c r="K131" s="1"/>
      <c r="L131" s="1"/>
      <c r="M131" s="1"/>
    </row>
    <row r="132" spans="1:13" ht="26.25" customHeight="1">
      <c r="A132" s="72" t="s">
        <v>39</v>
      </c>
      <c r="B132" s="72"/>
      <c r="C132" s="72"/>
      <c r="D132" s="72"/>
      <c r="E132" s="72"/>
    </row>
    <row r="133" spans="1:13" ht="23.25">
      <c r="A133" s="5" t="s">
        <v>45</v>
      </c>
      <c r="B133" s="45">
        <f>VLOOKUP($I121,DATA!$A$1:$V$200,2,FALSE)</f>
        <v>0</v>
      </c>
      <c r="C133" s="43" t="s">
        <v>48</v>
      </c>
      <c r="D133" s="81">
        <f>VLOOKUP($I121,DATA!$A$1:$V$200,3,FALSE)</f>
        <v>0</v>
      </c>
      <c r="E133" s="81"/>
    </row>
    <row r="134" spans="1:13" ht="23.25">
      <c r="A134" s="5" t="s">
        <v>46</v>
      </c>
      <c r="B134" s="79">
        <f>VLOOKUP($I121,DATA!$A$1:$V$200,4,FALSE)</f>
        <v>0</v>
      </c>
      <c r="C134" s="79"/>
      <c r="D134" s="79"/>
      <c r="E134" s="79"/>
    </row>
    <row r="135" spans="1:13" ht="23.25">
      <c r="A135" s="5" t="s">
        <v>47</v>
      </c>
      <c r="B135" s="79">
        <f>VLOOKUP($I121,DATA!$A$1:$V$200,5,FALSE)</f>
        <v>0</v>
      </c>
      <c r="C135" s="79"/>
      <c r="D135" s="79"/>
      <c r="E135" s="79"/>
    </row>
    <row r="136" spans="1:13" ht="23.25" customHeight="1">
      <c r="A136" s="5" t="s">
        <v>40</v>
      </c>
      <c r="B136" s="79">
        <f>VLOOKUP($I121,DATA!$A$1:$V$200,6,FALSE)</f>
        <v>0</v>
      </c>
      <c r="C136" s="79"/>
      <c r="D136" s="79"/>
      <c r="E136" s="79"/>
    </row>
    <row r="137" spans="1:13" ht="23.25" customHeight="1">
      <c r="A137" s="5" t="s">
        <v>41</v>
      </c>
      <c r="B137" s="79">
        <f>VLOOKUP($I121,DATA!$A$1:$V$200,7,FALSE)</f>
        <v>0</v>
      </c>
      <c r="C137" s="79"/>
      <c r="D137" s="79"/>
      <c r="E137" s="79"/>
    </row>
    <row r="138" spans="1:13" ht="23.25" customHeight="1">
      <c r="A138" s="5" t="s">
        <v>42</v>
      </c>
      <c r="B138" s="79">
        <f>VLOOKUP($I121,DATA!$A$1:$V$200,8,FALSE)</f>
        <v>0</v>
      </c>
      <c r="C138" s="79"/>
      <c r="D138" s="79"/>
      <c r="E138" s="79"/>
    </row>
    <row r="139" spans="1:13" ht="25.5">
      <c r="A139" s="5" t="s">
        <v>43</v>
      </c>
      <c r="B139" s="79">
        <f>VLOOKUP($I121,DATA!$A$1:$V$200,9,FALSE)</f>
        <v>0</v>
      </c>
      <c r="C139" s="79"/>
      <c r="D139" s="79"/>
      <c r="E139" s="79"/>
    </row>
    <row r="140" spans="1:13" ht="22.5" customHeight="1">
      <c r="A140" s="80" t="s">
        <v>44</v>
      </c>
      <c r="B140" s="80"/>
      <c r="C140" s="80"/>
      <c r="D140" s="80"/>
      <c r="E140" s="80"/>
    </row>
    <row r="141" spans="1:13" ht="18.75" customHeight="1">
      <c r="A141" s="72" t="s">
        <v>58</v>
      </c>
      <c r="B141" s="72"/>
      <c r="C141" s="72"/>
      <c r="D141" s="72"/>
      <c r="E141" s="72"/>
    </row>
    <row r="142" spans="1:13" ht="22.5" customHeight="1">
      <c r="A142" s="26" t="s">
        <v>74</v>
      </c>
    </row>
    <row r="143" spans="1:13" ht="18" customHeight="1">
      <c r="A143" s="44" t="s">
        <v>59</v>
      </c>
      <c r="B143" s="73" t="s">
        <v>60</v>
      </c>
      <c r="C143" s="74"/>
      <c r="D143" s="73" t="s">
        <v>61</v>
      </c>
      <c r="E143" s="74"/>
    </row>
    <row r="144" spans="1:13" ht="37.5" customHeight="1">
      <c r="A144" s="28" t="s">
        <v>62</v>
      </c>
      <c r="B144" s="65" t="e">
        <f t="shared" ref="B144" si="11">HLOOKUP(D144,$I$23:$M$32,2,FALSE)</f>
        <v>#N/A</v>
      </c>
      <c r="C144" s="66"/>
      <c r="D144" s="68">
        <f>VLOOKUP($I121,DATA!$A$1:$V$200,10,FALSE)</f>
        <v>0</v>
      </c>
      <c r="E144" s="69"/>
    </row>
    <row r="145" spans="1:5" ht="37.5" customHeight="1">
      <c r="A145" s="28" t="s">
        <v>63</v>
      </c>
      <c r="B145" s="65" t="e">
        <f t="shared" ref="B145" si="12">HLOOKUP(D144,$I$23:$M$32,3,FALSE)</f>
        <v>#N/A</v>
      </c>
      <c r="C145" s="66"/>
      <c r="D145" s="68">
        <f>VLOOKUP($I121,DATA!$A$1:$V$200,11,FALSE)</f>
        <v>0</v>
      </c>
      <c r="E145" s="69"/>
    </row>
    <row r="146" spans="1:5" ht="37.5" customHeight="1">
      <c r="A146" s="28" t="s">
        <v>64</v>
      </c>
      <c r="B146" s="65" t="e">
        <f t="shared" ref="B146" si="13">HLOOKUP(D144,$I$23:$M$32,4,FALSE)</f>
        <v>#N/A</v>
      </c>
      <c r="C146" s="66"/>
      <c r="D146" s="68">
        <f>VLOOKUP($I121,DATA!$A$1:$V$200,12,FALSE)</f>
        <v>0</v>
      </c>
      <c r="E146" s="69"/>
    </row>
    <row r="147" spans="1:5" ht="21.75" customHeight="1">
      <c r="A147" s="26" t="s">
        <v>75</v>
      </c>
    </row>
    <row r="148" spans="1:5" ht="18" customHeight="1">
      <c r="A148" s="75" t="s">
        <v>65</v>
      </c>
      <c r="B148" s="73" t="s">
        <v>60</v>
      </c>
      <c r="C148" s="74"/>
      <c r="D148" s="73" t="s">
        <v>61</v>
      </c>
      <c r="E148" s="74"/>
    </row>
    <row r="149" spans="1:5" ht="37.5" customHeight="1">
      <c r="A149" s="76"/>
      <c r="B149" s="65" t="e">
        <f t="shared" ref="B149" si="14">HLOOKUP(D144,$I$23:$M$32,5,FALSE)</f>
        <v>#N/A</v>
      </c>
      <c r="C149" s="66"/>
      <c r="D149" s="68">
        <f>VLOOKUP($I121,DATA!$A$1:$V$200,13,FALSE)</f>
        <v>0</v>
      </c>
      <c r="E149" s="69"/>
    </row>
    <row r="150" spans="1:5" ht="22.5" customHeight="1">
      <c r="A150" s="26" t="s">
        <v>76</v>
      </c>
    </row>
    <row r="151" spans="1:5" ht="18" customHeight="1">
      <c r="A151" s="77" t="s">
        <v>66</v>
      </c>
      <c r="B151" s="73" t="s">
        <v>60</v>
      </c>
      <c r="C151" s="74"/>
      <c r="D151" s="73" t="s">
        <v>61</v>
      </c>
      <c r="E151" s="74"/>
    </row>
    <row r="152" spans="1:5" ht="37.5" customHeight="1">
      <c r="A152" s="78"/>
      <c r="B152" s="65" t="e">
        <f t="shared" ref="B152" si="15">HLOOKUP(D144,$I$23:$M$32,6,FALSE)</f>
        <v>#N/A</v>
      </c>
      <c r="C152" s="66"/>
      <c r="D152" s="68">
        <f>VLOOKUP($I121,DATA!$A$1:$V$200,14,FALSE)</f>
        <v>0</v>
      </c>
      <c r="E152" s="69"/>
    </row>
    <row r="153" spans="1:5" ht="22.5" customHeight="1">
      <c r="A153" s="26" t="s">
        <v>77</v>
      </c>
    </row>
    <row r="154" spans="1:5" ht="30" customHeight="1">
      <c r="A154" s="27" t="s">
        <v>67</v>
      </c>
      <c r="B154" s="73" t="s">
        <v>60</v>
      </c>
      <c r="C154" s="74"/>
      <c r="D154" s="73" t="s">
        <v>61</v>
      </c>
      <c r="E154" s="74"/>
    </row>
    <row r="155" spans="1:5" ht="37.5" customHeight="1">
      <c r="A155" s="28" t="s">
        <v>68</v>
      </c>
      <c r="B155" s="65" t="e">
        <f t="shared" ref="B155" si="16">HLOOKUP(D144,$I$23:$M$32,7,FALSE)</f>
        <v>#N/A</v>
      </c>
      <c r="C155" s="66"/>
      <c r="D155" s="68">
        <f>VLOOKUP($I121,DATA!$A$1:$V$200,15,FALSE)</f>
        <v>0</v>
      </c>
      <c r="E155" s="69"/>
    </row>
    <row r="156" spans="1:5" ht="37.5" customHeight="1">
      <c r="A156" s="28" t="s">
        <v>69</v>
      </c>
      <c r="B156" s="65" t="e">
        <f t="shared" ref="B156" si="17">HLOOKUP(D144,$I$23:$M$32,8,FALSE)</f>
        <v>#N/A</v>
      </c>
      <c r="C156" s="66"/>
      <c r="D156" s="68">
        <f>VLOOKUP($I121,DATA!$A$1:$V$200,16,FALSE)</f>
        <v>0</v>
      </c>
      <c r="E156" s="69"/>
    </row>
    <row r="157" spans="1:5" ht="45" customHeight="1">
      <c r="A157" s="29" t="s">
        <v>70</v>
      </c>
      <c r="B157" s="65" t="e">
        <f t="shared" ref="B157" si="18">HLOOKUP(D144,$I$23:$M$32,9,FALSE)</f>
        <v>#N/A</v>
      </c>
      <c r="C157" s="66"/>
      <c r="D157" s="68">
        <f>VLOOKUP($I121,DATA!$A$1:$V$200,17,FALSE)</f>
        <v>0</v>
      </c>
      <c r="E157" s="69"/>
    </row>
    <row r="158" spans="1:5" ht="37.5" customHeight="1">
      <c r="A158" s="28" t="s">
        <v>71</v>
      </c>
      <c r="B158" s="65" t="e">
        <f t="shared" ref="B158" si="19">HLOOKUP(D144,$I$23:$M$32,10,FALSE)</f>
        <v>#N/A</v>
      </c>
      <c r="C158" s="66"/>
      <c r="D158" s="68">
        <f>VLOOKUP($I121,DATA!$A$1:$V$200,18,FALSE)</f>
        <v>0</v>
      </c>
      <c r="E158" s="69"/>
    </row>
    <row r="159" spans="1:5" ht="37.5" customHeight="1">
      <c r="A159" s="30"/>
      <c r="B159" s="31"/>
      <c r="C159" s="31"/>
      <c r="D159" s="32"/>
      <c r="E159" s="32"/>
    </row>
    <row r="160" spans="1:5" ht="18.75" customHeight="1">
      <c r="A160" s="72" t="s">
        <v>72</v>
      </c>
      <c r="B160" s="72"/>
      <c r="C160" s="72"/>
      <c r="D160" s="72"/>
      <c r="E160" s="72"/>
    </row>
    <row r="161" spans="1:13" ht="22.5" customHeight="1">
      <c r="A161" s="26" t="s">
        <v>78</v>
      </c>
    </row>
    <row r="162" spans="1:13" ht="30" customHeight="1">
      <c r="A162" s="27" t="s">
        <v>73</v>
      </c>
      <c r="B162" s="73" t="s">
        <v>60</v>
      </c>
      <c r="C162" s="74"/>
      <c r="D162" s="73" t="s">
        <v>61</v>
      </c>
      <c r="E162" s="74"/>
      <c r="I162" s="1" t="s">
        <v>26</v>
      </c>
      <c r="J162" s="1" t="s">
        <v>25</v>
      </c>
      <c r="K162" s="1" t="s">
        <v>194</v>
      </c>
      <c r="L162" s="1" t="s">
        <v>195</v>
      </c>
      <c r="M162" s="1" t="s">
        <v>196</v>
      </c>
    </row>
    <row r="163" spans="1:13" ht="52.5" customHeight="1">
      <c r="A163" s="29" t="str">
        <f>GRD!$L$4</f>
        <v>SELECT</v>
      </c>
      <c r="B163" s="65" t="e">
        <f t="shared" ref="B163:B164" si="20">HLOOKUP(D163,$I$42:$M$44,$G163,FALSE)</f>
        <v>#N/A</v>
      </c>
      <c r="C163" s="66"/>
      <c r="D163" s="68">
        <f>VLOOKUP($I121,DATA!$A$1:$V$200,19,FALSE)</f>
        <v>0</v>
      </c>
      <c r="E163" s="69"/>
      <c r="G163" s="1">
        <v>2</v>
      </c>
      <c r="H163" s="1" t="str">
        <f t="shared" ref="H163:H164" si="21">A163</f>
        <v>SELECT</v>
      </c>
      <c r="I163" s="1" t="e">
        <f t="shared" ref="I163:I164" si="22">VLOOKUP($H163,$H$3:$M$15,2,FALSE)</f>
        <v>#N/A</v>
      </c>
      <c r="J163" s="1" t="e">
        <f t="shared" ref="J163:J164" si="23">VLOOKUP($H163,$H$3:$M$15,3,FALSE)</f>
        <v>#N/A</v>
      </c>
      <c r="K163" s="1" t="e">
        <f t="shared" ref="K163:K164" si="24">VLOOKUP($H163,$H$3:$M$15,4,FALSE)</f>
        <v>#N/A</v>
      </c>
      <c r="L163" s="1" t="e">
        <f t="shared" ref="L163:L164" si="25">VLOOKUP($H163,$H$3:$M$15,5,FALSE)</f>
        <v>#N/A</v>
      </c>
      <c r="M163" s="1" t="e">
        <f t="shared" ref="M163:M164" si="26">VLOOKUP($H163,$H$3:$M$15,6,FALSE)</f>
        <v>#N/A</v>
      </c>
    </row>
    <row r="164" spans="1:13" ht="52.5" customHeight="1">
      <c r="A164" s="29" t="str">
        <f>GRD!$M$4</f>
        <v>SELECT</v>
      </c>
      <c r="B164" s="65" t="e">
        <f t="shared" si="20"/>
        <v>#N/A</v>
      </c>
      <c r="C164" s="66"/>
      <c r="D164" s="68">
        <f>VLOOKUP($I121,DATA!$A$1:$V$200,20,FALSE)</f>
        <v>0</v>
      </c>
      <c r="E164" s="69"/>
      <c r="G164" s="1">
        <v>3</v>
      </c>
      <c r="H164" s="1" t="str">
        <f t="shared" si="21"/>
        <v>SELECT</v>
      </c>
      <c r="I164" s="1" t="e">
        <f t="shared" si="22"/>
        <v>#N/A</v>
      </c>
      <c r="J164" s="1" t="e">
        <f t="shared" si="23"/>
        <v>#N/A</v>
      </c>
      <c r="K164" s="1" t="e">
        <f t="shared" si="24"/>
        <v>#N/A</v>
      </c>
      <c r="L164" s="1" t="e">
        <f t="shared" si="25"/>
        <v>#N/A</v>
      </c>
      <c r="M164" s="1" t="e">
        <f t="shared" si="26"/>
        <v>#N/A</v>
      </c>
    </row>
    <row r="165" spans="1:13" ht="37.5" customHeight="1">
      <c r="A165" s="70" t="s">
        <v>79</v>
      </c>
      <c r="B165" s="70"/>
      <c r="C165" s="70"/>
      <c r="D165" s="70"/>
      <c r="E165" s="70"/>
    </row>
    <row r="166" spans="1:13" ht="12" customHeight="1">
      <c r="A166" s="33"/>
      <c r="B166" s="33"/>
      <c r="C166" s="33"/>
      <c r="D166" s="33"/>
      <c r="E166" s="33"/>
    </row>
    <row r="167" spans="1:13" ht="30" customHeight="1">
      <c r="A167" s="27" t="s">
        <v>73</v>
      </c>
      <c r="B167" s="71" t="s">
        <v>60</v>
      </c>
      <c r="C167" s="71"/>
      <c r="D167" s="71" t="s">
        <v>61</v>
      </c>
      <c r="E167" s="71"/>
      <c r="I167" s="1" t="s">
        <v>26</v>
      </c>
      <c r="J167" s="1" t="s">
        <v>25</v>
      </c>
      <c r="K167" s="1" t="s">
        <v>194</v>
      </c>
      <c r="L167" s="1" t="s">
        <v>195</v>
      </c>
      <c r="M167" s="1" t="s">
        <v>196</v>
      </c>
    </row>
    <row r="168" spans="1:13" ht="52.5" customHeight="1">
      <c r="A168" s="29" t="str">
        <f>GRD!$N$4</f>
        <v>SELECT</v>
      </c>
      <c r="B168" s="65" t="e">
        <f t="shared" ref="B168:B169" si="27">HLOOKUP(D168,$I$47:$M$49,$G168,FALSE)</f>
        <v>#N/A</v>
      </c>
      <c r="C168" s="66"/>
      <c r="D168" s="67">
        <f>VLOOKUP($I121,DATA!$A$1:$V$200,21,FALSE)</f>
        <v>0</v>
      </c>
      <c r="E168" s="67"/>
      <c r="G168" s="1">
        <v>2</v>
      </c>
      <c r="H168" s="1" t="str">
        <f t="shared" ref="H168:H169" si="28">A168</f>
        <v>SELECT</v>
      </c>
      <c r="I168" s="1" t="e">
        <f t="shared" ref="I168:I229" si="29">VLOOKUP($H168,$H$3:$M$15,2,FALSE)</f>
        <v>#N/A</v>
      </c>
      <c r="J168" s="1" t="e">
        <f t="shared" ref="J168:J229" si="30">VLOOKUP($H168,$H$3:$M$15,3,FALSE)</f>
        <v>#N/A</v>
      </c>
      <c r="K168" s="1" t="e">
        <f t="shared" ref="K168:K229" si="31">VLOOKUP($H168,$H$3:$M$15,4,FALSE)</f>
        <v>#N/A</v>
      </c>
      <c r="L168" s="1" t="e">
        <f t="shared" ref="L168:L229" si="32">VLOOKUP($H168,$H$3:$M$15,5,FALSE)</f>
        <v>#N/A</v>
      </c>
      <c r="M168" s="1" t="e">
        <f t="shared" ref="M168:M229" si="33">VLOOKUP($H168,$H$3:$M$15,6,FALSE)</f>
        <v>#N/A</v>
      </c>
    </row>
    <row r="169" spans="1:13" ht="52.5" customHeight="1">
      <c r="A169" s="29" t="str">
        <f>GRD!$O$4</f>
        <v>SELECT</v>
      </c>
      <c r="B169" s="65" t="e">
        <f t="shared" si="27"/>
        <v>#N/A</v>
      </c>
      <c r="C169" s="66"/>
      <c r="D169" s="67">
        <f>VLOOKUP($I121,DATA!$A$1:$V$200,22,FALSE)</f>
        <v>0</v>
      </c>
      <c r="E169" s="67"/>
      <c r="G169" s="1">
        <v>3</v>
      </c>
      <c r="H169" s="1" t="str">
        <f t="shared" si="28"/>
        <v>SELECT</v>
      </c>
      <c r="I169" s="1" t="e">
        <f t="shared" si="29"/>
        <v>#N/A</v>
      </c>
      <c r="J169" s="1" t="e">
        <f t="shared" si="30"/>
        <v>#N/A</v>
      </c>
      <c r="K169" s="1" t="e">
        <f t="shared" si="31"/>
        <v>#N/A</v>
      </c>
      <c r="L169" s="1" t="e">
        <f t="shared" si="32"/>
        <v>#N/A</v>
      </c>
      <c r="M169" s="1" t="e">
        <f t="shared" si="33"/>
        <v>#N/A</v>
      </c>
    </row>
    <row r="175" spans="1:13">
      <c r="A175" s="64" t="s">
        <v>80</v>
      </c>
      <c r="B175" s="64"/>
      <c r="C175" s="64" t="s">
        <v>81</v>
      </c>
      <c r="D175" s="64"/>
      <c r="E175" s="64"/>
    </row>
    <row r="176" spans="1:13">
      <c r="C176" s="64" t="s">
        <v>82</v>
      </c>
      <c r="D176" s="64"/>
      <c r="E176" s="64"/>
    </row>
    <row r="177" spans="1:13">
      <c r="A177" s="1" t="s">
        <v>84</v>
      </c>
    </row>
    <row r="179" spans="1:13">
      <c r="A179" s="1" t="s">
        <v>83</v>
      </c>
    </row>
    <row r="181" spans="1:13" s="21" customFormat="1" ht="18.75" customHeight="1">
      <c r="A181" s="89" t="s">
        <v>34</v>
      </c>
      <c r="B181" s="89"/>
      <c r="C181" s="89"/>
      <c r="D181" s="89"/>
      <c r="E181" s="89"/>
      <c r="I181" s="21">
        <f t="shared" ref="I181" si="34">I121+1</f>
        <v>4</v>
      </c>
    </row>
    <row r="182" spans="1:13" s="21" customFormat="1" ht="30" customHeight="1">
      <c r="A182" s="90" t="s">
        <v>35</v>
      </c>
      <c r="B182" s="90"/>
      <c r="C182" s="90"/>
      <c r="D182" s="90"/>
      <c r="E182" s="90"/>
      <c r="H182" s="1"/>
      <c r="I182" s="1"/>
      <c r="J182" s="1"/>
      <c r="K182" s="1"/>
      <c r="L182" s="1"/>
      <c r="M182" s="1"/>
    </row>
    <row r="183" spans="1:13" ht="18.75" customHeight="1">
      <c r="A183" s="22" t="s">
        <v>49</v>
      </c>
      <c r="B183" s="91" t="str">
        <f>IF((SCH!$B$2=""),"",SCH!$B$2)</f>
        <v/>
      </c>
      <c r="C183" s="91"/>
      <c r="D183" s="91"/>
      <c r="E183" s="92"/>
    </row>
    <row r="184" spans="1:13" ht="18.75" customHeight="1">
      <c r="A184" s="23" t="s">
        <v>50</v>
      </c>
      <c r="B184" s="82" t="str">
        <f>IF((SCH!$B$3=""),"",SCH!$B$3)</f>
        <v/>
      </c>
      <c r="C184" s="82"/>
      <c r="D184" s="82"/>
      <c r="E184" s="83"/>
    </row>
    <row r="185" spans="1:13" ht="18.75" customHeight="1">
      <c r="A185" s="23" t="s">
        <v>56</v>
      </c>
      <c r="B185" s="46" t="str">
        <f>IF((SCH!$B$4=""),"",SCH!$B$4)</f>
        <v/>
      </c>
      <c r="C185" s="24" t="s">
        <v>57</v>
      </c>
      <c r="D185" s="82" t="str">
        <f>IF((SCH!$B$5=""),"",SCH!$B$5)</f>
        <v/>
      </c>
      <c r="E185" s="83"/>
    </row>
    <row r="186" spans="1:13" ht="18.75" customHeight="1">
      <c r="A186" s="23" t="s">
        <v>51</v>
      </c>
      <c r="B186" s="82" t="str">
        <f>IF((SCH!$B$6=""),"",SCH!$B$6)</f>
        <v/>
      </c>
      <c r="C186" s="82"/>
      <c r="D186" s="82"/>
      <c r="E186" s="83"/>
    </row>
    <row r="187" spans="1:13" ht="18.75" customHeight="1">
      <c r="A187" s="23" t="s">
        <v>52</v>
      </c>
      <c r="B187" s="82" t="str">
        <f>IF((SCH!$B$7=""),"",SCH!$B$7)</f>
        <v/>
      </c>
      <c r="C187" s="82"/>
      <c r="D187" s="82"/>
      <c r="E187" s="83"/>
    </row>
    <row r="188" spans="1:13" ht="18.75" customHeight="1">
      <c r="A188" s="25" t="s">
        <v>53</v>
      </c>
      <c r="B188" s="84" t="str">
        <f>IF((SCH!$B$8=""),"",SCH!$B$8)</f>
        <v/>
      </c>
      <c r="C188" s="84"/>
      <c r="D188" s="84"/>
      <c r="E188" s="85"/>
    </row>
    <row r="189" spans="1:13" ht="26.25" customHeight="1">
      <c r="A189" s="86" t="s">
        <v>36</v>
      </c>
      <c r="B189" s="86"/>
      <c r="C189" s="86"/>
      <c r="D189" s="86"/>
      <c r="E189" s="86"/>
    </row>
    <row r="190" spans="1:13" s="21" customFormat="1" ht="15" customHeight="1">
      <c r="A190" s="87" t="s">
        <v>37</v>
      </c>
      <c r="B190" s="87"/>
      <c r="C190" s="87"/>
      <c r="D190" s="87"/>
      <c r="E190" s="87"/>
      <c r="H190" s="1"/>
      <c r="I190" s="1"/>
      <c r="J190" s="1"/>
      <c r="K190" s="1"/>
      <c r="L190" s="1"/>
      <c r="M190" s="1"/>
    </row>
    <row r="191" spans="1:13" s="21" customFormat="1">
      <c r="A191" s="88" t="s">
        <v>38</v>
      </c>
      <c r="B191" s="88"/>
      <c r="C191" s="88"/>
      <c r="D191" s="88"/>
      <c r="E191" s="88"/>
      <c r="H191" s="1"/>
      <c r="I191" s="1"/>
      <c r="J191" s="1"/>
      <c r="K191" s="1"/>
      <c r="L191" s="1"/>
      <c r="M191" s="1"/>
    </row>
    <row r="192" spans="1:13" ht="26.25" customHeight="1">
      <c r="A192" s="72" t="s">
        <v>39</v>
      </c>
      <c r="B192" s="72"/>
      <c r="C192" s="72"/>
      <c r="D192" s="72"/>
      <c r="E192" s="72"/>
    </row>
    <row r="193" spans="1:5" ht="23.25">
      <c r="A193" s="5" t="s">
        <v>45</v>
      </c>
      <c r="B193" s="45">
        <f>VLOOKUP($I181,DATA!$A$1:$V$200,2,FALSE)</f>
        <v>0</v>
      </c>
      <c r="C193" s="43" t="s">
        <v>48</v>
      </c>
      <c r="D193" s="81">
        <f>VLOOKUP($I181,DATA!$A$1:$V$200,3,FALSE)</f>
        <v>0</v>
      </c>
      <c r="E193" s="81"/>
    </row>
    <row r="194" spans="1:5" ht="23.25">
      <c r="A194" s="5" t="s">
        <v>46</v>
      </c>
      <c r="B194" s="79">
        <f>VLOOKUP($I181,DATA!$A$1:$V$200,4,FALSE)</f>
        <v>0</v>
      </c>
      <c r="C194" s="79"/>
      <c r="D194" s="79"/>
      <c r="E194" s="79"/>
    </row>
    <row r="195" spans="1:5" ht="23.25">
      <c r="A195" s="5" t="s">
        <v>47</v>
      </c>
      <c r="B195" s="79">
        <f>VLOOKUP($I181,DATA!$A$1:$V$200,5,FALSE)</f>
        <v>0</v>
      </c>
      <c r="C195" s="79"/>
      <c r="D195" s="79"/>
      <c r="E195" s="79"/>
    </row>
    <row r="196" spans="1:5" ht="23.25" customHeight="1">
      <c r="A196" s="5" t="s">
        <v>40</v>
      </c>
      <c r="B196" s="79">
        <f>VLOOKUP($I181,DATA!$A$1:$V$200,6,FALSE)</f>
        <v>0</v>
      </c>
      <c r="C196" s="79"/>
      <c r="D196" s="79"/>
      <c r="E196" s="79"/>
    </row>
    <row r="197" spans="1:5" ht="23.25" customHeight="1">
      <c r="A197" s="5" t="s">
        <v>41</v>
      </c>
      <c r="B197" s="79">
        <f>VLOOKUP($I181,DATA!$A$1:$V$200,7,FALSE)</f>
        <v>0</v>
      </c>
      <c r="C197" s="79"/>
      <c r="D197" s="79"/>
      <c r="E197" s="79"/>
    </row>
    <row r="198" spans="1:5" ht="23.25" customHeight="1">
      <c r="A198" s="5" t="s">
        <v>42</v>
      </c>
      <c r="B198" s="79">
        <f>VLOOKUP($I181,DATA!$A$1:$V$200,8,FALSE)</f>
        <v>0</v>
      </c>
      <c r="C198" s="79"/>
      <c r="D198" s="79"/>
      <c r="E198" s="79"/>
    </row>
    <row r="199" spans="1:5" ht="25.5">
      <c r="A199" s="5" t="s">
        <v>43</v>
      </c>
      <c r="B199" s="79">
        <f>VLOOKUP($I181,DATA!$A$1:$V$200,9,FALSE)</f>
        <v>0</v>
      </c>
      <c r="C199" s="79"/>
      <c r="D199" s="79"/>
      <c r="E199" s="79"/>
    </row>
    <row r="200" spans="1:5" ht="22.5" customHeight="1">
      <c r="A200" s="80" t="s">
        <v>44</v>
      </c>
      <c r="B200" s="80"/>
      <c r="C200" s="80"/>
      <c r="D200" s="80"/>
      <c r="E200" s="80"/>
    </row>
    <row r="201" spans="1:5" ht="18.75" customHeight="1">
      <c r="A201" s="72" t="s">
        <v>58</v>
      </c>
      <c r="B201" s="72"/>
      <c r="C201" s="72"/>
      <c r="D201" s="72"/>
      <c r="E201" s="72"/>
    </row>
    <row r="202" spans="1:5" ht="22.5" customHeight="1">
      <c r="A202" s="26" t="s">
        <v>74</v>
      </c>
    </row>
    <row r="203" spans="1:5" ht="18" customHeight="1">
      <c r="A203" s="44" t="s">
        <v>59</v>
      </c>
      <c r="B203" s="73" t="s">
        <v>60</v>
      </c>
      <c r="C203" s="74"/>
      <c r="D203" s="73" t="s">
        <v>61</v>
      </c>
      <c r="E203" s="74"/>
    </row>
    <row r="204" spans="1:5" ht="37.5" customHeight="1">
      <c r="A204" s="28" t="s">
        <v>62</v>
      </c>
      <c r="B204" s="65" t="e">
        <f t="shared" ref="B204" si="35">HLOOKUP(D204,$I$23:$M$32,2,FALSE)</f>
        <v>#N/A</v>
      </c>
      <c r="C204" s="66"/>
      <c r="D204" s="68">
        <f>VLOOKUP($I181,DATA!$A$1:$V$200,10,FALSE)</f>
        <v>0</v>
      </c>
      <c r="E204" s="69"/>
    </row>
    <row r="205" spans="1:5" ht="37.5" customHeight="1">
      <c r="A205" s="28" t="s">
        <v>63</v>
      </c>
      <c r="B205" s="65" t="e">
        <f t="shared" ref="B205" si="36">HLOOKUP(D204,$I$23:$M$32,3,FALSE)</f>
        <v>#N/A</v>
      </c>
      <c r="C205" s="66"/>
      <c r="D205" s="68">
        <f>VLOOKUP($I181,DATA!$A$1:$V$200,11,FALSE)</f>
        <v>0</v>
      </c>
      <c r="E205" s="69"/>
    </row>
    <row r="206" spans="1:5" ht="37.5" customHeight="1">
      <c r="A206" s="28" t="s">
        <v>64</v>
      </c>
      <c r="B206" s="65" t="e">
        <f t="shared" ref="B206" si="37">HLOOKUP(D204,$I$23:$M$32,4,FALSE)</f>
        <v>#N/A</v>
      </c>
      <c r="C206" s="66"/>
      <c r="D206" s="68">
        <f>VLOOKUP($I181,DATA!$A$1:$V$200,12,FALSE)</f>
        <v>0</v>
      </c>
      <c r="E206" s="69"/>
    </row>
    <row r="207" spans="1:5" ht="21.75" customHeight="1">
      <c r="A207" s="26" t="s">
        <v>75</v>
      </c>
    </row>
    <row r="208" spans="1:5" ht="18" customHeight="1">
      <c r="A208" s="75" t="s">
        <v>65</v>
      </c>
      <c r="B208" s="73" t="s">
        <v>60</v>
      </c>
      <c r="C208" s="74"/>
      <c r="D208" s="73" t="s">
        <v>61</v>
      </c>
      <c r="E208" s="74"/>
    </row>
    <row r="209" spans="1:13" ht="37.5" customHeight="1">
      <c r="A209" s="76"/>
      <c r="B209" s="65" t="e">
        <f t="shared" ref="B209" si="38">HLOOKUP(D204,$I$23:$M$32,5,FALSE)</f>
        <v>#N/A</v>
      </c>
      <c r="C209" s="66"/>
      <c r="D209" s="68">
        <f>VLOOKUP($I181,DATA!$A$1:$V$200,13,FALSE)</f>
        <v>0</v>
      </c>
      <c r="E209" s="69"/>
    </row>
    <row r="210" spans="1:13" ht="22.5" customHeight="1">
      <c r="A210" s="26" t="s">
        <v>76</v>
      </c>
    </row>
    <row r="211" spans="1:13" ht="18" customHeight="1">
      <c r="A211" s="77" t="s">
        <v>66</v>
      </c>
      <c r="B211" s="73" t="s">
        <v>60</v>
      </c>
      <c r="C211" s="74"/>
      <c r="D211" s="73" t="s">
        <v>61</v>
      </c>
      <c r="E211" s="74"/>
    </row>
    <row r="212" spans="1:13" ht="37.5" customHeight="1">
      <c r="A212" s="78"/>
      <c r="B212" s="65" t="e">
        <f t="shared" ref="B212" si="39">HLOOKUP(D204,$I$23:$M$32,6,FALSE)</f>
        <v>#N/A</v>
      </c>
      <c r="C212" s="66"/>
      <c r="D212" s="68">
        <f>VLOOKUP($I181,DATA!$A$1:$V$200,14,FALSE)</f>
        <v>0</v>
      </c>
      <c r="E212" s="69"/>
    </row>
    <row r="213" spans="1:13" ht="22.5" customHeight="1">
      <c r="A213" s="26" t="s">
        <v>77</v>
      </c>
    </row>
    <row r="214" spans="1:13" ht="30" customHeight="1">
      <c r="A214" s="27" t="s">
        <v>67</v>
      </c>
      <c r="B214" s="73" t="s">
        <v>60</v>
      </c>
      <c r="C214" s="74"/>
      <c r="D214" s="73" t="s">
        <v>61</v>
      </c>
      <c r="E214" s="74"/>
    </row>
    <row r="215" spans="1:13" ht="37.5" customHeight="1">
      <c r="A215" s="28" t="s">
        <v>68</v>
      </c>
      <c r="B215" s="65" t="e">
        <f t="shared" ref="B215" si="40">HLOOKUP(D204,$I$23:$M$32,7,FALSE)</f>
        <v>#N/A</v>
      </c>
      <c r="C215" s="66"/>
      <c r="D215" s="68">
        <f>VLOOKUP($I181,DATA!$A$1:$V$200,15,FALSE)</f>
        <v>0</v>
      </c>
      <c r="E215" s="69"/>
    </row>
    <row r="216" spans="1:13" ht="37.5" customHeight="1">
      <c r="A216" s="28" t="s">
        <v>69</v>
      </c>
      <c r="B216" s="65" t="e">
        <f t="shared" ref="B216" si="41">HLOOKUP(D204,$I$23:$M$32,8,FALSE)</f>
        <v>#N/A</v>
      </c>
      <c r="C216" s="66"/>
      <c r="D216" s="68">
        <f>VLOOKUP($I181,DATA!$A$1:$V$200,16,FALSE)</f>
        <v>0</v>
      </c>
      <c r="E216" s="69"/>
    </row>
    <row r="217" spans="1:13" ht="45" customHeight="1">
      <c r="A217" s="29" t="s">
        <v>70</v>
      </c>
      <c r="B217" s="65" t="e">
        <f t="shared" ref="B217" si="42">HLOOKUP(D204,$I$23:$M$32,9,FALSE)</f>
        <v>#N/A</v>
      </c>
      <c r="C217" s="66"/>
      <c r="D217" s="68">
        <f>VLOOKUP($I181,DATA!$A$1:$V$200,17,FALSE)</f>
        <v>0</v>
      </c>
      <c r="E217" s="69"/>
    </row>
    <row r="218" spans="1:13" ht="37.5" customHeight="1">
      <c r="A218" s="28" t="s">
        <v>71</v>
      </c>
      <c r="B218" s="65" t="e">
        <f t="shared" ref="B218" si="43">HLOOKUP(D204,$I$23:$M$32,10,FALSE)</f>
        <v>#N/A</v>
      </c>
      <c r="C218" s="66"/>
      <c r="D218" s="68">
        <f>VLOOKUP($I181,DATA!$A$1:$V$200,18,FALSE)</f>
        <v>0</v>
      </c>
      <c r="E218" s="69"/>
    </row>
    <row r="219" spans="1:13" ht="37.5" customHeight="1">
      <c r="A219" s="30"/>
      <c r="B219" s="31"/>
      <c r="C219" s="31"/>
      <c r="D219" s="32"/>
      <c r="E219" s="32"/>
    </row>
    <row r="220" spans="1:13" ht="18.75" customHeight="1">
      <c r="A220" s="72" t="s">
        <v>72</v>
      </c>
      <c r="B220" s="72"/>
      <c r="C220" s="72"/>
      <c r="D220" s="72"/>
      <c r="E220" s="72"/>
    </row>
    <row r="221" spans="1:13" ht="22.5" customHeight="1">
      <c r="A221" s="26" t="s">
        <v>78</v>
      </c>
    </row>
    <row r="222" spans="1:13" ht="30" customHeight="1">
      <c r="A222" s="27" t="s">
        <v>73</v>
      </c>
      <c r="B222" s="73" t="s">
        <v>60</v>
      </c>
      <c r="C222" s="74"/>
      <c r="D222" s="73" t="s">
        <v>61</v>
      </c>
      <c r="E222" s="74"/>
      <c r="I222" s="1" t="s">
        <v>26</v>
      </c>
      <c r="J222" s="1" t="s">
        <v>25</v>
      </c>
      <c r="K222" s="1" t="s">
        <v>194</v>
      </c>
      <c r="L222" s="1" t="s">
        <v>195</v>
      </c>
      <c r="M222" s="1" t="s">
        <v>196</v>
      </c>
    </row>
    <row r="223" spans="1:13" ht="52.5" customHeight="1">
      <c r="A223" s="29" t="str">
        <f>GRD!$L$4</f>
        <v>SELECT</v>
      </c>
      <c r="B223" s="65" t="e">
        <f t="shared" ref="B223:B224" si="44">HLOOKUP(D223,$I$42:$M$44,$G223,FALSE)</f>
        <v>#N/A</v>
      </c>
      <c r="C223" s="66"/>
      <c r="D223" s="68">
        <f>VLOOKUP($I181,DATA!$A$1:$V$200,19,FALSE)</f>
        <v>0</v>
      </c>
      <c r="E223" s="69"/>
      <c r="G223" s="1">
        <v>2</v>
      </c>
      <c r="H223" s="1" t="str">
        <f t="shared" ref="H223:H224" si="45">A223</f>
        <v>SELECT</v>
      </c>
      <c r="I223" s="1" t="e">
        <f t="shared" ref="I223:I224" si="46">VLOOKUP($H223,$H$3:$M$15,2,FALSE)</f>
        <v>#N/A</v>
      </c>
      <c r="J223" s="1" t="e">
        <f t="shared" ref="J223:J224" si="47">VLOOKUP($H223,$H$3:$M$15,3,FALSE)</f>
        <v>#N/A</v>
      </c>
      <c r="K223" s="1" t="e">
        <f t="shared" ref="K223:K224" si="48">VLOOKUP($H223,$H$3:$M$15,4,FALSE)</f>
        <v>#N/A</v>
      </c>
      <c r="L223" s="1" t="e">
        <f t="shared" ref="L223:L224" si="49">VLOOKUP($H223,$H$3:$M$15,5,FALSE)</f>
        <v>#N/A</v>
      </c>
      <c r="M223" s="1" t="e">
        <f t="shared" ref="M223:M224" si="50">VLOOKUP($H223,$H$3:$M$15,6,FALSE)</f>
        <v>#N/A</v>
      </c>
    </row>
    <row r="224" spans="1:13" ht="52.5" customHeight="1">
      <c r="A224" s="29" t="str">
        <f>GRD!$M$4</f>
        <v>SELECT</v>
      </c>
      <c r="B224" s="65" t="e">
        <f t="shared" si="44"/>
        <v>#N/A</v>
      </c>
      <c r="C224" s="66"/>
      <c r="D224" s="68">
        <f>VLOOKUP($I181,DATA!$A$1:$V$200,20,FALSE)</f>
        <v>0</v>
      </c>
      <c r="E224" s="69"/>
      <c r="G224" s="1">
        <v>3</v>
      </c>
      <c r="H224" s="1" t="str">
        <f t="shared" si="45"/>
        <v>SELECT</v>
      </c>
      <c r="I224" s="1" t="e">
        <f t="shared" si="46"/>
        <v>#N/A</v>
      </c>
      <c r="J224" s="1" t="e">
        <f t="shared" si="47"/>
        <v>#N/A</v>
      </c>
      <c r="K224" s="1" t="e">
        <f t="shared" si="48"/>
        <v>#N/A</v>
      </c>
      <c r="L224" s="1" t="e">
        <f t="shared" si="49"/>
        <v>#N/A</v>
      </c>
      <c r="M224" s="1" t="e">
        <f t="shared" si="50"/>
        <v>#N/A</v>
      </c>
    </row>
    <row r="225" spans="1:13" ht="37.5" customHeight="1">
      <c r="A225" s="70" t="s">
        <v>79</v>
      </c>
      <c r="B225" s="70"/>
      <c r="C225" s="70"/>
      <c r="D225" s="70"/>
      <c r="E225" s="70"/>
    </row>
    <row r="226" spans="1:13" ht="12" customHeight="1">
      <c r="A226" s="33"/>
      <c r="B226" s="33"/>
      <c r="C226" s="33"/>
      <c r="D226" s="33"/>
      <c r="E226" s="33"/>
    </row>
    <row r="227" spans="1:13" ht="30" customHeight="1">
      <c r="A227" s="27" t="s">
        <v>73</v>
      </c>
      <c r="B227" s="71" t="s">
        <v>60</v>
      </c>
      <c r="C227" s="71"/>
      <c r="D227" s="71" t="s">
        <v>61</v>
      </c>
      <c r="E227" s="71"/>
      <c r="I227" s="1" t="s">
        <v>26</v>
      </c>
      <c r="J227" s="1" t="s">
        <v>25</v>
      </c>
      <c r="K227" s="1" t="s">
        <v>194</v>
      </c>
      <c r="L227" s="1" t="s">
        <v>195</v>
      </c>
      <c r="M227" s="1" t="s">
        <v>196</v>
      </c>
    </row>
    <row r="228" spans="1:13" ht="52.5" customHeight="1">
      <c r="A228" s="29" t="str">
        <f>GRD!$N$4</f>
        <v>SELECT</v>
      </c>
      <c r="B228" s="65" t="e">
        <f t="shared" ref="B228:B229" si="51">HLOOKUP(D228,$I$47:$M$49,$G228,FALSE)</f>
        <v>#N/A</v>
      </c>
      <c r="C228" s="66"/>
      <c r="D228" s="67">
        <f>VLOOKUP($I181,DATA!$A$1:$V$200,21,FALSE)</f>
        <v>0</v>
      </c>
      <c r="E228" s="67"/>
      <c r="G228" s="1">
        <v>2</v>
      </c>
      <c r="H228" s="1" t="str">
        <f t="shared" ref="H228:H229" si="52">A228</f>
        <v>SELECT</v>
      </c>
      <c r="I228" s="1" t="e">
        <f t="shared" si="29"/>
        <v>#N/A</v>
      </c>
      <c r="J228" s="1" t="e">
        <f t="shared" si="30"/>
        <v>#N/A</v>
      </c>
      <c r="K228" s="1" t="e">
        <f t="shared" si="31"/>
        <v>#N/A</v>
      </c>
      <c r="L228" s="1" t="e">
        <f t="shared" si="32"/>
        <v>#N/A</v>
      </c>
      <c r="M228" s="1" t="e">
        <f t="shared" si="33"/>
        <v>#N/A</v>
      </c>
    </row>
    <row r="229" spans="1:13" ht="52.5" customHeight="1">
      <c r="A229" s="29" t="str">
        <f>GRD!$O$4</f>
        <v>SELECT</v>
      </c>
      <c r="B229" s="65" t="e">
        <f t="shared" si="51"/>
        <v>#N/A</v>
      </c>
      <c r="C229" s="66"/>
      <c r="D229" s="67">
        <f>VLOOKUP($I181,DATA!$A$1:$V$200,22,FALSE)</f>
        <v>0</v>
      </c>
      <c r="E229" s="67"/>
      <c r="G229" s="1">
        <v>3</v>
      </c>
      <c r="H229" s="1" t="str">
        <f t="shared" si="52"/>
        <v>SELECT</v>
      </c>
      <c r="I229" s="1" t="e">
        <f t="shared" si="29"/>
        <v>#N/A</v>
      </c>
      <c r="J229" s="1" t="e">
        <f t="shared" si="30"/>
        <v>#N/A</v>
      </c>
      <c r="K229" s="1" t="e">
        <f t="shared" si="31"/>
        <v>#N/A</v>
      </c>
      <c r="L229" s="1" t="e">
        <f t="shared" si="32"/>
        <v>#N/A</v>
      </c>
      <c r="M229" s="1" t="e">
        <f t="shared" si="33"/>
        <v>#N/A</v>
      </c>
    </row>
    <row r="235" spans="1:13">
      <c r="A235" s="64" t="s">
        <v>80</v>
      </c>
      <c r="B235" s="64"/>
      <c r="C235" s="64" t="s">
        <v>81</v>
      </c>
      <c r="D235" s="64"/>
      <c r="E235" s="64"/>
    </row>
    <row r="236" spans="1:13">
      <c r="C236" s="64" t="s">
        <v>82</v>
      </c>
      <c r="D236" s="64"/>
      <c r="E236" s="64"/>
    </row>
    <row r="237" spans="1:13">
      <c r="A237" s="1" t="s">
        <v>84</v>
      </c>
    </row>
    <row r="239" spans="1:13">
      <c r="A239" s="1" t="s">
        <v>83</v>
      </c>
    </row>
    <row r="241" spans="1:13" s="21" customFormat="1" ht="18.75" customHeight="1">
      <c r="A241" s="89" t="s">
        <v>34</v>
      </c>
      <c r="B241" s="89"/>
      <c r="C241" s="89"/>
      <c r="D241" s="89"/>
      <c r="E241" s="89"/>
      <c r="I241" s="21">
        <f t="shared" ref="I241" si="53">I181+1</f>
        <v>5</v>
      </c>
    </row>
    <row r="242" spans="1:13" s="21" customFormat="1" ht="30" customHeight="1">
      <c r="A242" s="90" t="s">
        <v>35</v>
      </c>
      <c r="B242" s="90"/>
      <c r="C242" s="90"/>
      <c r="D242" s="90"/>
      <c r="E242" s="90"/>
      <c r="H242" s="1"/>
      <c r="I242" s="1"/>
      <c r="J242" s="1"/>
      <c r="K242" s="1"/>
      <c r="L242" s="1"/>
      <c r="M242" s="1"/>
    </row>
    <row r="243" spans="1:13" ht="18.75" customHeight="1">
      <c r="A243" s="22" t="s">
        <v>49</v>
      </c>
      <c r="B243" s="91" t="str">
        <f>IF((SCH!$B$2=""),"",SCH!$B$2)</f>
        <v/>
      </c>
      <c r="C243" s="91"/>
      <c r="D243" s="91"/>
      <c r="E243" s="92"/>
    </row>
    <row r="244" spans="1:13" ht="18.75" customHeight="1">
      <c r="A244" s="23" t="s">
        <v>50</v>
      </c>
      <c r="B244" s="82" t="str">
        <f>IF((SCH!$B$3=""),"",SCH!$B$3)</f>
        <v/>
      </c>
      <c r="C244" s="82"/>
      <c r="D244" s="82"/>
      <c r="E244" s="83"/>
    </row>
    <row r="245" spans="1:13" ht="18.75" customHeight="1">
      <c r="A245" s="23" t="s">
        <v>56</v>
      </c>
      <c r="B245" s="46" t="str">
        <f>IF((SCH!$B$4=""),"",SCH!$B$4)</f>
        <v/>
      </c>
      <c r="C245" s="24" t="s">
        <v>57</v>
      </c>
      <c r="D245" s="82" t="str">
        <f>IF((SCH!$B$5=""),"",SCH!$B$5)</f>
        <v/>
      </c>
      <c r="E245" s="83"/>
    </row>
    <row r="246" spans="1:13" ht="18.75" customHeight="1">
      <c r="A246" s="23" t="s">
        <v>51</v>
      </c>
      <c r="B246" s="82" t="str">
        <f>IF((SCH!$B$6=""),"",SCH!$B$6)</f>
        <v/>
      </c>
      <c r="C246" s="82"/>
      <c r="D246" s="82"/>
      <c r="E246" s="83"/>
    </row>
    <row r="247" spans="1:13" ht="18.75" customHeight="1">
      <c r="A247" s="23" t="s">
        <v>52</v>
      </c>
      <c r="B247" s="82" t="str">
        <f>IF((SCH!$B$7=""),"",SCH!$B$7)</f>
        <v/>
      </c>
      <c r="C247" s="82"/>
      <c r="D247" s="82"/>
      <c r="E247" s="83"/>
    </row>
    <row r="248" spans="1:13" ht="18.75" customHeight="1">
      <c r="A248" s="25" t="s">
        <v>53</v>
      </c>
      <c r="B248" s="84" t="str">
        <f>IF((SCH!$B$8=""),"",SCH!$B$8)</f>
        <v/>
      </c>
      <c r="C248" s="84"/>
      <c r="D248" s="84"/>
      <c r="E248" s="85"/>
    </row>
    <row r="249" spans="1:13" ht="26.25" customHeight="1">
      <c r="A249" s="86" t="s">
        <v>36</v>
      </c>
      <c r="B249" s="86"/>
      <c r="C249" s="86"/>
      <c r="D249" s="86"/>
      <c r="E249" s="86"/>
    </row>
    <row r="250" spans="1:13" s="21" customFormat="1" ht="15" customHeight="1">
      <c r="A250" s="87" t="s">
        <v>37</v>
      </c>
      <c r="B250" s="87"/>
      <c r="C250" s="87"/>
      <c r="D250" s="87"/>
      <c r="E250" s="87"/>
      <c r="H250" s="1"/>
      <c r="I250" s="1"/>
      <c r="J250" s="1"/>
      <c r="K250" s="1"/>
      <c r="L250" s="1"/>
      <c r="M250" s="1"/>
    </row>
    <row r="251" spans="1:13" s="21" customFormat="1">
      <c r="A251" s="88" t="s">
        <v>38</v>
      </c>
      <c r="B251" s="88"/>
      <c r="C251" s="88"/>
      <c r="D251" s="88"/>
      <c r="E251" s="88"/>
      <c r="H251" s="1"/>
      <c r="I251" s="1"/>
      <c r="J251" s="1"/>
      <c r="K251" s="1"/>
      <c r="L251" s="1"/>
      <c r="M251" s="1"/>
    </row>
    <row r="252" spans="1:13" ht="26.25" customHeight="1">
      <c r="A252" s="72" t="s">
        <v>39</v>
      </c>
      <c r="B252" s="72"/>
      <c r="C252" s="72"/>
      <c r="D252" s="72"/>
      <c r="E252" s="72"/>
    </row>
    <row r="253" spans="1:13" ht="23.25">
      <c r="A253" s="5" t="s">
        <v>45</v>
      </c>
      <c r="B253" s="45">
        <f>VLOOKUP($I241,DATA!$A$1:$V$200,2,FALSE)</f>
        <v>0</v>
      </c>
      <c r="C253" s="43" t="s">
        <v>48</v>
      </c>
      <c r="D253" s="81">
        <f>VLOOKUP($I241,DATA!$A$1:$V$200,3,FALSE)</f>
        <v>0</v>
      </c>
      <c r="E253" s="81"/>
    </row>
    <row r="254" spans="1:13" ht="23.25">
      <c r="A254" s="5" t="s">
        <v>46</v>
      </c>
      <c r="B254" s="79">
        <f>VLOOKUP($I241,DATA!$A$1:$V$200,4,FALSE)</f>
        <v>0</v>
      </c>
      <c r="C254" s="79"/>
      <c r="D254" s="79"/>
      <c r="E254" s="79"/>
    </row>
    <row r="255" spans="1:13" ht="23.25">
      <c r="A255" s="5" t="s">
        <v>47</v>
      </c>
      <c r="B255" s="79">
        <f>VLOOKUP($I241,DATA!$A$1:$V$200,5,FALSE)</f>
        <v>0</v>
      </c>
      <c r="C255" s="79"/>
      <c r="D255" s="79"/>
      <c r="E255" s="79"/>
    </row>
    <row r="256" spans="1:13" ht="23.25" customHeight="1">
      <c r="A256" s="5" t="s">
        <v>40</v>
      </c>
      <c r="B256" s="79">
        <f>VLOOKUP($I241,DATA!$A$1:$V$200,6,FALSE)</f>
        <v>0</v>
      </c>
      <c r="C256" s="79"/>
      <c r="D256" s="79"/>
      <c r="E256" s="79"/>
    </row>
    <row r="257" spans="1:5" ht="23.25" customHeight="1">
      <c r="A257" s="5" t="s">
        <v>41</v>
      </c>
      <c r="B257" s="79">
        <f>VLOOKUP($I241,DATA!$A$1:$V$200,7,FALSE)</f>
        <v>0</v>
      </c>
      <c r="C257" s="79"/>
      <c r="D257" s="79"/>
      <c r="E257" s="79"/>
    </row>
    <row r="258" spans="1:5" ht="23.25" customHeight="1">
      <c r="A258" s="5" t="s">
        <v>42</v>
      </c>
      <c r="B258" s="79">
        <f>VLOOKUP($I241,DATA!$A$1:$V$200,8,FALSE)</f>
        <v>0</v>
      </c>
      <c r="C258" s="79"/>
      <c r="D258" s="79"/>
      <c r="E258" s="79"/>
    </row>
    <row r="259" spans="1:5" ht="25.5">
      <c r="A259" s="5" t="s">
        <v>43</v>
      </c>
      <c r="B259" s="79">
        <f>VLOOKUP($I241,DATA!$A$1:$V$200,9,FALSE)</f>
        <v>0</v>
      </c>
      <c r="C259" s="79"/>
      <c r="D259" s="79"/>
      <c r="E259" s="79"/>
    </row>
    <row r="260" spans="1:5" ht="22.5" customHeight="1">
      <c r="A260" s="80" t="s">
        <v>44</v>
      </c>
      <c r="B260" s="80"/>
      <c r="C260" s="80"/>
      <c r="D260" s="80"/>
      <c r="E260" s="80"/>
    </row>
    <row r="261" spans="1:5" ht="18.75" customHeight="1">
      <c r="A261" s="72" t="s">
        <v>58</v>
      </c>
      <c r="B261" s="72"/>
      <c r="C261" s="72"/>
      <c r="D261" s="72"/>
      <c r="E261" s="72"/>
    </row>
    <row r="262" spans="1:5" ht="22.5" customHeight="1">
      <c r="A262" s="26" t="s">
        <v>74</v>
      </c>
    </row>
    <row r="263" spans="1:5" ht="18" customHeight="1">
      <c r="A263" s="44" t="s">
        <v>59</v>
      </c>
      <c r="B263" s="73" t="s">
        <v>60</v>
      </c>
      <c r="C263" s="74"/>
      <c r="D263" s="73" t="s">
        <v>61</v>
      </c>
      <c r="E263" s="74"/>
    </row>
    <row r="264" spans="1:5" ht="37.5" customHeight="1">
      <c r="A264" s="28" t="s">
        <v>62</v>
      </c>
      <c r="B264" s="65" t="e">
        <f t="shared" ref="B264" si="54">HLOOKUP(D264,$I$23:$M$32,2,FALSE)</f>
        <v>#N/A</v>
      </c>
      <c r="C264" s="66"/>
      <c r="D264" s="68">
        <f>VLOOKUP($I241,DATA!$A$1:$V$200,10,FALSE)</f>
        <v>0</v>
      </c>
      <c r="E264" s="69"/>
    </row>
    <row r="265" spans="1:5" ht="37.5" customHeight="1">
      <c r="A265" s="28" t="s">
        <v>63</v>
      </c>
      <c r="B265" s="65" t="e">
        <f t="shared" ref="B265" si="55">HLOOKUP(D264,$I$23:$M$32,3,FALSE)</f>
        <v>#N/A</v>
      </c>
      <c r="C265" s="66"/>
      <c r="D265" s="68">
        <f>VLOOKUP($I241,DATA!$A$1:$V$200,11,FALSE)</f>
        <v>0</v>
      </c>
      <c r="E265" s="69"/>
    </row>
    <row r="266" spans="1:5" ht="37.5" customHeight="1">
      <c r="A266" s="28" t="s">
        <v>64</v>
      </c>
      <c r="B266" s="65" t="e">
        <f t="shared" ref="B266" si="56">HLOOKUP(D264,$I$23:$M$32,4,FALSE)</f>
        <v>#N/A</v>
      </c>
      <c r="C266" s="66"/>
      <c r="D266" s="68">
        <f>VLOOKUP($I241,DATA!$A$1:$V$200,12,FALSE)</f>
        <v>0</v>
      </c>
      <c r="E266" s="69"/>
    </row>
    <row r="267" spans="1:5" ht="21.75" customHeight="1">
      <c r="A267" s="26" t="s">
        <v>75</v>
      </c>
    </row>
    <row r="268" spans="1:5" ht="18" customHeight="1">
      <c r="A268" s="75" t="s">
        <v>65</v>
      </c>
      <c r="B268" s="73" t="s">
        <v>60</v>
      </c>
      <c r="C268" s="74"/>
      <c r="D268" s="73" t="s">
        <v>61</v>
      </c>
      <c r="E268" s="74"/>
    </row>
    <row r="269" spans="1:5" ht="37.5" customHeight="1">
      <c r="A269" s="76"/>
      <c r="B269" s="65" t="e">
        <f t="shared" ref="B269" si="57">HLOOKUP(D264,$I$23:$M$32,5,FALSE)</f>
        <v>#N/A</v>
      </c>
      <c r="C269" s="66"/>
      <c r="D269" s="68">
        <f>VLOOKUP($I241,DATA!$A$1:$V$200,13,FALSE)</f>
        <v>0</v>
      </c>
      <c r="E269" s="69"/>
    </row>
    <row r="270" spans="1:5" ht="22.5" customHeight="1">
      <c r="A270" s="26" t="s">
        <v>76</v>
      </c>
    </row>
    <row r="271" spans="1:5" ht="18" customHeight="1">
      <c r="A271" s="77" t="s">
        <v>66</v>
      </c>
      <c r="B271" s="73" t="s">
        <v>60</v>
      </c>
      <c r="C271" s="74"/>
      <c r="D271" s="73" t="s">
        <v>61</v>
      </c>
      <c r="E271" s="74"/>
    </row>
    <row r="272" spans="1:5" ht="37.5" customHeight="1">
      <c r="A272" s="78"/>
      <c r="B272" s="65" t="e">
        <f t="shared" ref="B272" si="58">HLOOKUP(D264,$I$23:$M$32,6,FALSE)</f>
        <v>#N/A</v>
      </c>
      <c r="C272" s="66"/>
      <c r="D272" s="68">
        <f>VLOOKUP($I241,DATA!$A$1:$V$200,14,FALSE)</f>
        <v>0</v>
      </c>
      <c r="E272" s="69"/>
    </row>
    <row r="273" spans="1:13" ht="22.5" customHeight="1">
      <c r="A273" s="26" t="s">
        <v>77</v>
      </c>
    </row>
    <row r="274" spans="1:13" ht="30" customHeight="1">
      <c r="A274" s="27" t="s">
        <v>67</v>
      </c>
      <c r="B274" s="73" t="s">
        <v>60</v>
      </c>
      <c r="C274" s="74"/>
      <c r="D274" s="73" t="s">
        <v>61</v>
      </c>
      <c r="E274" s="74"/>
    </row>
    <row r="275" spans="1:13" ht="37.5" customHeight="1">
      <c r="A275" s="28" t="s">
        <v>68</v>
      </c>
      <c r="B275" s="65" t="e">
        <f t="shared" ref="B275" si="59">HLOOKUP(D264,$I$23:$M$32,7,FALSE)</f>
        <v>#N/A</v>
      </c>
      <c r="C275" s="66"/>
      <c r="D275" s="68">
        <f>VLOOKUP($I241,DATA!$A$1:$V$200,15,FALSE)</f>
        <v>0</v>
      </c>
      <c r="E275" s="69"/>
    </row>
    <row r="276" spans="1:13" ht="37.5" customHeight="1">
      <c r="A276" s="28" t="s">
        <v>69</v>
      </c>
      <c r="B276" s="65" t="e">
        <f t="shared" ref="B276" si="60">HLOOKUP(D264,$I$23:$M$32,8,FALSE)</f>
        <v>#N/A</v>
      </c>
      <c r="C276" s="66"/>
      <c r="D276" s="68">
        <f>VLOOKUP($I241,DATA!$A$1:$V$200,16,FALSE)</f>
        <v>0</v>
      </c>
      <c r="E276" s="69"/>
    </row>
    <row r="277" spans="1:13" ht="45" customHeight="1">
      <c r="A277" s="29" t="s">
        <v>70</v>
      </c>
      <c r="B277" s="65" t="e">
        <f t="shared" ref="B277" si="61">HLOOKUP(D264,$I$23:$M$32,9,FALSE)</f>
        <v>#N/A</v>
      </c>
      <c r="C277" s="66"/>
      <c r="D277" s="68">
        <f>VLOOKUP($I241,DATA!$A$1:$V$200,17,FALSE)</f>
        <v>0</v>
      </c>
      <c r="E277" s="69"/>
    </row>
    <row r="278" spans="1:13" ht="37.5" customHeight="1">
      <c r="A278" s="28" t="s">
        <v>71</v>
      </c>
      <c r="B278" s="65" t="e">
        <f t="shared" ref="B278" si="62">HLOOKUP(D264,$I$23:$M$32,10,FALSE)</f>
        <v>#N/A</v>
      </c>
      <c r="C278" s="66"/>
      <c r="D278" s="68">
        <f>VLOOKUP($I241,DATA!$A$1:$V$200,18,FALSE)</f>
        <v>0</v>
      </c>
      <c r="E278" s="69"/>
    </row>
    <row r="279" spans="1:13" ht="37.5" customHeight="1">
      <c r="A279" s="30"/>
      <c r="B279" s="31"/>
      <c r="C279" s="31"/>
      <c r="D279" s="32"/>
      <c r="E279" s="32"/>
    </row>
    <row r="280" spans="1:13" ht="18.75" customHeight="1">
      <c r="A280" s="72" t="s">
        <v>72</v>
      </c>
      <c r="B280" s="72"/>
      <c r="C280" s="72"/>
      <c r="D280" s="72"/>
      <c r="E280" s="72"/>
    </row>
    <row r="281" spans="1:13" ht="22.5" customHeight="1">
      <c r="A281" s="26" t="s">
        <v>78</v>
      </c>
    </row>
    <row r="282" spans="1:13" ht="30" customHeight="1">
      <c r="A282" s="27" t="s">
        <v>73</v>
      </c>
      <c r="B282" s="73" t="s">
        <v>60</v>
      </c>
      <c r="C282" s="74"/>
      <c r="D282" s="73" t="s">
        <v>61</v>
      </c>
      <c r="E282" s="74"/>
      <c r="I282" s="1" t="s">
        <v>26</v>
      </c>
      <c r="J282" s="1" t="s">
        <v>25</v>
      </c>
      <c r="K282" s="1" t="s">
        <v>194</v>
      </c>
      <c r="L282" s="1" t="s">
        <v>195</v>
      </c>
      <c r="M282" s="1" t="s">
        <v>196</v>
      </c>
    </row>
    <row r="283" spans="1:13" ht="52.5" customHeight="1">
      <c r="A283" s="29" t="str">
        <f>GRD!$L$4</f>
        <v>SELECT</v>
      </c>
      <c r="B283" s="65" t="e">
        <f t="shared" ref="B283:B284" si="63">HLOOKUP(D283,$I$42:$M$44,$G283,FALSE)</f>
        <v>#N/A</v>
      </c>
      <c r="C283" s="66"/>
      <c r="D283" s="68">
        <f>VLOOKUP($I241,DATA!$A$1:$V$200,19,FALSE)</f>
        <v>0</v>
      </c>
      <c r="E283" s="69"/>
      <c r="G283" s="1">
        <v>2</v>
      </c>
      <c r="H283" s="1" t="str">
        <f t="shared" ref="H283:H284" si="64">A283</f>
        <v>SELECT</v>
      </c>
      <c r="I283" s="1" t="e">
        <f t="shared" ref="I283:I284" si="65">VLOOKUP($H283,$H$3:$M$15,2,FALSE)</f>
        <v>#N/A</v>
      </c>
      <c r="J283" s="1" t="e">
        <f t="shared" ref="J283:J284" si="66">VLOOKUP($H283,$H$3:$M$15,3,FALSE)</f>
        <v>#N/A</v>
      </c>
      <c r="K283" s="1" t="e">
        <f t="shared" ref="K283:K284" si="67">VLOOKUP($H283,$H$3:$M$15,4,FALSE)</f>
        <v>#N/A</v>
      </c>
      <c r="L283" s="1" t="e">
        <f t="shared" ref="L283:L284" si="68">VLOOKUP($H283,$H$3:$M$15,5,FALSE)</f>
        <v>#N/A</v>
      </c>
      <c r="M283" s="1" t="e">
        <f t="shared" ref="M283:M284" si="69">VLOOKUP($H283,$H$3:$M$15,6,FALSE)</f>
        <v>#N/A</v>
      </c>
    </row>
    <row r="284" spans="1:13" ht="52.5" customHeight="1">
      <c r="A284" s="29" t="str">
        <f>GRD!$M$4</f>
        <v>SELECT</v>
      </c>
      <c r="B284" s="65" t="e">
        <f t="shared" si="63"/>
        <v>#N/A</v>
      </c>
      <c r="C284" s="66"/>
      <c r="D284" s="68">
        <f>VLOOKUP($I241,DATA!$A$1:$V$200,20,FALSE)</f>
        <v>0</v>
      </c>
      <c r="E284" s="69"/>
      <c r="G284" s="1">
        <v>3</v>
      </c>
      <c r="H284" s="1" t="str">
        <f t="shared" si="64"/>
        <v>SELECT</v>
      </c>
      <c r="I284" s="1" t="e">
        <f t="shared" si="65"/>
        <v>#N/A</v>
      </c>
      <c r="J284" s="1" t="e">
        <f t="shared" si="66"/>
        <v>#N/A</v>
      </c>
      <c r="K284" s="1" t="e">
        <f t="shared" si="67"/>
        <v>#N/A</v>
      </c>
      <c r="L284" s="1" t="e">
        <f t="shared" si="68"/>
        <v>#N/A</v>
      </c>
      <c r="M284" s="1" t="e">
        <f t="shared" si="69"/>
        <v>#N/A</v>
      </c>
    </row>
    <row r="285" spans="1:13" ht="37.5" customHeight="1">
      <c r="A285" s="70" t="s">
        <v>79</v>
      </c>
      <c r="B285" s="70"/>
      <c r="C285" s="70"/>
      <c r="D285" s="70"/>
      <c r="E285" s="70"/>
    </row>
    <row r="286" spans="1:13" ht="12" customHeight="1">
      <c r="A286" s="33"/>
      <c r="B286" s="33"/>
      <c r="C286" s="33"/>
      <c r="D286" s="33"/>
      <c r="E286" s="33"/>
    </row>
    <row r="287" spans="1:13" ht="30" customHeight="1">
      <c r="A287" s="27" t="s">
        <v>73</v>
      </c>
      <c r="B287" s="71" t="s">
        <v>60</v>
      </c>
      <c r="C287" s="71"/>
      <c r="D287" s="71" t="s">
        <v>61</v>
      </c>
      <c r="E287" s="71"/>
      <c r="I287" s="1" t="s">
        <v>26</v>
      </c>
      <c r="J287" s="1" t="s">
        <v>25</v>
      </c>
      <c r="K287" s="1" t="s">
        <v>194</v>
      </c>
      <c r="L287" s="1" t="s">
        <v>195</v>
      </c>
      <c r="M287" s="1" t="s">
        <v>196</v>
      </c>
    </row>
    <row r="288" spans="1:13" ht="52.5" customHeight="1">
      <c r="A288" s="29" t="str">
        <f>GRD!$N$4</f>
        <v>SELECT</v>
      </c>
      <c r="B288" s="65" t="e">
        <f t="shared" ref="B288:B289" si="70">HLOOKUP(D288,$I$47:$M$49,$G288,FALSE)</f>
        <v>#N/A</v>
      </c>
      <c r="C288" s="66"/>
      <c r="D288" s="67">
        <f>VLOOKUP($I241,DATA!$A$1:$V$200,21,FALSE)</f>
        <v>0</v>
      </c>
      <c r="E288" s="67"/>
      <c r="G288" s="1">
        <v>2</v>
      </c>
      <c r="H288" s="1" t="str">
        <f t="shared" ref="H288:H289" si="71">A288</f>
        <v>SELECT</v>
      </c>
      <c r="I288" s="1" t="e">
        <f t="shared" ref="I288:I349" si="72">VLOOKUP($H288,$H$3:$M$15,2,FALSE)</f>
        <v>#N/A</v>
      </c>
      <c r="J288" s="1" t="e">
        <f t="shared" ref="J288:J349" si="73">VLOOKUP($H288,$H$3:$M$15,3,FALSE)</f>
        <v>#N/A</v>
      </c>
      <c r="K288" s="1" t="e">
        <f t="shared" ref="K288:K349" si="74">VLOOKUP($H288,$H$3:$M$15,4,FALSE)</f>
        <v>#N/A</v>
      </c>
      <c r="L288" s="1" t="e">
        <f t="shared" ref="L288:L349" si="75">VLOOKUP($H288,$H$3:$M$15,5,FALSE)</f>
        <v>#N/A</v>
      </c>
      <c r="M288" s="1" t="e">
        <f t="shared" ref="M288:M349" si="76">VLOOKUP($H288,$H$3:$M$15,6,FALSE)</f>
        <v>#N/A</v>
      </c>
    </row>
    <row r="289" spans="1:13" ht="52.5" customHeight="1">
      <c r="A289" s="29" t="str">
        <f>GRD!$O$4</f>
        <v>SELECT</v>
      </c>
      <c r="B289" s="65" t="e">
        <f t="shared" si="70"/>
        <v>#N/A</v>
      </c>
      <c r="C289" s="66"/>
      <c r="D289" s="67">
        <f>VLOOKUP($I241,DATA!$A$1:$V$200,22,FALSE)</f>
        <v>0</v>
      </c>
      <c r="E289" s="67"/>
      <c r="G289" s="1">
        <v>3</v>
      </c>
      <c r="H289" s="1" t="str">
        <f t="shared" si="71"/>
        <v>SELECT</v>
      </c>
      <c r="I289" s="1" t="e">
        <f t="shared" si="72"/>
        <v>#N/A</v>
      </c>
      <c r="J289" s="1" t="e">
        <f t="shared" si="73"/>
        <v>#N/A</v>
      </c>
      <c r="K289" s="1" t="e">
        <f t="shared" si="74"/>
        <v>#N/A</v>
      </c>
      <c r="L289" s="1" t="e">
        <f t="shared" si="75"/>
        <v>#N/A</v>
      </c>
      <c r="M289" s="1" t="e">
        <f t="shared" si="76"/>
        <v>#N/A</v>
      </c>
    </row>
    <row r="295" spans="1:13">
      <c r="A295" s="64" t="s">
        <v>80</v>
      </c>
      <c r="B295" s="64"/>
      <c r="C295" s="64" t="s">
        <v>81</v>
      </c>
      <c r="D295" s="64"/>
      <c r="E295" s="64"/>
    </row>
    <row r="296" spans="1:13">
      <c r="C296" s="64" t="s">
        <v>82</v>
      </c>
      <c r="D296" s="64"/>
      <c r="E296" s="64"/>
    </row>
    <row r="297" spans="1:13">
      <c r="A297" s="1" t="s">
        <v>84</v>
      </c>
    </row>
    <row r="299" spans="1:13">
      <c r="A299" s="1" t="s">
        <v>83</v>
      </c>
    </row>
    <row r="301" spans="1:13" s="21" customFormat="1" ht="18.75" customHeight="1">
      <c r="A301" s="89" t="s">
        <v>34</v>
      </c>
      <c r="B301" s="89"/>
      <c r="C301" s="89"/>
      <c r="D301" s="89"/>
      <c r="E301" s="89"/>
      <c r="I301" s="21">
        <f t="shared" ref="I301" si="77">I241+1</f>
        <v>6</v>
      </c>
    </row>
    <row r="302" spans="1:13" s="21" customFormat="1" ht="30" customHeight="1">
      <c r="A302" s="90" t="s">
        <v>35</v>
      </c>
      <c r="B302" s="90"/>
      <c r="C302" s="90"/>
      <c r="D302" s="90"/>
      <c r="E302" s="90"/>
      <c r="H302" s="1"/>
      <c r="I302" s="1"/>
      <c r="J302" s="1"/>
      <c r="K302" s="1"/>
      <c r="L302" s="1"/>
      <c r="M302" s="1"/>
    </row>
    <row r="303" spans="1:13" ht="18.75" customHeight="1">
      <c r="A303" s="22" t="s">
        <v>49</v>
      </c>
      <c r="B303" s="91" t="str">
        <f>IF((SCH!$B$2=""),"",SCH!$B$2)</f>
        <v/>
      </c>
      <c r="C303" s="91"/>
      <c r="D303" s="91"/>
      <c r="E303" s="92"/>
    </row>
    <row r="304" spans="1:13" ht="18.75" customHeight="1">
      <c r="A304" s="23" t="s">
        <v>50</v>
      </c>
      <c r="B304" s="82" t="str">
        <f>IF((SCH!$B$3=""),"",SCH!$B$3)</f>
        <v/>
      </c>
      <c r="C304" s="82"/>
      <c r="D304" s="82"/>
      <c r="E304" s="83"/>
    </row>
    <row r="305" spans="1:13" ht="18.75" customHeight="1">
      <c r="A305" s="23" t="s">
        <v>56</v>
      </c>
      <c r="B305" s="46" t="str">
        <f>IF((SCH!$B$4=""),"",SCH!$B$4)</f>
        <v/>
      </c>
      <c r="C305" s="24" t="s">
        <v>57</v>
      </c>
      <c r="D305" s="82" t="str">
        <f>IF((SCH!$B$5=""),"",SCH!$B$5)</f>
        <v/>
      </c>
      <c r="E305" s="83"/>
    </row>
    <row r="306" spans="1:13" ht="18.75" customHeight="1">
      <c r="A306" s="23" t="s">
        <v>51</v>
      </c>
      <c r="B306" s="82" t="str">
        <f>IF((SCH!$B$6=""),"",SCH!$B$6)</f>
        <v/>
      </c>
      <c r="C306" s="82"/>
      <c r="D306" s="82"/>
      <c r="E306" s="83"/>
    </row>
    <row r="307" spans="1:13" ht="18.75" customHeight="1">
      <c r="A307" s="23" t="s">
        <v>52</v>
      </c>
      <c r="B307" s="82" t="str">
        <f>IF((SCH!$B$7=""),"",SCH!$B$7)</f>
        <v/>
      </c>
      <c r="C307" s="82"/>
      <c r="D307" s="82"/>
      <c r="E307" s="83"/>
    </row>
    <row r="308" spans="1:13" ht="18.75" customHeight="1">
      <c r="A308" s="25" t="s">
        <v>53</v>
      </c>
      <c r="B308" s="84" t="str">
        <f>IF((SCH!$B$8=""),"",SCH!$B$8)</f>
        <v/>
      </c>
      <c r="C308" s="84"/>
      <c r="D308" s="84"/>
      <c r="E308" s="85"/>
    </row>
    <row r="309" spans="1:13" ht="26.25" customHeight="1">
      <c r="A309" s="86" t="s">
        <v>36</v>
      </c>
      <c r="B309" s="86"/>
      <c r="C309" s="86"/>
      <c r="D309" s="86"/>
      <c r="E309" s="86"/>
    </row>
    <row r="310" spans="1:13" s="21" customFormat="1" ht="15" customHeight="1">
      <c r="A310" s="87" t="s">
        <v>37</v>
      </c>
      <c r="B310" s="87"/>
      <c r="C310" s="87"/>
      <c r="D310" s="87"/>
      <c r="E310" s="87"/>
      <c r="H310" s="1"/>
      <c r="I310" s="1"/>
      <c r="J310" s="1"/>
      <c r="K310" s="1"/>
      <c r="L310" s="1"/>
      <c r="M310" s="1"/>
    </row>
    <row r="311" spans="1:13" s="21" customFormat="1">
      <c r="A311" s="88" t="s">
        <v>38</v>
      </c>
      <c r="B311" s="88"/>
      <c r="C311" s="88"/>
      <c r="D311" s="88"/>
      <c r="E311" s="88"/>
      <c r="H311" s="1"/>
      <c r="I311" s="1"/>
      <c r="J311" s="1"/>
      <c r="K311" s="1"/>
      <c r="L311" s="1"/>
      <c r="M311" s="1"/>
    </row>
    <row r="312" spans="1:13" ht="26.25" customHeight="1">
      <c r="A312" s="72" t="s">
        <v>39</v>
      </c>
      <c r="B312" s="72"/>
      <c r="C312" s="72"/>
      <c r="D312" s="72"/>
      <c r="E312" s="72"/>
    </row>
    <row r="313" spans="1:13" ht="23.25">
      <c r="A313" s="5" t="s">
        <v>45</v>
      </c>
      <c r="B313" s="45">
        <f>VLOOKUP($I301,DATA!$A$1:$V$200,2,FALSE)</f>
        <v>0</v>
      </c>
      <c r="C313" s="43" t="s">
        <v>48</v>
      </c>
      <c r="D313" s="81">
        <f>VLOOKUP($I301,DATA!$A$1:$V$200,3,FALSE)</f>
        <v>0</v>
      </c>
      <c r="E313" s="81"/>
    </row>
    <row r="314" spans="1:13" ht="23.25">
      <c r="A314" s="5" t="s">
        <v>46</v>
      </c>
      <c r="B314" s="79">
        <f>VLOOKUP($I301,DATA!$A$1:$V$200,4,FALSE)</f>
        <v>0</v>
      </c>
      <c r="C314" s="79"/>
      <c r="D314" s="79"/>
      <c r="E314" s="79"/>
    </row>
    <row r="315" spans="1:13" ht="23.25">
      <c r="A315" s="5" t="s">
        <v>47</v>
      </c>
      <c r="B315" s="79">
        <f>VLOOKUP($I301,DATA!$A$1:$V$200,5,FALSE)</f>
        <v>0</v>
      </c>
      <c r="C315" s="79"/>
      <c r="D315" s="79"/>
      <c r="E315" s="79"/>
    </row>
    <row r="316" spans="1:13" ht="23.25" customHeight="1">
      <c r="A316" s="5" t="s">
        <v>40</v>
      </c>
      <c r="B316" s="79">
        <f>VLOOKUP($I301,DATA!$A$1:$V$200,6,FALSE)</f>
        <v>0</v>
      </c>
      <c r="C316" s="79"/>
      <c r="D316" s="79"/>
      <c r="E316" s="79"/>
    </row>
    <row r="317" spans="1:13" ht="23.25" customHeight="1">
      <c r="A317" s="5" t="s">
        <v>41</v>
      </c>
      <c r="B317" s="79">
        <f>VLOOKUP($I301,DATA!$A$1:$V$200,7,FALSE)</f>
        <v>0</v>
      </c>
      <c r="C317" s="79"/>
      <c r="D317" s="79"/>
      <c r="E317" s="79"/>
    </row>
    <row r="318" spans="1:13" ht="23.25" customHeight="1">
      <c r="A318" s="5" t="s">
        <v>42</v>
      </c>
      <c r="B318" s="79">
        <f>VLOOKUP($I301,DATA!$A$1:$V$200,8,FALSE)</f>
        <v>0</v>
      </c>
      <c r="C318" s="79"/>
      <c r="D318" s="79"/>
      <c r="E318" s="79"/>
    </row>
    <row r="319" spans="1:13" ht="25.5">
      <c r="A319" s="5" t="s">
        <v>43</v>
      </c>
      <c r="B319" s="79">
        <f>VLOOKUP($I301,DATA!$A$1:$V$200,9,FALSE)</f>
        <v>0</v>
      </c>
      <c r="C319" s="79"/>
      <c r="D319" s="79"/>
      <c r="E319" s="79"/>
    </row>
    <row r="320" spans="1:13" ht="22.5" customHeight="1">
      <c r="A320" s="80" t="s">
        <v>44</v>
      </c>
      <c r="B320" s="80"/>
      <c r="C320" s="80"/>
      <c r="D320" s="80"/>
      <c r="E320" s="80"/>
    </row>
    <row r="321" spans="1:5" ht="18.75" customHeight="1">
      <c r="A321" s="72" t="s">
        <v>58</v>
      </c>
      <c r="B321" s="72"/>
      <c r="C321" s="72"/>
      <c r="D321" s="72"/>
      <c r="E321" s="72"/>
    </row>
    <row r="322" spans="1:5" ht="22.5" customHeight="1">
      <c r="A322" s="26" t="s">
        <v>74</v>
      </c>
    </row>
    <row r="323" spans="1:5" ht="18" customHeight="1">
      <c r="A323" s="44" t="s">
        <v>59</v>
      </c>
      <c r="B323" s="73" t="s">
        <v>60</v>
      </c>
      <c r="C323" s="74"/>
      <c r="D323" s="73" t="s">
        <v>61</v>
      </c>
      <c r="E323" s="74"/>
    </row>
    <row r="324" spans="1:5" ht="37.5" customHeight="1">
      <c r="A324" s="28" t="s">
        <v>62</v>
      </c>
      <c r="B324" s="65" t="e">
        <f t="shared" ref="B324" si="78">HLOOKUP(D324,$I$23:$M$32,2,FALSE)</f>
        <v>#N/A</v>
      </c>
      <c r="C324" s="66"/>
      <c r="D324" s="68">
        <f>VLOOKUP($I301,DATA!$A$1:$V$200,10,FALSE)</f>
        <v>0</v>
      </c>
      <c r="E324" s="69"/>
    </row>
    <row r="325" spans="1:5" ht="37.5" customHeight="1">
      <c r="A325" s="28" t="s">
        <v>63</v>
      </c>
      <c r="B325" s="65" t="e">
        <f t="shared" ref="B325" si="79">HLOOKUP(D324,$I$23:$M$32,3,FALSE)</f>
        <v>#N/A</v>
      </c>
      <c r="C325" s="66"/>
      <c r="D325" s="68">
        <f>VLOOKUP($I301,DATA!$A$1:$V$200,11,FALSE)</f>
        <v>0</v>
      </c>
      <c r="E325" s="69"/>
    </row>
    <row r="326" spans="1:5" ht="37.5" customHeight="1">
      <c r="A326" s="28" t="s">
        <v>64</v>
      </c>
      <c r="B326" s="65" t="e">
        <f t="shared" ref="B326" si="80">HLOOKUP(D324,$I$23:$M$32,4,FALSE)</f>
        <v>#N/A</v>
      </c>
      <c r="C326" s="66"/>
      <c r="D326" s="68">
        <f>VLOOKUP($I301,DATA!$A$1:$V$200,12,FALSE)</f>
        <v>0</v>
      </c>
      <c r="E326" s="69"/>
    </row>
    <row r="327" spans="1:5" ht="21.75" customHeight="1">
      <c r="A327" s="26" t="s">
        <v>75</v>
      </c>
    </row>
    <row r="328" spans="1:5" ht="18" customHeight="1">
      <c r="A328" s="75" t="s">
        <v>65</v>
      </c>
      <c r="B328" s="73" t="s">
        <v>60</v>
      </c>
      <c r="C328" s="74"/>
      <c r="D328" s="73" t="s">
        <v>61</v>
      </c>
      <c r="E328" s="74"/>
    </row>
    <row r="329" spans="1:5" ht="37.5" customHeight="1">
      <c r="A329" s="76"/>
      <c r="B329" s="65" t="e">
        <f t="shared" ref="B329" si="81">HLOOKUP(D324,$I$23:$M$32,5,FALSE)</f>
        <v>#N/A</v>
      </c>
      <c r="C329" s="66"/>
      <c r="D329" s="68">
        <f>VLOOKUP($I301,DATA!$A$1:$V$200,13,FALSE)</f>
        <v>0</v>
      </c>
      <c r="E329" s="69"/>
    </row>
    <row r="330" spans="1:5" ht="22.5" customHeight="1">
      <c r="A330" s="26" t="s">
        <v>76</v>
      </c>
    </row>
    <row r="331" spans="1:5" ht="18" customHeight="1">
      <c r="A331" s="77" t="s">
        <v>66</v>
      </c>
      <c r="B331" s="73" t="s">
        <v>60</v>
      </c>
      <c r="C331" s="74"/>
      <c r="D331" s="73" t="s">
        <v>61</v>
      </c>
      <c r="E331" s="74"/>
    </row>
    <row r="332" spans="1:5" ht="37.5" customHeight="1">
      <c r="A332" s="78"/>
      <c r="B332" s="65" t="e">
        <f t="shared" ref="B332" si="82">HLOOKUP(D324,$I$23:$M$32,6,FALSE)</f>
        <v>#N/A</v>
      </c>
      <c r="C332" s="66"/>
      <c r="D332" s="68">
        <f>VLOOKUP($I301,DATA!$A$1:$V$200,14,FALSE)</f>
        <v>0</v>
      </c>
      <c r="E332" s="69"/>
    </row>
    <row r="333" spans="1:5" ht="22.5" customHeight="1">
      <c r="A333" s="26" t="s">
        <v>77</v>
      </c>
    </row>
    <row r="334" spans="1:5" ht="30" customHeight="1">
      <c r="A334" s="27" t="s">
        <v>67</v>
      </c>
      <c r="B334" s="73" t="s">
        <v>60</v>
      </c>
      <c r="C334" s="74"/>
      <c r="D334" s="73" t="s">
        <v>61</v>
      </c>
      <c r="E334" s="74"/>
    </row>
    <row r="335" spans="1:5" ht="37.5" customHeight="1">
      <c r="A335" s="28" t="s">
        <v>68</v>
      </c>
      <c r="B335" s="65" t="e">
        <f t="shared" ref="B335" si="83">HLOOKUP(D324,$I$23:$M$32,7,FALSE)</f>
        <v>#N/A</v>
      </c>
      <c r="C335" s="66"/>
      <c r="D335" s="68">
        <f>VLOOKUP($I301,DATA!$A$1:$V$200,15,FALSE)</f>
        <v>0</v>
      </c>
      <c r="E335" s="69"/>
    </row>
    <row r="336" spans="1:5" ht="37.5" customHeight="1">
      <c r="A336" s="28" t="s">
        <v>69</v>
      </c>
      <c r="B336" s="65" t="e">
        <f t="shared" ref="B336" si="84">HLOOKUP(D324,$I$23:$M$32,8,FALSE)</f>
        <v>#N/A</v>
      </c>
      <c r="C336" s="66"/>
      <c r="D336" s="68">
        <f>VLOOKUP($I301,DATA!$A$1:$V$200,16,FALSE)</f>
        <v>0</v>
      </c>
      <c r="E336" s="69"/>
    </row>
    <row r="337" spans="1:13" ht="45" customHeight="1">
      <c r="A337" s="29" t="s">
        <v>70</v>
      </c>
      <c r="B337" s="65" t="e">
        <f t="shared" ref="B337" si="85">HLOOKUP(D324,$I$23:$M$32,9,FALSE)</f>
        <v>#N/A</v>
      </c>
      <c r="C337" s="66"/>
      <c r="D337" s="68">
        <f>VLOOKUP($I301,DATA!$A$1:$V$200,17,FALSE)</f>
        <v>0</v>
      </c>
      <c r="E337" s="69"/>
    </row>
    <row r="338" spans="1:13" ht="37.5" customHeight="1">
      <c r="A338" s="28" t="s">
        <v>71</v>
      </c>
      <c r="B338" s="65" t="e">
        <f t="shared" ref="B338" si="86">HLOOKUP(D324,$I$23:$M$32,10,FALSE)</f>
        <v>#N/A</v>
      </c>
      <c r="C338" s="66"/>
      <c r="D338" s="68">
        <f>VLOOKUP($I301,DATA!$A$1:$V$200,18,FALSE)</f>
        <v>0</v>
      </c>
      <c r="E338" s="69"/>
    </row>
    <row r="339" spans="1:13" ht="37.5" customHeight="1">
      <c r="A339" s="30"/>
      <c r="B339" s="31"/>
      <c r="C339" s="31"/>
      <c r="D339" s="32"/>
      <c r="E339" s="32"/>
    </row>
    <row r="340" spans="1:13" ht="18.75" customHeight="1">
      <c r="A340" s="72" t="s">
        <v>72</v>
      </c>
      <c r="B340" s="72"/>
      <c r="C340" s="72"/>
      <c r="D340" s="72"/>
      <c r="E340" s="72"/>
    </row>
    <row r="341" spans="1:13" ht="22.5" customHeight="1">
      <c r="A341" s="26" t="s">
        <v>78</v>
      </c>
    </row>
    <row r="342" spans="1:13" ht="30" customHeight="1">
      <c r="A342" s="27" t="s">
        <v>73</v>
      </c>
      <c r="B342" s="73" t="s">
        <v>60</v>
      </c>
      <c r="C342" s="74"/>
      <c r="D342" s="73" t="s">
        <v>61</v>
      </c>
      <c r="E342" s="74"/>
      <c r="I342" s="1" t="s">
        <v>26</v>
      </c>
      <c r="J342" s="1" t="s">
        <v>25</v>
      </c>
      <c r="K342" s="1" t="s">
        <v>194</v>
      </c>
      <c r="L342" s="1" t="s">
        <v>195</v>
      </c>
      <c r="M342" s="1" t="s">
        <v>196</v>
      </c>
    </row>
    <row r="343" spans="1:13" ht="52.5" customHeight="1">
      <c r="A343" s="29" t="str">
        <f>GRD!$L$4</f>
        <v>SELECT</v>
      </c>
      <c r="B343" s="65" t="e">
        <f t="shared" ref="B343:B344" si="87">HLOOKUP(D343,$I$42:$M$44,$G343,FALSE)</f>
        <v>#N/A</v>
      </c>
      <c r="C343" s="66"/>
      <c r="D343" s="68">
        <f>VLOOKUP($I301,DATA!$A$1:$V$200,19,FALSE)</f>
        <v>0</v>
      </c>
      <c r="E343" s="69"/>
      <c r="G343" s="1">
        <v>2</v>
      </c>
      <c r="H343" s="1" t="str">
        <f t="shared" ref="H343:H344" si="88">A343</f>
        <v>SELECT</v>
      </c>
      <c r="I343" s="1" t="e">
        <f t="shared" ref="I343:I344" si="89">VLOOKUP($H343,$H$3:$M$15,2,FALSE)</f>
        <v>#N/A</v>
      </c>
      <c r="J343" s="1" t="e">
        <f t="shared" ref="J343:J344" si="90">VLOOKUP($H343,$H$3:$M$15,3,FALSE)</f>
        <v>#N/A</v>
      </c>
      <c r="K343" s="1" t="e">
        <f t="shared" ref="K343:K344" si="91">VLOOKUP($H343,$H$3:$M$15,4,FALSE)</f>
        <v>#N/A</v>
      </c>
      <c r="L343" s="1" t="e">
        <f t="shared" ref="L343:L344" si="92">VLOOKUP($H343,$H$3:$M$15,5,FALSE)</f>
        <v>#N/A</v>
      </c>
      <c r="M343" s="1" t="e">
        <f t="shared" ref="M343:M344" si="93">VLOOKUP($H343,$H$3:$M$15,6,FALSE)</f>
        <v>#N/A</v>
      </c>
    </row>
    <row r="344" spans="1:13" ht="52.5" customHeight="1">
      <c r="A344" s="29" t="str">
        <f>GRD!$M$4</f>
        <v>SELECT</v>
      </c>
      <c r="B344" s="65" t="e">
        <f t="shared" si="87"/>
        <v>#N/A</v>
      </c>
      <c r="C344" s="66"/>
      <c r="D344" s="68">
        <f>VLOOKUP($I301,DATA!$A$1:$V$200,20,FALSE)</f>
        <v>0</v>
      </c>
      <c r="E344" s="69"/>
      <c r="G344" s="1">
        <v>3</v>
      </c>
      <c r="H344" s="1" t="str">
        <f t="shared" si="88"/>
        <v>SELECT</v>
      </c>
      <c r="I344" s="1" t="e">
        <f t="shared" si="89"/>
        <v>#N/A</v>
      </c>
      <c r="J344" s="1" t="e">
        <f t="shared" si="90"/>
        <v>#N/A</v>
      </c>
      <c r="K344" s="1" t="e">
        <f t="shared" si="91"/>
        <v>#N/A</v>
      </c>
      <c r="L344" s="1" t="e">
        <f t="shared" si="92"/>
        <v>#N/A</v>
      </c>
      <c r="M344" s="1" t="e">
        <f t="shared" si="93"/>
        <v>#N/A</v>
      </c>
    </row>
    <row r="345" spans="1:13" ht="37.5" customHeight="1">
      <c r="A345" s="70" t="s">
        <v>79</v>
      </c>
      <c r="B345" s="70"/>
      <c r="C345" s="70"/>
      <c r="D345" s="70"/>
      <c r="E345" s="70"/>
    </row>
    <row r="346" spans="1:13" ht="12" customHeight="1">
      <c r="A346" s="33"/>
      <c r="B346" s="33"/>
      <c r="C346" s="33"/>
      <c r="D346" s="33"/>
      <c r="E346" s="33"/>
    </row>
    <row r="347" spans="1:13" ht="30" customHeight="1">
      <c r="A347" s="27" t="s">
        <v>73</v>
      </c>
      <c r="B347" s="71" t="s">
        <v>60</v>
      </c>
      <c r="C347" s="71"/>
      <c r="D347" s="71" t="s">
        <v>61</v>
      </c>
      <c r="E347" s="71"/>
      <c r="I347" s="1" t="s">
        <v>26</v>
      </c>
      <c r="J347" s="1" t="s">
        <v>25</v>
      </c>
      <c r="K347" s="1" t="s">
        <v>194</v>
      </c>
      <c r="L347" s="1" t="s">
        <v>195</v>
      </c>
      <c r="M347" s="1" t="s">
        <v>196</v>
      </c>
    </row>
    <row r="348" spans="1:13" ht="52.5" customHeight="1">
      <c r="A348" s="29" t="str">
        <f>GRD!$N$4</f>
        <v>SELECT</v>
      </c>
      <c r="B348" s="65" t="e">
        <f t="shared" ref="B348:B349" si="94">HLOOKUP(D348,$I$47:$M$49,$G348,FALSE)</f>
        <v>#N/A</v>
      </c>
      <c r="C348" s="66"/>
      <c r="D348" s="67">
        <f>VLOOKUP($I301,DATA!$A$1:$V$200,21,FALSE)</f>
        <v>0</v>
      </c>
      <c r="E348" s="67"/>
      <c r="G348" s="1">
        <v>2</v>
      </c>
      <c r="H348" s="1" t="str">
        <f t="shared" ref="H348:H349" si="95">A348</f>
        <v>SELECT</v>
      </c>
      <c r="I348" s="1" t="e">
        <f t="shared" si="72"/>
        <v>#N/A</v>
      </c>
      <c r="J348" s="1" t="e">
        <f t="shared" si="73"/>
        <v>#N/A</v>
      </c>
      <c r="K348" s="1" t="e">
        <f t="shared" si="74"/>
        <v>#N/A</v>
      </c>
      <c r="L348" s="1" t="e">
        <f t="shared" si="75"/>
        <v>#N/A</v>
      </c>
      <c r="M348" s="1" t="e">
        <f t="shared" si="76"/>
        <v>#N/A</v>
      </c>
    </row>
    <row r="349" spans="1:13" ht="52.5" customHeight="1">
      <c r="A349" s="29" t="str">
        <f>GRD!$O$4</f>
        <v>SELECT</v>
      </c>
      <c r="B349" s="65" t="e">
        <f t="shared" si="94"/>
        <v>#N/A</v>
      </c>
      <c r="C349" s="66"/>
      <c r="D349" s="67">
        <f>VLOOKUP($I301,DATA!$A$1:$V$200,22,FALSE)</f>
        <v>0</v>
      </c>
      <c r="E349" s="67"/>
      <c r="G349" s="1">
        <v>3</v>
      </c>
      <c r="H349" s="1" t="str">
        <f t="shared" si="95"/>
        <v>SELECT</v>
      </c>
      <c r="I349" s="1" t="e">
        <f t="shared" si="72"/>
        <v>#N/A</v>
      </c>
      <c r="J349" s="1" t="e">
        <f t="shared" si="73"/>
        <v>#N/A</v>
      </c>
      <c r="K349" s="1" t="e">
        <f t="shared" si="74"/>
        <v>#N/A</v>
      </c>
      <c r="L349" s="1" t="e">
        <f t="shared" si="75"/>
        <v>#N/A</v>
      </c>
      <c r="M349" s="1" t="e">
        <f t="shared" si="76"/>
        <v>#N/A</v>
      </c>
    </row>
    <row r="355" spans="1:13">
      <c r="A355" s="64" t="s">
        <v>80</v>
      </c>
      <c r="B355" s="64"/>
      <c r="C355" s="64" t="s">
        <v>81</v>
      </c>
      <c r="D355" s="64"/>
      <c r="E355" s="64"/>
    </row>
    <row r="356" spans="1:13">
      <c r="C356" s="64" t="s">
        <v>82</v>
      </c>
      <c r="D356" s="64"/>
      <c r="E356" s="64"/>
    </row>
    <row r="357" spans="1:13">
      <c r="A357" s="1" t="s">
        <v>84</v>
      </c>
    </row>
    <row r="359" spans="1:13">
      <c r="A359" s="1" t="s">
        <v>83</v>
      </c>
    </row>
    <row r="361" spans="1:13" s="21" customFormat="1" ht="18.75" customHeight="1">
      <c r="A361" s="89" t="s">
        <v>34</v>
      </c>
      <c r="B361" s="89"/>
      <c r="C361" s="89"/>
      <c r="D361" s="89"/>
      <c r="E361" s="89"/>
      <c r="I361" s="21">
        <f t="shared" ref="I361" si="96">I301+1</f>
        <v>7</v>
      </c>
    </row>
    <row r="362" spans="1:13" s="21" customFormat="1" ht="30" customHeight="1">
      <c r="A362" s="90" t="s">
        <v>35</v>
      </c>
      <c r="B362" s="90"/>
      <c r="C362" s="90"/>
      <c r="D362" s="90"/>
      <c r="E362" s="90"/>
      <c r="H362" s="1"/>
      <c r="I362" s="1"/>
      <c r="J362" s="1"/>
      <c r="K362" s="1"/>
      <c r="L362" s="1"/>
      <c r="M362" s="1"/>
    </row>
    <row r="363" spans="1:13" ht="18.75" customHeight="1">
      <c r="A363" s="22" t="s">
        <v>49</v>
      </c>
      <c r="B363" s="91" t="str">
        <f>IF((SCH!$B$2=""),"",SCH!$B$2)</f>
        <v/>
      </c>
      <c r="C363" s="91"/>
      <c r="D363" s="91"/>
      <c r="E363" s="92"/>
    </row>
    <row r="364" spans="1:13" ht="18.75" customHeight="1">
      <c r="A364" s="23" t="s">
        <v>50</v>
      </c>
      <c r="B364" s="82" t="str">
        <f>IF((SCH!$B$3=""),"",SCH!$B$3)</f>
        <v/>
      </c>
      <c r="C364" s="82"/>
      <c r="D364" s="82"/>
      <c r="E364" s="83"/>
    </row>
    <row r="365" spans="1:13" ht="18.75" customHeight="1">
      <c r="A365" s="23" t="s">
        <v>56</v>
      </c>
      <c r="B365" s="46" t="str">
        <f>IF((SCH!$B$4=""),"",SCH!$B$4)</f>
        <v/>
      </c>
      <c r="C365" s="24" t="s">
        <v>57</v>
      </c>
      <c r="D365" s="82" t="str">
        <f>IF((SCH!$B$5=""),"",SCH!$B$5)</f>
        <v/>
      </c>
      <c r="E365" s="83"/>
    </row>
    <row r="366" spans="1:13" ht="18.75" customHeight="1">
      <c r="A366" s="23" t="s">
        <v>51</v>
      </c>
      <c r="B366" s="82" t="str">
        <f>IF((SCH!$B$6=""),"",SCH!$B$6)</f>
        <v/>
      </c>
      <c r="C366" s="82"/>
      <c r="D366" s="82"/>
      <c r="E366" s="83"/>
    </row>
    <row r="367" spans="1:13" ht="18.75" customHeight="1">
      <c r="A367" s="23" t="s">
        <v>52</v>
      </c>
      <c r="B367" s="82" t="str">
        <f>IF((SCH!$B$7=""),"",SCH!$B$7)</f>
        <v/>
      </c>
      <c r="C367" s="82"/>
      <c r="D367" s="82"/>
      <c r="E367" s="83"/>
    </row>
    <row r="368" spans="1:13" ht="18.75" customHeight="1">
      <c r="A368" s="25" t="s">
        <v>53</v>
      </c>
      <c r="B368" s="84" t="str">
        <f>IF((SCH!$B$8=""),"",SCH!$B$8)</f>
        <v/>
      </c>
      <c r="C368" s="84"/>
      <c r="D368" s="84"/>
      <c r="E368" s="85"/>
    </row>
    <row r="369" spans="1:13" ht="26.25" customHeight="1">
      <c r="A369" s="86" t="s">
        <v>36</v>
      </c>
      <c r="B369" s="86"/>
      <c r="C369" s="86"/>
      <c r="D369" s="86"/>
      <c r="E369" s="86"/>
    </row>
    <row r="370" spans="1:13" s="21" customFormat="1" ht="15" customHeight="1">
      <c r="A370" s="87" t="s">
        <v>37</v>
      </c>
      <c r="B370" s="87"/>
      <c r="C370" s="87"/>
      <c r="D370" s="87"/>
      <c r="E370" s="87"/>
      <c r="H370" s="1"/>
      <c r="I370" s="1"/>
      <c r="J370" s="1"/>
      <c r="K370" s="1"/>
      <c r="L370" s="1"/>
      <c r="M370" s="1"/>
    </row>
    <row r="371" spans="1:13" s="21" customFormat="1">
      <c r="A371" s="88" t="s">
        <v>38</v>
      </c>
      <c r="B371" s="88"/>
      <c r="C371" s="88"/>
      <c r="D371" s="88"/>
      <c r="E371" s="88"/>
      <c r="H371" s="1"/>
      <c r="I371" s="1"/>
      <c r="J371" s="1"/>
      <c r="K371" s="1"/>
      <c r="L371" s="1"/>
      <c r="M371" s="1"/>
    </row>
    <row r="372" spans="1:13" ht="26.25" customHeight="1">
      <c r="A372" s="72" t="s">
        <v>39</v>
      </c>
      <c r="B372" s="72"/>
      <c r="C372" s="72"/>
      <c r="D372" s="72"/>
      <c r="E372" s="72"/>
    </row>
    <row r="373" spans="1:13" ht="23.25">
      <c r="A373" s="5" t="s">
        <v>45</v>
      </c>
      <c r="B373" s="45">
        <f>VLOOKUP($I361,DATA!$A$1:$V$200,2,FALSE)</f>
        <v>0</v>
      </c>
      <c r="C373" s="43" t="s">
        <v>48</v>
      </c>
      <c r="D373" s="81">
        <f>VLOOKUP($I361,DATA!$A$1:$V$200,3,FALSE)</f>
        <v>0</v>
      </c>
      <c r="E373" s="81"/>
    </row>
    <row r="374" spans="1:13" ht="23.25">
      <c r="A374" s="5" t="s">
        <v>46</v>
      </c>
      <c r="B374" s="79">
        <f>VLOOKUP($I361,DATA!$A$1:$V$200,4,FALSE)</f>
        <v>0</v>
      </c>
      <c r="C374" s="79"/>
      <c r="D374" s="79"/>
      <c r="E374" s="79"/>
    </row>
    <row r="375" spans="1:13" ht="23.25">
      <c r="A375" s="5" t="s">
        <v>47</v>
      </c>
      <c r="B375" s="79">
        <f>VLOOKUP($I361,DATA!$A$1:$V$200,5,FALSE)</f>
        <v>0</v>
      </c>
      <c r="C375" s="79"/>
      <c r="D375" s="79"/>
      <c r="E375" s="79"/>
    </row>
    <row r="376" spans="1:13" ht="23.25" customHeight="1">
      <c r="A376" s="5" t="s">
        <v>40</v>
      </c>
      <c r="B376" s="79">
        <f>VLOOKUP($I361,DATA!$A$1:$V$200,6,FALSE)</f>
        <v>0</v>
      </c>
      <c r="C376" s="79"/>
      <c r="D376" s="79"/>
      <c r="E376" s="79"/>
    </row>
    <row r="377" spans="1:13" ht="23.25" customHeight="1">
      <c r="A377" s="5" t="s">
        <v>41</v>
      </c>
      <c r="B377" s="79">
        <f>VLOOKUP($I361,DATA!$A$1:$V$200,7,FALSE)</f>
        <v>0</v>
      </c>
      <c r="C377" s="79"/>
      <c r="D377" s="79"/>
      <c r="E377" s="79"/>
    </row>
    <row r="378" spans="1:13" ht="23.25" customHeight="1">
      <c r="A378" s="5" t="s">
        <v>42</v>
      </c>
      <c r="B378" s="79">
        <f>VLOOKUP($I361,DATA!$A$1:$V$200,8,FALSE)</f>
        <v>0</v>
      </c>
      <c r="C378" s="79"/>
      <c r="D378" s="79"/>
      <c r="E378" s="79"/>
    </row>
    <row r="379" spans="1:13" ht="25.5">
      <c r="A379" s="5" t="s">
        <v>43</v>
      </c>
      <c r="B379" s="79">
        <f>VLOOKUP($I361,DATA!$A$1:$V$200,9,FALSE)</f>
        <v>0</v>
      </c>
      <c r="C379" s="79"/>
      <c r="D379" s="79"/>
      <c r="E379" s="79"/>
    </row>
    <row r="380" spans="1:13" ht="22.5" customHeight="1">
      <c r="A380" s="80" t="s">
        <v>44</v>
      </c>
      <c r="B380" s="80"/>
      <c r="C380" s="80"/>
      <c r="D380" s="80"/>
      <c r="E380" s="80"/>
    </row>
    <row r="381" spans="1:13" ht="18.75" customHeight="1">
      <c r="A381" s="72" t="s">
        <v>58</v>
      </c>
      <c r="B381" s="72"/>
      <c r="C381" s="72"/>
      <c r="D381" s="72"/>
      <c r="E381" s="72"/>
    </row>
    <row r="382" spans="1:13" ht="22.5" customHeight="1">
      <c r="A382" s="26" t="s">
        <v>74</v>
      </c>
    </row>
    <row r="383" spans="1:13" ht="18" customHeight="1">
      <c r="A383" s="44" t="s">
        <v>59</v>
      </c>
      <c r="B383" s="73" t="s">
        <v>60</v>
      </c>
      <c r="C383" s="74"/>
      <c r="D383" s="73" t="s">
        <v>61</v>
      </c>
      <c r="E383" s="74"/>
    </row>
    <row r="384" spans="1:13" ht="37.5" customHeight="1">
      <c r="A384" s="28" t="s">
        <v>62</v>
      </c>
      <c r="B384" s="65" t="e">
        <f t="shared" ref="B384" si="97">HLOOKUP(D384,$I$23:$M$32,2,FALSE)</f>
        <v>#N/A</v>
      </c>
      <c r="C384" s="66"/>
      <c r="D384" s="68">
        <f>VLOOKUP($I361,DATA!$A$1:$V$200,10,FALSE)</f>
        <v>0</v>
      </c>
      <c r="E384" s="69"/>
    </row>
    <row r="385" spans="1:5" ht="37.5" customHeight="1">
      <c r="A385" s="28" t="s">
        <v>63</v>
      </c>
      <c r="B385" s="65" t="e">
        <f t="shared" ref="B385" si="98">HLOOKUP(D384,$I$23:$M$32,3,FALSE)</f>
        <v>#N/A</v>
      </c>
      <c r="C385" s="66"/>
      <c r="D385" s="68">
        <f>VLOOKUP($I361,DATA!$A$1:$V$200,11,FALSE)</f>
        <v>0</v>
      </c>
      <c r="E385" s="69"/>
    </row>
    <row r="386" spans="1:5" ht="37.5" customHeight="1">
      <c r="A386" s="28" t="s">
        <v>64</v>
      </c>
      <c r="B386" s="65" t="e">
        <f t="shared" ref="B386" si="99">HLOOKUP(D384,$I$23:$M$32,4,FALSE)</f>
        <v>#N/A</v>
      </c>
      <c r="C386" s="66"/>
      <c r="D386" s="68">
        <f>VLOOKUP($I361,DATA!$A$1:$V$200,12,FALSE)</f>
        <v>0</v>
      </c>
      <c r="E386" s="69"/>
    </row>
    <row r="387" spans="1:5" ht="21.75" customHeight="1">
      <c r="A387" s="26" t="s">
        <v>75</v>
      </c>
    </row>
    <row r="388" spans="1:5" ht="18" customHeight="1">
      <c r="A388" s="75" t="s">
        <v>65</v>
      </c>
      <c r="B388" s="73" t="s">
        <v>60</v>
      </c>
      <c r="C388" s="74"/>
      <c r="D388" s="73" t="s">
        <v>61</v>
      </c>
      <c r="E388" s="74"/>
    </row>
    <row r="389" spans="1:5" ht="37.5" customHeight="1">
      <c r="A389" s="76"/>
      <c r="B389" s="65" t="e">
        <f t="shared" ref="B389" si="100">HLOOKUP(D384,$I$23:$M$32,5,FALSE)</f>
        <v>#N/A</v>
      </c>
      <c r="C389" s="66"/>
      <c r="D389" s="68">
        <f>VLOOKUP($I361,DATA!$A$1:$V$200,13,FALSE)</f>
        <v>0</v>
      </c>
      <c r="E389" s="69"/>
    </row>
    <row r="390" spans="1:5" ht="22.5" customHeight="1">
      <c r="A390" s="26" t="s">
        <v>76</v>
      </c>
    </row>
    <row r="391" spans="1:5" ht="18" customHeight="1">
      <c r="A391" s="77" t="s">
        <v>66</v>
      </c>
      <c r="B391" s="73" t="s">
        <v>60</v>
      </c>
      <c r="C391" s="74"/>
      <c r="D391" s="73" t="s">
        <v>61</v>
      </c>
      <c r="E391" s="74"/>
    </row>
    <row r="392" spans="1:5" ht="37.5" customHeight="1">
      <c r="A392" s="78"/>
      <c r="B392" s="65" t="e">
        <f t="shared" ref="B392" si="101">HLOOKUP(D384,$I$23:$M$32,6,FALSE)</f>
        <v>#N/A</v>
      </c>
      <c r="C392" s="66"/>
      <c r="D392" s="68">
        <f>VLOOKUP($I361,DATA!$A$1:$V$200,14,FALSE)</f>
        <v>0</v>
      </c>
      <c r="E392" s="69"/>
    </row>
    <row r="393" spans="1:5" ht="22.5" customHeight="1">
      <c r="A393" s="26" t="s">
        <v>77</v>
      </c>
    </row>
    <row r="394" spans="1:5" ht="30" customHeight="1">
      <c r="A394" s="27" t="s">
        <v>67</v>
      </c>
      <c r="B394" s="73" t="s">
        <v>60</v>
      </c>
      <c r="C394" s="74"/>
      <c r="D394" s="73" t="s">
        <v>61</v>
      </c>
      <c r="E394" s="74"/>
    </row>
    <row r="395" spans="1:5" ht="37.5" customHeight="1">
      <c r="A395" s="28" t="s">
        <v>68</v>
      </c>
      <c r="B395" s="65" t="e">
        <f t="shared" ref="B395" si="102">HLOOKUP(D384,$I$23:$M$32,7,FALSE)</f>
        <v>#N/A</v>
      </c>
      <c r="C395" s="66"/>
      <c r="D395" s="68">
        <f>VLOOKUP($I361,DATA!$A$1:$V$200,15,FALSE)</f>
        <v>0</v>
      </c>
      <c r="E395" s="69"/>
    </row>
    <row r="396" spans="1:5" ht="37.5" customHeight="1">
      <c r="A396" s="28" t="s">
        <v>69</v>
      </c>
      <c r="B396" s="65" t="e">
        <f t="shared" ref="B396" si="103">HLOOKUP(D384,$I$23:$M$32,8,FALSE)</f>
        <v>#N/A</v>
      </c>
      <c r="C396" s="66"/>
      <c r="D396" s="68">
        <f>VLOOKUP($I361,DATA!$A$1:$V$200,16,FALSE)</f>
        <v>0</v>
      </c>
      <c r="E396" s="69"/>
    </row>
    <row r="397" spans="1:5" ht="45" customHeight="1">
      <c r="A397" s="29" t="s">
        <v>70</v>
      </c>
      <c r="B397" s="65" t="e">
        <f t="shared" ref="B397" si="104">HLOOKUP(D384,$I$23:$M$32,9,FALSE)</f>
        <v>#N/A</v>
      </c>
      <c r="C397" s="66"/>
      <c r="D397" s="68">
        <f>VLOOKUP($I361,DATA!$A$1:$V$200,17,FALSE)</f>
        <v>0</v>
      </c>
      <c r="E397" s="69"/>
    </row>
    <row r="398" spans="1:5" ht="37.5" customHeight="1">
      <c r="A398" s="28" t="s">
        <v>71</v>
      </c>
      <c r="B398" s="65" t="e">
        <f t="shared" ref="B398" si="105">HLOOKUP(D384,$I$23:$M$32,10,FALSE)</f>
        <v>#N/A</v>
      </c>
      <c r="C398" s="66"/>
      <c r="D398" s="68">
        <f>VLOOKUP($I361,DATA!$A$1:$V$200,18,FALSE)</f>
        <v>0</v>
      </c>
      <c r="E398" s="69"/>
    </row>
    <row r="399" spans="1:5" ht="37.5" customHeight="1">
      <c r="A399" s="30"/>
      <c r="B399" s="31"/>
      <c r="C399" s="31"/>
      <c r="D399" s="32"/>
      <c r="E399" s="32"/>
    </row>
    <row r="400" spans="1:5" ht="18.75" customHeight="1">
      <c r="A400" s="72" t="s">
        <v>72</v>
      </c>
      <c r="B400" s="72"/>
      <c r="C400" s="72"/>
      <c r="D400" s="72"/>
      <c r="E400" s="72"/>
    </row>
    <row r="401" spans="1:13" ht="22.5" customHeight="1">
      <c r="A401" s="26" t="s">
        <v>78</v>
      </c>
    </row>
    <row r="402" spans="1:13" ht="30" customHeight="1">
      <c r="A402" s="27" t="s">
        <v>73</v>
      </c>
      <c r="B402" s="73" t="s">
        <v>60</v>
      </c>
      <c r="C402" s="74"/>
      <c r="D402" s="73" t="s">
        <v>61</v>
      </c>
      <c r="E402" s="74"/>
      <c r="I402" s="1" t="s">
        <v>26</v>
      </c>
      <c r="J402" s="1" t="s">
        <v>25</v>
      </c>
      <c r="K402" s="1" t="s">
        <v>194</v>
      </c>
      <c r="L402" s="1" t="s">
        <v>195</v>
      </c>
      <c r="M402" s="1" t="s">
        <v>196</v>
      </c>
    </row>
    <row r="403" spans="1:13" ht="52.5" customHeight="1">
      <c r="A403" s="29" t="str">
        <f>GRD!$L$4</f>
        <v>SELECT</v>
      </c>
      <c r="B403" s="65" t="e">
        <f t="shared" ref="B403:B404" si="106">HLOOKUP(D403,$I$42:$M$44,$G403,FALSE)</f>
        <v>#N/A</v>
      </c>
      <c r="C403" s="66"/>
      <c r="D403" s="68">
        <f>VLOOKUP($I361,DATA!$A$1:$V$200,19,FALSE)</f>
        <v>0</v>
      </c>
      <c r="E403" s="69"/>
      <c r="G403" s="1">
        <v>2</v>
      </c>
      <c r="H403" s="1" t="str">
        <f t="shared" ref="H403:H404" si="107">A403</f>
        <v>SELECT</v>
      </c>
      <c r="I403" s="1" t="e">
        <f t="shared" ref="I403:I404" si="108">VLOOKUP($H403,$H$3:$M$15,2,FALSE)</f>
        <v>#N/A</v>
      </c>
      <c r="J403" s="1" t="e">
        <f t="shared" ref="J403:J404" si="109">VLOOKUP($H403,$H$3:$M$15,3,FALSE)</f>
        <v>#N/A</v>
      </c>
      <c r="K403" s="1" t="e">
        <f t="shared" ref="K403:K404" si="110">VLOOKUP($H403,$H$3:$M$15,4,FALSE)</f>
        <v>#N/A</v>
      </c>
      <c r="L403" s="1" t="e">
        <f t="shared" ref="L403:L404" si="111">VLOOKUP($H403,$H$3:$M$15,5,FALSE)</f>
        <v>#N/A</v>
      </c>
      <c r="M403" s="1" t="e">
        <f t="shared" ref="M403:M404" si="112">VLOOKUP($H403,$H$3:$M$15,6,FALSE)</f>
        <v>#N/A</v>
      </c>
    </row>
    <row r="404" spans="1:13" ht="52.5" customHeight="1">
      <c r="A404" s="29" t="str">
        <f>GRD!$M$4</f>
        <v>SELECT</v>
      </c>
      <c r="B404" s="65" t="e">
        <f t="shared" si="106"/>
        <v>#N/A</v>
      </c>
      <c r="C404" s="66"/>
      <c r="D404" s="68">
        <f>VLOOKUP($I361,DATA!$A$1:$V$200,20,FALSE)</f>
        <v>0</v>
      </c>
      <c r="E404" s="69"/>
      <c r="G404" s="1">
        <v>3</v>
      </c>
      <c r="H404" s="1" t="str">
        <f t="shared" si="107"/>
        <v>SELECT</v>
      </c>
      <c r="I404" s="1" t="e">
        <f t="shared" si="108"/>
        <v>#N/A</v>
      </c>
      <c r="J404" s="1" t="e">
        <f t="shared" si="109"/>
        <v>#N/A</v>
      </c>
      <c r="K404" s="1" t="e">
        <f t="shared" si="110"/>
        <v>#N/A</v>
      </c>
      <c r="L404" s="1" t="e">
        <f t="shared" si="111"/>
        <v>#N/A</v>
      </c>
      <c r="M404" s="1" t="e">
        <f t="shared" si="112"/>
        <v>#N/A</v>
      </c>
    </row>
    <row r="405" spans="1:13" ht="37.5" customHeight="1">
      <c r="A405" s="70" t="s">
        <v>79</v>
      </c>
      <c r="B405" s="70"/>
      <c r="C405" s="70"/>
      <c r="D405" s="70"/>
      <c r="E405" s="70"/>
    </row>
    <row r="406" spans="1:13" ht="12" customHeight="1">
      <c r="A406" s="33"/>
      <c r="B406" s="33"/>
      <c r="C406" s="33"/>
      <c r="D406" s="33"/>
      <c r="E406" s="33"/>
    </row>
    <row r="407" spans="1:13" ht="30" customHeight="1">
      <c r="A407" s="27" t="s">
        <v>73</v>
      </c>
      <c r="B407" s="71" t="s">
        <v>60</v>
      </c>
      <c r="C407" s="71"/>
      <c r="D407" s="71" t="s">
        <v>61</v>
      </c>
      <c r="E407" s="71"/>
      <c r="I407" s="1" t="s">
        <v>26</v>
      </c>
      <c r="J407" s="1" t="s">
        <v>25</v>
      </c>
      <c r="K407" s="1" t="s">
        <v>194</v>
      </c>
      <c r="L407" s="1" t="s">
        <v>195</v>
      </c>
      <c r="M407" s="1" t="s">
        <v>196</v>
      </c>
    </row>
    <row r="408" spans="1:13" ht="52.5" customHeight="1">
      <c r="A408" s="29" t="str">
        <f>GRD!$N$4</f>
        <v>SELECT</v>
      </c>
      <c r="B408" s="65" t="e">
        <f t="shared" ref="B408:B409" si="113">HLOOKUP(D408,$I$47:$M$49,$G408,FALSE)</f>
        <v>#N/A</v>
      </c>
      <c r="C408" s="66"/>
      <c r="D408" s="67">
        <f>VLOOKUP($I361,DATA!$A$1:$V$200,21,FALSE)</f>
        <v>0</v>
      </c>
      <c r="E408" s="67"/>
      <c r="G408" s="1">
        <v>2</v>
      </c>
      <c r="H408" s="1" t="str">
        <f t="shared" ref="H408:H409" si="114">A408</f>
        <v>SELECT</v>
      </c>
      <c r="I408" s="1" t="e">
        <f t="shared" ref="I408:I469" si="115">VLOOKUP($H408,$H$3:$M$15,2,FALSE)</f>
        <v>#N/A</v>
      </c>
      <c r="J408" s="1" t="e">
        <f t="shared" ref="J408:J469" si="116">VLOOKUP($H408,$H$3:$M$15,3,FALSE)</f>
        <v>#N/A</v>
      </c>
      <c r="K408" s="1" t="e">
        <f t="shared" ref="K408:K469" si="117">VLOOKUP($H408,$H$3:$M$15,4,FALSE)</f>
        <v>#N/A</v>
      </c>
      <c r="L408" s="1" t="e">
        <f t="shared" ref="L408:L469" si="118">VLOOKUP($H408,$H$3:$M$15,5,FALSE)</f>
        <v>#N/A</v>
      </c>
      <c r="M408" s="1" t="e">
        <f t="shared" ref="M408:M469" si="119">VLOOKUP($H408,$H$3:$M$15,6,FALSE)</f>
        <v>#N/A</v>
      </c>
    </row>
    <row r="409" spans="1:13" ht="52.5" customHeight="1">
      <c r="A409" s="29" t="str">
        <f>GRD!$O$4</f>
        <v>SELECT</v>
      </c>
      <c r="B409" s="65" t="e">
        <f t="shared" si="113"/>
        <v>#N/A</v>
      </c>
      <c r="C409" s="66"/>
      <c r="D409" s="67">
        <f>VLOOKUP($I361,DATA!$A$1:$V$200,22,FALSE)</f>
        <v>0</v>
      </c>
      <c r="E409" s="67"/>
      <c r="G409" s="1">
        <v>3</v>
      </c>
      <c r="H409" s="1" t="str">
        <f t="shared" si="114"/>
        <v>SELECT</v>
      </c>
      <c r="I409" s="1" t="e">
        <f t="shared" si="115"/>
        <v>#N/A</v>
      </c>
      <c r="J409" s="1" t="e">
        <f t="shared" si="116"/>
        <v>#N/A</v>
      </c>
      <c r="K409" s="1" t="e">
        <f t="shared" si="117"/>
        <v>#N/A</v>
      </c>
      <c r="L409" s="1" t="e">
        <f t="shared" si="118"/>
        <v>#N/A</v>
      </c>
      <c r="M409" s="1" t="e">
        <f t="shared" si="119"/>
        <v>#N/A</v>
      </c>
    </row>
    <row r="415" spans="1:13">
      <c r="A415" s="64" t="s">
        <v>80</v>
      </c>
      <c r="B415" s="64"/>
      <c r="C415" s="64" t="s">
        <v>81</v>
      </c>
      <c r="D415" s="64"/>
      <c r="E415" s="64"/>
    </row>
    <row r="416" spans="1:13">
      <c r="C416" s="64" t="s">
        <v>82</v>
      </c>
      <c r="D416" s="64"/>
      <c r="E416" s="64"/>
    </row>
    <row r="417" spans="1:13">
      <c r="A417" s="1" t="s">
        <v>84</v>
      </c>
    </row>
    <row r="419" spans="1:13">
      <c r="A419" s="1" t="s">
        <v>83</v>
      </c>
    </row>
    <row r="421" spans="1:13" s="21" customFormat="1" ht="18.75" customHeight="1">
      <c r="A421" s="89" t="s">
        <v>34</v>
      </c>
      <c r="B421" s="89"/>
      <c r="C421" s="89"/>
      <c r="D421" s="89"/>
      <c r="E421" s="89"/>
      <c r="I421" s="21">
        <f t="shared" ref="I421" si="120">I361+1</f>
        <v>8</v>
      </c>
    </row>
    <row r="422" spans="1:13" s="21" customFormat="1" ht="30" customHeight="1">
      <c r="A422" s="90" t="s">
        <v>35</v>
      </c>
      <c r="B422" s="90"/>
      <c r="C422" s="90"/>
      <c r="D422" s="90"/>
      <c r="E422" s="90"/>
      <c r="H422" s="1"/>
      <c r="I422" s="1"/>
      <c r="J422" s="1"/>
      <c r="K422" s="1"/>
      <c r="L422" s="1"/>
      <c r="M422" s="1"/>
    </row>
    <row r="423" spans="1:13" ht="18.75" customHeight="1">
      <c r="A423" s="22" t="s">
        <v>49</v>
      </c>
      <c r="B423" s="91" t="str">
        <f>IF((SCH!$B$2=""),"",SCH!$B$2)</f>
        <v/>
      </c>
      <c r="C423" s="91"/>
      <c r="D423" s="91"/>
      <c r="E423" s="92"/>
    </row>
    <row r="424" spans="1:13" ht="18.75" customHeight="1">
      <c r="A424" s="23" t="s">
        <v>50</v>
      </c>
      <c r="B424" s="82" t="str">
        <f>IF((SCH!$B$3=""),"",SCH!$B$3)</f>
        <v/>
      </c>
      <c r="C424" s="82"/>
      <c r="D424" s="82"/>
      <c r="E424" s="83"/>
    </row>
    <row r="425" spans="1:13" ht="18.75" customHeight="1">
      <c r="A425" s="23" t="s">
        <v>56</v>
      </c>
      <c r="B425" s="46" t="str">
        <f>IF((SCH!$B$4=""),"",SCH!$B$4)</f>
        <v/>
      </c>
      <c r="C425" s="24" t="s">
        <v>57</v>
      </c>
      <c r="D425" s="82" t="str">
        <f>IF((SCH!$B$5=""),"",SCH!$B$5)</f>
        <v/>
      </c>
      <c r="E425" s="83"/>
    </row>
    <row r="426" spans="1:13" ht="18.75" customHeight="1">
      <c r="A426" s="23" t="s">
        <v>51</v>
      </c>
      <c r="B426" s="82" t="str">
        <f>IF((SCH!$B$6=""),"",SCH!$B$6)</f>
        <v/>
      </c>
      <c r="C426" s="82"/>
      <c r="D426" s="82"/>
      <c r="E426" s="83"/>
    </row>
    <row r="427" spans="1:13" ht="18.75" customHeight="1">
      <c r="A427" s="23" t="s">
        <v>52</v>
      </c>
      <c r="B427" s="82" t="str">
        <f>IF((SCH!$B$7=""),"",SCH!$B$7)</f>
        <v/>
      </c>
      <c r="C427" s="82"/>
      <c r="D427" s="82"/>
      <c r="E427" s="83"/>
    </row>
    <row r="428" spans="1:13" ht="18.75" customHeight="1">
      <c r="A428" s="25" t="s">
        <v>53</v>
      </c>
      <c r="B428" s="84" t="str">
        <f>IF((SCH!$B$8=""),"",SCH!$B$8)</f>
        <v/>
      </c>
      <c r="C428" s="84"/>
      <c r="D428" s="84"/>
      <c r="E428" s="85"/>
    </row>
    <row r="429" spans="1:13" ht="26.25" customHeight="1">
      <c r="A429" s="86" t="s">
        <v>36</v>
      </c>
      <c r="B429" s="86"/>
      <c r="C429" s="86"/>
      <c r="D429" s="86"/>
      <c r="E429" s="86"/>
    </row>
    <row r="430" spans="1:13" s="21" customFormat="1" ht="15" customHeight="1">
      <c r="A430" s="87" t="s">
        <v>37</v>
      </c>
      <c r="B430" s="87"/>
      <c r="C430" s="87"/>
      <c r="D430" s="87"/>
      <c r="E430" s="87"/>
      <c r="H430" s="1"/>
      <c r="I430" s="1"/>
      <c r="J430" s="1"/>
      <c r="K430" s="1"/>
      <c r="L430" s="1"/>
      <c r="M430" s="1"/>
    </row>
    <row r="431" spans="1:13" s="21" customFormat="1">
      <c r="A431" s="88" t="s">
        <v>38</v>
      </c>
      <c r="B431" s="88"/>
      <c r="C431" s="88"/>
      <c r="D431" s="88"/>
      <c r="E431" s="88"/>
      <c r="H431" s="1"/>
      <c r="I431" s="1"/>
      <c r="J431" s="1"/>
      <c r="K431" s="1"/>
      <c r="L431" s="1"/>
      <c r="M431" s="1"/>
    </row>
    <row r="432" spans="1:13" ht="26.25" customHeight="1">
      <c r="A432" s="72" t="s">
        <v>39</v>
      </c>
      <c r="B432" s="72"/>
      <c r="C432" s="72"/>
      <c r="D432" s="72"/>
      <c r="E432" s="72"/>
    </row>
    <row r="433" spans="1:5" ht="23.25">
      <c r="A433" s="5" t="s">
        <v>45</v>
      </c>
      <c r="B433" s="45">
        <f>VLOOKUP($I421,DATA!$A$1:$V$200,2,FALSE)</f>
        <v>0</v>
      </c>
      <c r="C433" s="43" t="s">
        <v>48</v>
      </c>
      <c r="D433" s="81">
        <f>VLOOKUP($I421,DATA!$A$1:$V$200,3,FALSE)</f>
        <v>0</v>
      </c>
      <c r="E433" s="81"/>
    </row>
    <row r="434" spans="1:5" ht="23.25">
      <c r="A434" s="5" t="s">
        <v>46</v>
      </c>
      <c r="B434" s="79">
        <f>VLOOKUP($I421,DATA!$A$1:$V$200,4,FALSE)</f>
        <v>0</v>
      </c>
      <c r="C434" s="79"/>
      <c r="D434" s="79"/>
      <c r="E434" s="79"/>
    </row>
    <row r="435" spans="1:5" ht="23.25">
      <c r="A435" s="5" t="s">
        <v>47</v>
      </c>
      <c r="B435" s="79">
        <f>VLOOKUP($I421,DATA!$A$1:$V$200,5,FALSE)</f>
        <v>0</v>
      </c>
      <c r="C435" s="79"/>
      <c r="D435" s="79"/>
      <c r="E435" s="79"/>
    </row>
    <row r="436" spans="1:5" ht="23.25" customHeight="1">
      <c r="A436" s="5" t="s">
        <v>40</v>
      </c>
      <c r="B436" s="79">
        <f>VLOOKUP($I421,DATA!$A$1:$V$200,6,FALSE)</f>
        <v>0</v>
      </c>
      <c r="C436" s="79"/>
      <c r="D436" s="79"/>
      <c r="E436" s="79"/>
    </row>
    <row r="437" spans="1:5" ht="23.25" customHeight="1">
      <c r="A437" s="5" t="s">
        <v>41</v>
      </c>
      <c r="B437" s="79">
        <f>VLOOKUP($I421,DATA!$A$1:$V$200,7,FALSE)</f>
        <v>0</v>
      </c>
      <c r="C437" s="79"/>
      <c r="D437" s="79"/>
      <c r="E437" s="79"/>
    </row>
    <row r="438" spans="1:5" ht="23.25" customHeight="1">
      <c r="A438" s="5" t="s">
        <v>42</v>
      </c>
      <c r="B438" s="79">
        <f>VLOOKUP($I421,DATA!$A$1:$V$200,8,FALSE)</f>
        <v>0</v>
      </c>
      <c r="C438" s="79"/>
      <c r="D438" s="79"/>
      <c r="E438" s="79"/>
    </row>
    <row r="439" spans="1:5" ht="25.5">
      <c r="A439" s="5" t="s">
        <v>43</v>
      </c>
      <c r="B439" s="79">
        <f>VLOOKUP($I421,DATA!$A$1:$V$200,9,FALSE)</f>
        <v>0</v>
      </c>
      <c r="C439" s="79"/>
      <c r="D439" s="79"/>
      <c r="E439" s="79"/>
    </row>
    <row r="440" spans="1:5" ht="22.5" customHeight="1">
      <c r="A440" s="80" t="s">
        <v>44</v>
      </c>
      <c r="B440" s="80"/>
      <c r="C440" s="80"/>
      <c r="D440" s="80"/>
      <c r="E440" s="80"/>
    </row>
    <row r="441" spans="1:5" ht="18.75" customHeight="1">
      <c r="A441" s="72" t="s">
        <v>58</v>
      </c>
      <c r="B441" s="72"/>
      <c r="C441" s="72"/>
      <c r="D441" s="72"/>
      <c r="E441" s="72"/>
    </row>
    <row r="442" spans="1:5" ht="22.5" customHeight="1">
      <c r="A442" s="26" t="s">
        <v>74</v>
      </c>
    </row>
    <row r="443" spans="1:5" ht="18" customHeight="1">
      <c r="A443" s="44" t="s">
        <v>59</v>
      </c>
      <c r="B443" s="73" t="s">
        <v>60</v>
      </c>
      <c r="C443" s="74"/>
      <c r="D443" s="73" t="s">
        <v>61</v>
      </c>
      <c r="E443" s="74"/>
    </row>
    <row r="444" spans="1:5" ht="37.5" customHeight="1">
      <c r="A444" s="28" t="s">
        <v>62</v>
      </c>
      <c r="B444" s="65" t="e">
        <f t="shared" ref="B444" si="121">HLOOKUP(D444,$I$23:$M$32,2,FALSE)</f>
        <v>#N/A</v>
      </c>
      <c r="C444" s="66"/>
      <c r="D444" s="68">
        <f>VLOOKUP($I421,DATA!$A$1:$V$200,10,FALSE)</f>
        <v>0</v>
      </c>
      <c r="E444" s="69"/>
    </row>
    <row r="445" spans="1:5" ht="37.5" customHeight="1">
      <c r="A445" s="28" t="s">
        <v>63</v>
      </c>
      <c r="B445" s="65" t="e">
        <f t="shared" ref="B445" si="122">HLOOKUP(D444,$I$23:$M$32,3,FALSE)</f>
        <v>#N/A</v>
      </c>
      <c r="C445" s="66"/>
      <c r="D445" s="68">
        <f>VLOOKUP($I421,DATA!$A$1:$V$200,11,FALSE)</f>
        <v>0</v>
      </c>
      <c r="E445" s="69"/>
    </row>
    <row r="446" spans="1:5" ht="37.5" customHeight="1">
      <c r="A446" s="28" t="s">
        <v>64</v>
      </c>
      <c r="B446" s="65" t="e">
        <f t="shared" ref="B446" si="123">HLOOKUP(D444,$I$23:$M$32,4,FALSE)</f>
        <v>#N/A</v>
      </c>
      <c r="C446" s="66"/>
      <c r="D446" s="68">
        <f>VLOOKUP($I421,DATA!$A$1:$V$200,12,FALSE)</f>
        <v>0</v>
      </c>
      <c r="E446" s="69"/>
    </row>
    <row r="447" spans="1:5" ht="21.75" customHeight="1">
      <c r="A447" s="26" t="s">
        <v>75</v>
      </c>
    </row>
    <row r="448" spans="1:5" ht="18" customHeight="1">
      <c r="A448" s="75" t="s">
        <v>65</v>
      </c>
      <c r="B448" s="73" t="s">
        <v>60</v>
      </c>
      <c r="C448" s="74"/>
      <c r="D448" s="73" t="s">
        <v>61</v>
      </c>
      <c r="E448" s="74"/>
    </row>
    <row r="449" spans="1:13" ht="37.5" customHeight="1">
      <c r="A449" s="76"/>
      <c r="B449" s="65" t="e">
        <f t="shared" ref="B449" si="124">HLOOKUP(D444,$I$23:$M$32,5,FALSE)</f>
        <v>#N/A</v>
      </c>
      <c r="C449" s="66"/>
      <c r="D449" s="68">
        <f>VLOOKUP($I421,DATA!$A$1:$V$200,13,FALSE)</f>
        <v>0</v>
      </c>
      <c r="E449" s="69"/>
    </row>
    <row r="450" spans="1:13" ht="22.5" customHeight="1">
      <c r="A450" s="26" t="s">
        <v>76</v>
      </c>
    </row>
    <row r="451" spans="1:13" ht="18" customHeight="1">
      <c r="A451" s="77" t="s">
        <v>66</v>
      </c>
      <c r="B451" s="73" t="s">
        <v>60</v>
      </c>
      <c r="C451" s="74"/>
      <c r="D451" s="73" t="s">
        <v>61</v>
      </c>
      <c r="E451" s="74"/>
    </row>
    <row r="452" spans="1:13" ht="37.5" customHeight="1">
      <c r="A452" s="78"/>
      <c r="B452" s="65" t="e">
        <f t="shared" ref="B452" si="125">HLOOKUP(D444,$I$23:$M$32,6,FALSE)</f>
        <v>#N/A</v>
      </c>
      <c r="C452" s="66"/>
      <c r="D452" s="68">
        <f>VLOOKUP($I421,DATA!$A$1:$V$200,14,FALSE)</f>
        <v>0</v>
      </c>
      <c r="E452" s="69"/>
    </row>
    <row r="453" spans="1:13" ht="22.5" customHeight="1">
      <c r="A453" s="26" t="s">
        <v>77</v>
      </c>
    </row>
    <row r="454" spans="1:13" ht="30" customHeight="1">
      <c r="A454" s="27" t="s">
        <v>67</v>
      </c>
      <c r="B454" s="73" t="s">
        <v>60</v>
      </c>
      <c r="C454" s="74"/>
      <c r="D454" s="73" t="s">
        <v>61</v>
      </c>
      <c r="E454" s="74"/>
    </row>
    <row r="455" spans="1:13" ht="37.5" customHeight="1">
      <c r="A455" s="28" t="s">
        <v>68</v>
      </c>
      <c r="B455" s="65" t="e">
        <f t="shared" ref="B455" si="126">HLOOKUP(D444,$I$23:$M$32,7,FALSE)</f>
        <v>#N/A</v>
      </c>
      <c r="C455" s="66"/>
      <c r="D455" s="68">
        <f>VLOOKUP($I421,DATA!$A$1:$V$200,15,FALSE)</f>
        <v>0</v>
      </c>
      <c r="E455" s="69"/>
    </row>
    <row r="456" spans="1:13" ht="37.5" customHeight="1">
      <c r="A456" s="28" t="s">
        <v>69</v>
      </c>
      <c r="B456" s="65" t="e">
        <f t="shared" ref="B456" si="127">HLOOKUP(D444,$I$23:$M$32,8,FALSE)</f>
        <v>#N/A</v>
      </c>
      <c r="C456" s="66"/>
      <c r="D456" s="68">
        <f>VLOOKUP($I421,DATA!$A$1:$V$200,16,FALSE)</f>
        <v>0</v>
      </c>
      <c r="E456" s="69"/>
    </row>
    <row r="457" spans="1:13" ht="45" customHeight="1">
      <c r="A457" s="29" t="s">
        <v>70</v>
      </c>
      <c r="B457" s="65" t="e">
        <f t="shared" ref="B457" si="128">HLOOKUP(D444,$I$23:$M$32,9,FALSE)</f>
        <v>#N/A</v>
      </c>
      <c r="C457" s="66"/>
      <c r="D457" s="68">
        <f>VLOOKUP($I421,DATA!$A$1:$V$200,17,FALSE)</f>
        <v>0</v>
      </c>
      <c r="E457" s="69"/>
    </row>
    <row r="458" spans="1:13" ht="37.5" customHeight="1">
      <c r="A458" s="28" t="s">
        <v>71</v>
      </c>
      <c r="B458" s="65" t="e">
        <f t="shared" ref="B458" si="129">HLOOKUP(D444,$I$23:$M$32,10,FALSE)</f>
        <v>#N/A</v>
      </c>
      <c r="C458" s="66"/>
      <c r="D458" s="68">
        <f>VLOOKUP($I421,DATA!$A$1:$V$200,18,FALSE)</f>
        <v>0</v>
      </c>
      <c r="E458" s="69"/>
    </row>
    <row r="459" spans="1:13" ht="37.5" customHeight="1">
      <c r="A459" s="30"/>
      <c r="B459" s="31"/>
      <c r="C459" s="31"/>
      <c r="D459" s="32"/>
      <c r="E459" s="32"/>
    </row>
    <row r="460" spans="1:13" ht="18.75" customHeight="1">
      <c r="A460" s="72" t="s">
        <v>72</v>
      </c>
      <c r="B460" s="72"/>
      <c r="C460" s="72"/>
      <c r="D460" s="72"/>
      <c r="E460" s="72"/>
    </row>
    <row r="461" spans="1:13" ht="22.5" customHeight="1">
      <c r="A461" s="26" t="s">
        <v>78</v>
      </c>
    </row>
    <row r="462" spans="1:13" ht="30" customHeight="1">
      <c r="A462" s="27" t="s">
        <v>73</v>
      </c>
      <c r="B462" s="73" t="s">
        <v>60</v>
      </c>
      <c r="C462" s="74"/>
      <c r="D462" s="73" t="s">
        <v>61</v>
      </c>
      <c r="E462" s="74"/>
      <c r="I462" s="1" t="s">
        <v>26</v>
      </c>
      <c r="J462" s="1" t="s">
        <v>25</v>
      </c>
      <c r="K462" s="1" t="s">
        <v>194</v>
      </c>
      <c r="L462" s="1" t="s">
        <v>195</v>
      </c>
      <c r="M462" s="1" t="s">
        <v>196</v>
      </c>
    </row>
    <row r="463" spans="1:13" ht="52.5" customHeight="1">
      <c r="A463" s="29" t="str">
        <f>GRD!$L$4</f>
        <v>SELECT</v>
      </c>
      <c r="B463" s="65" t="e">
        <f t="shared" ref="B463:B464" si="130">HLOOKUP(D463,$I$42:$M$44,$G463,FALSE)</f>
        <v>#N/A</v>
      </c>
      <c r="C463" s="66"/>
      <c r="D463" s="68">
        <f>VLOOKUP($I421,DATA!$A$1:$V$200,19,FALSE)</f>
        <v>0</v>
      </c>
      <c r="E463" s="69"/>
      <c r="G463" s="1">
        <v>2</v>
      </c>
      <c r="H463" s="1" t="str">
        <f t="shared" ref="H463:H464" si="131">A463</f>
        <v>SELECT</v>
      </c>
      <c r="I463" s="1" t="e">
        <f t="shared" ref="I463:I464" si="132">VLOOKUP($H463,$H$3:$M$15,2,FALSE)</f>
        <v>#N/A</v>
      </c>
      <c r="J463" s="1" t="e">
        <f t="shared" ref="J463:J464" si="133">VLOOKUP($H463,$H$3:$M$15,3,FALSE)</f>
        <v>#N/A</v>
      </c>
      <c r="K463" s="1" t="e">
        <f t="shared" ref="K463:K464" si="134">VLOOKUP($H463,$H$3:$M$15,4,FALSE)</f>
        <v>#N/A</v>
      </c>
      <c r="L463" s="1" t="e">
        <f t="shared" ref="L463:L464" si="135">VLOOKUP($H463,$H$3:$M$15,5,FALSE)</f>
        <v>#N/A</v>
      </c>
      <c r="M463" s="1" t="e">
        <f t="shared" ref="M463:M464" si="136">VLOOKUP($H463,$H$3:$M$15,6,FALSE)</f>
        <v>#N/A</v>
      </c>
    </row>
    <row r="464" spans="1:13" ht="52.5" customHeight="1">
      <c r="A464" s="29" t="str">
        <f>GRD!$M$4</f>
        <v>SELECT</v>
      </c>
      <c r="B464" s="65" t="e">
        <f t="shared" si="130"/>
        <v>#N/A</v>
      </c>
      <c r="C464" s="66"/>
      <c r="D464" s="68">
        <f>VLOOKUP($I421,DATA!$A$1:$V$200,20,FALSE)</f>
        <v>0</v>
      </c>
      <c r="E464" s="69"/>
      <c r="G464" s="1">
        <v>3</v>
      </c>
      <c r="H464" s="1" t="str">
        <f t="shared" si="131"/>
        <v>SELECT</v>
      </c>
      <c r="I464" s="1" t="e">
        <f t="shared" si="132"/>
        <v>#N/A</v>
      </c>
      <c r="J464" s="1" t="e">
        <f t="shared" si="133"/>
        <v>#N/A</v>
      </c>
      <c r="K464" s="1" t="e">
        <f t="shared" si="134"/>
        <v>#N/A</v>
      </c>
      <c r="L464" s="1" t="e">
        <f t="shared" si="135"/>
        <v>#N/A</v>
      </c>
      <c r="M464" s="1" t="e">
        <f t="shared" si="136"/>
        <v>#N/A</v>
      </c>
    </row>
    <row r="465" spans="1:13" ht="37.5" customHeight="1">
      <c r="A465" s="70" t="s">
        <v>79</v>
      </c>
      <c r="B465" s="70"/>
      <c r="C465" s="70"/>
      <c r="D465" s="70"/>
      <c r="E465" s="70"/>
    </row>
    <row r="466" spans="1:13" ht="12" customHeight="1">
      <c r="A466" s="33"/>
      <c r="B466" s="33"/>
      <c r="C466" s="33"/>
      <c r="D466" s="33"/>
      <c r="E466" s="33"/>
    </row>
    <row r="467" spans="1:13" ht="30" customHeight="1">
      <c r="A467" s="27" t="s">
        <v>73</v>
      </c>
      <c r="B467" s="71" t="s">
        <v>60</v>
      </c>
      <c r="C467" s="71"/>
      <c r="D467" s="71" t="s">
        <v>61</v>
      </c>
      <c r="E467" s="71"/>
      <c r="I467" s="1" t="s">
        <v>26</v>
      </c>
      <c r="J467" s="1" t="s">
        <v>25</v>
      </c>
      <c r="K467" s="1" t="s">
        <v>194</v>
      </c>
      <c r="L467" s="1" t="s">
        <v>195</v>
      </c>
      <c r="M467" s="1" t="s">
        <v>196</v>
      </c>
    </row>
    <row r="468" spans="1:13" ht="52.5" customHeight="1">
      <c r="A468" s="29" t="str">
        <f>GRD!$N$4</f>
        <v>SELECT</v>
      </c>
      <c r="B468" s="65" t="e">
        <f t="shared" ref="B468:B469" si="137">HLOOKUP(D468,$I$47:$M$49,$G468,FALSE)</f>
        <v>#N/A</v>
      </c>
      <c r="C468" s="66"/>
      <c r="D468" s="67">
        <f>VLOOKUP($I421,DATA!$A$1:$V$200,21,FALSE)</f>
        <v>0</v>
      </c>
      <c r="E468" s="67"/>
      <c r="G468" s="1">
        <v>2</v>
      </c>
      <c r="H468" s="1" t="str">
        <f t="shared" ref="H468:H469" si="138">A468</f>
        <v>SELECT</v>
      </c>
      <c r="I468" s="1" t="e">
        <f t="shared" si="115"/>
        <v>#N/A</v>
      </c>
      <c r="J468" s="1" t="e">
        <f t="shared" si="116"/>
        <v>#N/A</v>
      </c>
      <c r="K468" s="1" t="e">
        <f t="shared" si="117"/>
        <v>#N/A</v>
      </c>
      <c r="L468" s="1" t="e">
        <f t="shared" si="118"/>
        <v>#N/A</v>
      </c>
      <c r="M468" s="1" t="e">
        <f t="shared" si="119"/>
        <v>#N/A</v>
      </c>
    </row>
    <row r="469" spans="1:13" ht="52.5" customHeight="1">
      <c r="A469" s="29" t="str">
        <f>GRD!$O$4</f>
        <v>SELECT</v>
      </c>
      <c r="B469" s="65" t="e">
        <f t="shared" si="137"/>
        <v>#N/A</v>
      </c>
      <c r="C469" s="66"/>
      <c r="D469" s="67">
        <f>VLOOKUP($I421,DATA!$A$1:$V$200,22,FALSE)</f>
        <v>0</v>
      </c>
      <c r="E469" s="67"/>
      <c r="G469" s="1">
        <v>3</v>
      </c>
      <c r="H469" s="1" t="str">
        <f t="shared" si="138"/>
        <v>SELECT</v>
      </c>
      <c r="I469" s="1" t="e">
        <f t="shared" si="115"/>
        <v>#N/A</v>
      </c>
      <c r="J469" s="1" t="e">
        <f t="shared" si="116"/>
        <v>#N/A</v>
      </c>
      <c r="K469" s="1" t="e">
        <f t="shared" si="117"/>
        <v>#N/A</v>
      </c>
      <c r="L469" s="1" t="e">
        <f t="shared" si="118"/>
        <v>#N/A</v>
      </c>
      <c r="M469" s="1" t="e">
        <f t="shared" si="119"/>
        <v>#N/A</v>
      </c>
    </row>
    <row r="475" spans="1:13">
      <c r="A475" s="64" t="s">
        <v>80</v>
      </c>
      <c r="B475" s="64"/>
      <c r="C475" s="64" t="s">
        <v>81</v>
      </c>
      <c r="D475" s="64"/>
      <c r="E475" s="64"/>
    </row>
    <row r="476" spans="1:13">
      <c r="C476" s="64" t="s">
        <v>82</v>
      </c>
      <c r="D476" s="64"/>
      <c r="E476" s="64"/>
    </row>
    <row r="477" spans="1:13">
      <c r="A477" s="1" t="s">
        <v>84</v>
      </c>
    </row>
    <row r="479" spans="1:13">
      <c r="A479" s="1" t="s">
        <v>83</v>
      </c>
    </row>
    <row r="481" spans="1:13" s="21" customFormat="1" ht="18.75" customHeight="1">
      <c r="A481" s="89" t="s">
        <v>34</v>
      </c>
      <c r="B481" s="89"/>
      <c r="C481" s="89"/>
      <c r="D481" s="89"/>
      <c r="E481" s="89"/>
      <c r="I481" s="21">
        <f t="shared" ref="I481" si="139">I421+1</f>
        <v>9</v>
      </c>
    </row>
    <row r="482" spans="1:13" s="21" customFormat="1" ht="30" customHeight="1">
      <c r="A482" s="90" t="s">
        <v>35</v>
      </c>
      <c r="B482" s="90"/>
      <c r="C482" s="90"/>
      <c r="D482" s="90"/>
      <c r="E482" s="90"/>
      <c r="H482" s="1"/>
      <c r="I482" s="1"/>
      <c r="J482" s="1"/>
      <c r="K482" s="1"/>
      <c r="L482" s="1"/>
      <c r="M482" s="1"/>
    </row>
    <row r="483" spans="1:13" ht="18.75" customHeight="1">
      <c r="A483" s="22" t="s">
        <v>49</v>
      </c>
      <c r="B483" s="91" t="str">
        <f>IF((SCH!$B$2=""),"",SCH!$B$2)</f>
        <v/>
      </c>
      <c r="C483" s="91"/>
      <c r="D483" s="91"/>
      <c r="E483" s="92"/>
    </row>
    <row r="484" spans="1:13" ht="18.75" customHeight="1">
      <c r="A484" s="23" t="s">
        <v>50</v>
      </c>
      <c r="B484" s="82" t="str">
        <f>IF((SCH!$B$3=""),"",SCH!$B$3)</f>
        <v/>
      </c>
      <c r="C484" s="82"/>
      <c r="D484" s="82"/>
      <c r="E484" s="83"/>
    </row>
    <row r="485" spans="1:13" ht="18.75" customHeight="1">
      <c r="A485" s="23" t="s">
        <v>56</v>
      </c>
      <c r="B485" s="46" t="str">
        <f>IF((SCH!$B$4=""),"",SCH!$B$4)</f>
        <v/>
      </c>
      <c r="C485" s="24" t="s">
        <v>57</v>
      </c>
      <c r="D485" s="82" t="str">
        <f>IF((SCH!$B$5=""),"",SCH!$B$5)</f>
        <v/>
      </c>
      <c r="E485" s="83"/>
    </row>
    <row r="486" spans="1:13" ht="18.75" customHeight="1">
      <c r="A486" s="23" t="s">
        <v>51</v>
      </c>
      <c r="B486" s="82" t="str">
        <f>IF((SCH!$B$6=""),"",SCH!$B$6)</f>
        <v/>
      </c>
      <c r="C486" s="82"/>
      <c r="D486" s="82"/>
      <c r="E486" s="83"/>
    </row>
    <row r="487" spans="1:13" ht="18.75" customHeight="1">
      <c r="A487" s="23" t="s">
        <v>52</v>
      </c>
      <c r="B487" s="82" t="str">
        <f>IF((SCH!$B$7=""),"",SCH!$B$7)</f>
        <v/>
      </c>
      <c r="C487" s="82"/>
      <c r="D487" s="82"/>
      <c r="E487" s="83"/>
    </row>
    <row r="488" spans="1:13" ht="18.75" customHeight="1">
      <c r="A488" s="25" t="s">
        <v>53</v>
      </c>
      <c r="B488" s="84" t="str">
        <f>IF((SCH!$B$8=""),"",SCH!$B$8)</f>
        <v/>
      </c>
      <c r="C488" s="84"/>
      <c r="D488" s="84"/>
      <c r="E488" s="85"/>
    </row>
    <row r="489" spans="1:13" ht="26.25" customHeight="1">
      <c r="A489" s="86" t="s">
        <v>36</v>
      </c>
      <c r="B489" s="86"/>
      <c r="C489" s="86"/>
      <c r="D489" s="86"/>
      <c r="E489" s="86"/>
    </row>
    <row r="490" spans="1:13" s="21" customFormat="1" ht="15" customHeight="1">
      <c r="A490" s="87" t="s">
        <v>37</v>
      </c>
      <c r="B490" s="87"/>
      <c r="C490" s="87"/>
      <c r="D490" s="87"/>
      <c r="E490" s="87"/>
      <c r="H490" s="1"/>
      <c r="I490" s="1"/>
      <c r="J490" s="1"/>
      <c r="K490" s="1"/>
      <c r="L490" s="1"/>
      <c r="M490" s="1"/>
    </row>
    <row r="491" spans="1:13" s="21" customFormat="1">
      <c r="A491" s="88" t="s">
        <v>38</v>
      </c>
      <c r="B491" s="88"/>
      <c r="C491" s="88"/>
      <c r="D491" s="88"/>
      <c r="E491" s="88"/>
      <c r="H491" s="1"/>
      <c r="I491" s="1"/>
      <c r="J491" s="1"/>
      <c r="K491" s="1"/>
      <c r="L491" s="1"/>
      <c r="M491" s="1"/>
    </row>
    <row r="492" spans="1:13" ht="26.25" customHeight="1">
      <c r="A492" s="72" t="s">
        <v>39</v>
      </c>
      <c r="B492" s="72"/>
      <c r="C492" s="72"/>
      <c r="D492" s="72"/>
      <c r="E492" s="72"/>
    </row>
    <row r="493" spans="1:13" ht="23.25">
      <c r="A493" s="5" t="s">
        <v>45</v>
      </c>
      <c r="B493" s="45">
        <f>VLOOKUP($I481,DATA!$A$1:$V$200,2,FALSE)</f>
        <v>0</v>
      </c>
      <c r="C493" s="43" t="s">
        <v>48</v>
      </c>
      <c r="D493" s="81">
        <f>VLOOKUP($I481,DATA!$A$1:$V$200,3,FALSE)</f>
        <v>0</v>
      </c>
      <c r="E493" s="81"/>
    </row>
    <row r="494" spans="1:13" ht="23.25">
      <c r="A494" s="5" t="s">
        <v>46</v>
      </c>
      <c r="B494" s="79">
        <f>VLOOKUP($I481,DATA!$A$1:$V$200,4,FALSE)</f>
        <v>0</v>
      </c>
      <c r="C494" s="79"/>
      <c r="D494" s="79"/>
      <c r="E494" s="79"/>
    </row>
    <row r="495" spans="1:13" ht="23.25">
      <c r="A495" s="5" t="s">
        <v>47</v>
      </c>
      <c r="B495" s="79">
        <f>VLOOKUP($I481,DATA!$A$1:$V$200,5,FALSE)</f>
        <v>0</v>
      </c>
      <c r="C495" s="79"/>
      <c r="D495" s="79"/>
      <c r="E495" s="79"/>
    </row>
    <row r="496" spans="1:13" ht="23.25" customHeight="1">
      <c r="A496" s="5" t="s">
        <v>40</v>
      </c>
      <c r="B496" s="79">
        <f>VLOOKUP($I481,DATA!$A$1:$V$200,6,FALSE)</f>
        <v>0</v>
      </c>
      <c r="C496" s="79"/>
      <c r="D496" s="79"/>
      <c r="E496" s="79"/>
    </row>
    <row r="497" spans="1:5" ht="23.25" customHeight="1">
      <c r="A497" s="5" t="s">
        <v>41</v>
      </c>
      <c r="B497" s="79">
        <f>VLOOKUP($I481,DATA!$A$1:$V$200,7,FALSE)</f>
        <v>0</v>
      </c>
      <c r="C497" s="79"/>
      <c r="D497" s="79"/>
      <c r="E497" s="79"/>
    </row>
    <row r="498" spans="1:5" ht="23.25" customHeight="1">
      <c r="A498" s="5" t="s">
        <v>42</v>
      </c>
      <c r="B498" s="79">
        <f>VLOOKUP($I481,DATA!$A$1:$V$200,8,FALSE)</f>
        <v>0</v>
      </c>
      <c r="C498" s="79"/>
      <c r="D498" s="79"/>
      <c r="E498" s="79"/>
    </row>
    <row r="499" spans="1:5" ht="25.5">
      <c r="A499" s="5" t="s">
        <v>43</v>
      </c>
      <c r="B499" s="79">
        <f>VLOOKUP($I481,DATA!$A$1:$V$200,9,FALSE)</f>
        <v>0</v>
      </c>
      <c r="C499" s="79"/>
      <c r="D499" s="79"/>
      <c r="E499" s="79"/>
    </row>
    <row r="500" spans="1:5" ht="22.5" customHeight="1">
      <c r="A500" s="80" t="s">
        <v>44</v>
      </c>
      <c r="B500" s="80"/>
      <c r="C500" s="80"/>
      <c r="D500" s="80"/>
      <c r="E500" s="80"/>
    </row>
    <row r="501" spans="1:5" ht="18.75" customHeight="1">
      <c r="A501" s="72" t="s">
        <v>58</v>
      </c>
      <c r="B501" s="72"/>
      <c r="C501" s="72"/>
      <c r="D501" s="72"/>
      <c r="E501" s="72"/>
    </row>
    <row r="502" spans="1:5" ht="22.5" customHeight="1">
      <c r="A502" s="26" t="s">
        <v>74</v>
      </c>
    </row>
    <row r="503" spans="1:5" ht="18" customHeight="1">
      <c r="A503" s="44" t="s">
        <v>59</v>
      </c>
      <c r="B503" s="73" t="s">
        <v>60</v>
      </c>
      <c r="C503" s="74"/>
      <c r="D503" s="73" t="s">
        <v>61</v>
      </c>
      <c r="E503" s="74"/>
    </row>
    <row r="504" spans="1:5" ht="37.5" customHeight="1">
      <c r="A504" s="28" t="s">
        <v>62</v>
      </c>
      <c r="B504" s="65" t="e">
        <f t="shared" ref="B504" si="140">HLOOKUP(D504,$I$23:$M$32,2,FALSE)</f>
        <v>#N/A</v>
      </c>
      <c r="C504" s="66"/>
      <c r="D504" s="68">
        <f>VLOOKUP($I481,DATA!$A$1:$V$200,10,FALSE)</f>
        <v>0</v>
      </c>
      <c r="E504" s="69"/>
    </row>
    <row r="505" spans="1:5" ht="37.5" customHeight="1">
      <c r="A505" s="28" t="s">
        <v>63</v>
      </c>
      <c r="B505" s="65" t="e">
        <f t="shared" ref="B505" si="141">HLOOKUP(D504,$I$23:$M$32,3,FALSE)</f>
        <v>#N/A</v>
      </c>
      <c r="C505" s="66"/>
      <c r="D505" s="68">
        <f>VLOOKUP($I481,DATA!$A$1:$V$200,11,FALSE)</f>
        <v>0</v>
      </c>
      <c r="E505" s="69"/>
    </row>
    <row r="506" spans="1:5" ht="37.5" customHeight="1">
      <c r="A506" s="28" t="s">
        <v>64</v>
      </c>
      <c r="B506" s="65" t="e">
        <f t="shared" ref="B506" si="142">HLOOKUP(D504,$I$23:$M$32,4,FALSE)</f>
        <v>#N/A</v>
      </c>
      <c r="C506" s="66"/>
      <c r="D506" s="68">
        <f>VLOOKUP($I481,DATA!$A$1:$V$200,12,FALSE)</f>
        <v>0</v>
      </c>
      <c r="E506" s="69"/>
    </row>
    <row r="507" spans="1:5" ht="21.75" customHeight="1">
      <c r="A507" s="26" t="s">
        <v>75</v>
      </c>
    </row>
    <row r="508" spans="1:5" ht="18" customHeight="1">
      <c r="A508" s="75" t="s">
        <v>65</v>
      </c>
      <c r="B508" s="73" t="s">
        <v>60</v>
      </c>
      <c r="C508" s="74"/>
      <c r="D508" s="73" t="s">
        <v>61</v>
      </c>
      <c r="E508" s="74"/>
    </row>
    <row r="509" spans="1:5" ht="37.5" customHeight="1">
      <c r="A509" s="76"/>
      <c r="B509" s="65" t="e">
        <f t="shared" ref="B509" si="143">HLOOKUP(D504,$I$23:$M$32,5,FALSE)</f>
        <v>#N/A</v>
      </c>
      <c r="C509" s="66"/>
      <c r="D509" s="68">
        <f>VLOOKUP($I481,DATA!$A$1:$V$200,13,FALSE)</f>
        <v>0</v>
      </c>
      <c r="E509" s="69"/>
    </row>
    <row r="510" spans="1:5" ht="22.5" customHeight="1">
      <c r="A510" s="26" t="s">
        <v>76</v>
      </c>
    </row>
    <row r="511" spans="1:5" ht="18" customHeight="1">
      <c r="A511" s="77" t="s">
        <v>66</v>
      </c>
      <c r="B511" s="73" t="s">
        <v>60</v>
      </c>
      <c r="C511" s="74"/>
      <c r="D511" s="73" t="s">
        <v>61</v>
      </c>
      <c r="E511" s="74"/>
    </row>
    <row r="512" spans="1:5" ht="37.5" customHeight="1">
      <c r="A512" s="78"/>
      <c r="B512" s="65" t="e">
        <f t="shared" ref="B512" si="144">HLOOKUP(D504,$I$23:$M$32,6,FALSE)</f>
        <v>#N/A</v>
      </c>
      <c r="C512" s="66"/>
      <c r="D512" s="68">
        <f>VLOOKUP($I481,DATA!$A$1:$V$200,14,FALSE)</f>
        <v>0</v>
      </c>
      <c r="E512" s="69"/>
    </row>
    <row r="513" spans="1:13" ht="22.5" customHeight="1">
      <c r="A513" s="26" t="s">
        <v>77</v>
      </c>
    </row>
    <row r="514" spans="1:13" ht="30" customHeight="1">
      <c r="A514" s="27" t="s">
        <v>67</v>
      </c>
      <c r="B514" s="73" t="s">
        <v>60</v>
      </c>
      <c r="C514" s="74"/>
      <c r="D514" s="73" t="s">
        <v>61</v>
      </c>
      <c r="E514" s="74"/>
    </row>
    <row r="515" spans="1:13" ht="37.5" customHeight="1">
      <c r="A515" s="28" t="s">
        <v>68</v>
      </c>
      <c r="B515" s="65" t="e">
        <f t="shared" ref="B515" si="145">HLOOKUP(D504,$I$23:$M$32,7,FALSE)</f>
        <v>#N/A</v>
      </c>
      <c r="C515" s="66"/>
      <c r="D515" s="68">
        <f>VLOOKUP($I481,DATA!$A$1:$V$200,15,FALSE)</f>
        <v>0</v>
      </c>
      <c r="E515" s="69"/>
    </row>
    <row r="516" spans="1:13" ht="37.5" customHeight="1">
      <c r="A516" s="28" t="s">
        <v>69</v>
      </c>
      <c r="B516" s="65" t="e">
        <f t="shared" ref="B516" si="146">HLOOKUP(D504,$I$23:$M$32,8,FALSE)</f>
        <v>#N/A</v>
      </c>
      <c r="C516" s="66"/>
      <c r="D516" s="68">
        <f>VLOOKUP($I481,DATA!$A$1:$V$200,16,FALSE)</f>
        <v>0</v>
      </c>
      <c r="E516" s="69"/>
    </row>
    <row r="517" spans="1:13" ht="45" customHeight="1">
      <c r="A517" s="29" t="s">
        <v>70</v>
      </c>
      <c r="B517" s="65" t="e">
        <f t="shared" ref="B517" si="147">HLOOKUP(D504,$I$23:$M$32,9,FALSE)</f>
        <v>#N/A</v>
      </c>
      <c r="C517" s="66"/>
      <c r="D517" s="68">
        <f>VLOOKUP($I481,DATA!$A$1:$V$200,17,FALSE)</f>
        <v>0</v>
      </c>
      <c r="E517" s="69"/>
    </row>
    <row r="518" spans="1:13" ht="37.5" customHeight="1">
      <c r="A518" s="28" t="s">
        <v>71</v>
      </c>
      <c r="B518" s="65" t="e">
        <f t="shared" ref="B518" si="148">HLOOKUP(D504,$I$23:$M$32,10,FALSE)</f>
        <v>#N/A</v>
      </c>
      <c r="C518" s="66"/>
      <c r="D518" s="68">
        <f>VLOOKUP($I481,DATA!$A$1:$V$200,18,FALSE)</f>
        <v>0</v>
      </c>
      <c r="E518" s="69"/>
    </row>
    <row r="519" spans="1:13" ht="37.5" customHeight="1">
      <c r="A519" s="30"/>
      <c r="B519" s="31"/>
      <c r="C519" s="31"/>
      <c r="D519" s="32"/>
      <c r="E519" s="32"/>
    </row>
    <row r="520" spans="1:13" ht="18.75" customHeight="1">
      <c r="A520" s="72" t="s">
        <v>72</v>
      </c>
      <c r="B520" s="72"/>
      <c r="C520" s="72"/>
      <c r="D520" s="72"/>
      <c r="E520" s="72"/>
    </row>
    <row r="521" spans="1:13" ht="22.5" customHeight="1">
      <c r="A521" s="26" t="s">
        <v>78</v>
      </c>
    </row>
    <row r="522" spans="1:13" ht="30" customHeight="1">
      <c r="A522" s="27" t="s">
        <v>73</v>
      </c>
      <c r="B522" s="73" t="s">
        <v>60</v>
      </c>
      <c r="C522" s="74"/>
      <c r="D522" s="73" t="s">
        <v>61</v>
      </c>
      <c r="E522" s="74"/>
      <c r="I522" s="1" t="s">
        <v>26</v>
      </c>
      <c r="J522" s="1" t="s">
        <v>25</v>
      </c>
      <c r="K522" s="1" t="s">
        <v>194</v>
      </c>
      <c r="L522" s="1" t="s">
        <v>195</v>
      </c>
      <c r="M522" s="1" t="s">
        <v>196</v>
      </c>
    </row>
    <row r="523" spans="1:13" ht="52.5" customHeight="1">
      <c r="A523" s="29" t="str">
        <f>GRD!$L$4</f>
        <v>SELECT</v>
      </c>
      <c r="B523" s="65" t="e">
        <f t="shared" ref="B523:B524" si="149">HLOOKUP(D523,$I$42:$M$44,$G523,FALSE)</f>
        <v>#N/A</v>
      </c>
      <c r="C523" s="66"/>
      <c r="D523" s="68">
        <f>VLOOKUP($I481,DATA!$A$1:$V$200,19,FALSE)</f>
        <v>0</v>
      </c>
      <c r="E523" s="69"/>
      <c r="G523" s="1">
        <v>2</v>
      </c>
      <c r="H523" s="1" t="str">
        <f t="shared" ref="H523:H524" si="150">A523</f>
        <v>SELECT</v>
      </c>
      <c r="I523" s="1" t="e">
        <f t="shared" ref="I523:I524" si="151">VLOOKUP($H523,$H$3:$M$15,2,FALSE)</f>
        <v>#N/A</v>
      </c>
      <c r="J523" s="1" t="e">
        <f t="shared" ref="J523:J524" si="152">VLOOKUP($H523,$H$3:$M$15,3,FALSE)</f>
        <v>#N/A</v>
      </c>
      <c r="K523" s="1" t="e">
        <f t="shared" ref="K523:K524" si="153">VLOOKUP($H523,$H$3:$M$15,4,FALSE)</f>
        <v>#N/A</v>
      </c>
      <c r="L523" s="1" t="e">
        <f t="shared" ref="L523:L524" si="154">VLOOKUP($H523,$H$3:$M$15,5,FALSE)</f>
        <v>#N/A</v>
      </c>
      <c r="M523" s="1" t="e">
        <f t="shared" ref="M523:M524" si="155">VLOOKUP($H523,$H$3:$M$15,6,FALSE)</f>
        <v>#N/A</v>
      </c>
    </row>
    <row r="524" spans="1:13" ht="52.5" customHeight="1">
      <c r="A524" s="29" t="str">
        <f>GRD!$M$4</f>
        <v>SELECT</v>
      </c>
      <c r="B524" s="65" t="e">
        <f t="shared" si="149"/>
        <v>#N/A</v>
      </c>
      <c r="C524" s="66"/>
      <c r="D524" s="68">
        <f>VLOOKUP($I481,DATA!$A$1:$V$200,20,FALSE)</f>
        <v>0</v>
      </c>
      <c r="E524" s="69"/>
      <c r="G524" s="1">
        <v>3</v>
      </c>
      <c r="H524" s="1" t="str">
        <f t="shared" si="150"/>
        <v>SELECT</v>
      </c>
      <c r="I524" s="1" t="e">
        <f t="shared" si="151"/>
        <v>#N/A</v>
      </c>
      <c r="J524" s="1" t="e">
        <f t="shared" si="152"/>
        <v>#N/A</v>
      </c>
      <c r="K524" s="1" t="e">
        <f t="shared" si="153"/>
        <v>#N/A</v>
      </c>
      <c r="L524" s="1" t="e">
        <f t="shared" si="154"/>
        <v>#N/A</v>
      </c>
      <c r="M524" s="1" t="e">
        <f t="shared" si="155"/>
        <v>#N/A</v>
      </c>
    </row>
    <row r="525" spans="1:13" ht="37.5" customHeight="1">
      <c r="A525" s="70" t="s">
        <v>79</v>
      </c>
      <c r="B525" s="70"/>
      <c r="C525" s="70"/>
      <c r="D525" s="70"/>
      <c r="E525" s="70"/>
    </row>
    <row r="526" spans="1:13" ht="12" customHeight="1">
      <c r="A526" s="33"/>
      <c r="B526" s="33"/>
      <c r="C526" s="33"/>
      <c r="D526" s="33"/>
      <c r="E526" s="33"/>
    </row>
    <row r="527" spans="1:13" ht="30" customHeight="1">
      <c r="A527" s="27" t="s">
        <v>73</v>
      </c>
      <c r="B527" s="71" t="s">
        <v>60</v>
      </c>
      <c r="C527" s="71"/>
      <c r="D527" s="71" t="s">
        <v>61</v>
      </c>
      <c r="E527" s="71"/>
      <c r="I527" s="1" t="s">
        <v>26</v>
      </c>
      <c r="J527" s="1" t="s">
        <v>25</v>
      </c>
      <c r="K527" s="1" t="s">
        <v>194</v>
      </c>
      <c r="L527" s="1" t="s">
        <v>195</v>
      </c>
      <c r="M527" s="1" t="s">
        <v>196</v>
      </c>
    </row>
    <row r="528" spans="1:13" ht="52.5" customHeight="1">
      <c r="A528" s="29" t="str">
        <f>GRD!$N$4</f>
        <v>SELECT</v>
      </c>
      <c r="B528" s="65" t="e">
        <f t="shared" ref="B528:B529" si="156">HLOOKUP(D528,$I$47:$M$49,$G528,FALSE)</f>
        <v>#N/A</v>
      </c>
      <c r="C528" s="66"/>
      <c r="D528" s="67">
        <f>VLOOKUP($I481,DATA!$A$1:$V$200,21,FALSE)</f>
        <v>0</v>
      </c>
      <c r="E528" s="67"/>
      <c r="G528" s="1">
        <v>2</v>
      </c>
      <c r="H528" s="1" t="str">
        <f t="shared" ref="H528:H529" si="157">A528</f>
        <v>SELECT</v>
      </c>
      <c r="I528" s="1" t="e">
        <f t="shared" ref="I528:I589" si="158">VLOOKUP($H528,$H$3:$M$15,2,FALSE)</f>
        <v>#N/A</v>
      </c>
      <c r="J528" s="1" t="e">
        <f t="shared" ref="J528:J589" si="159">VLOOKUP($H528,$H$3:$M$15,3,FALSE)</f>
        <v>#N/A</v>
      </c>
      <c r="K528" s="1" t="e">
        <f t="shared" ref="K528:K589" si="160">VLOOKUP($H528,$H$3:$M$15,4,FALSE)</f>
        <v>#N/A</v>
      </c>
      <c r="L528" s="1" t="e">
        <f t="shared" ref="L528:L589" si="161">VLOOKUP($H528,$H$3:$M$15,5,FALSE)</f>
        <v>#N/A</v>
      </c>
      <c r="M528" s="1" t="e">
        <f t="shared" ref="M528:M589" si="162">VLOOKUP($H528,$H$3:$M$15,6,FALSE)</f>
        <v>#N/A</v>
      </c>
    </row>
    <row r="529" spans="1:13" ht="52.5" customHeight="1">
      <c r="A529" s="29" t="str">
        <f>GRD!$O$4</f>
        <v>SELECT</v>
      </c>
      <c r="B529" s="65" t="e">
        <f t="shared" si="156"/>
        <v>#N/A</v>
      </c>
      <c r="C529" s="66"/>
      <c r="D529" s="67">
        <f>VLOOKUP($I481,DATA!$A$1:$V$200,22,FALSE)</f>
        <v>0</v>
      </c>
      <c r="E529" s="67"/>
      <c r="G529" s="1">
        <v>3</v>
      </c>
      <c r="H529" s="1" t="str">
        <f t="shared" si="157"/>
        <v>SELECT</v>
      </c>
      <c r="I529" s="1" t="e">
        <f t="shared" si="158"/>
        <v>#N/A</v>
      </c>
      <c r="J529" s="1" t="e">
        <f t="shared" si="159"/>
        <v>#N/A</v>
      </c>
      <c r="K529" s="1" t="e">
        <f t="shared" si="160"/>
        <v>#N/A</v>
      </c>
      <c r="L529" s="1" t="e">
        <f t="shared" si="161"/>
        <v>#N/A</v>
      </c>
      <c r="M529" s="1" t="e">
        <f t="shared" si="162"/>
        <v>#N/A</v>
      </c>
    </row>
    <row r="535" spans="1:13">
      <c r="A535" s="64" t="s">
        <v>80</v>
      </c>
      <c r="B535" s="64"/>
      <c r="C535" s="64" t="s">
        <v>81</v>
      </c>
      <c r="D535" s="64"/>
      <c r="E535" s="64"/>
    </row>
    <row r="536" spans="1:13">
      <c r="C536" s="64" t="s">
        <v>82</v>
      </c>
      <c r="D536" s="64"/>
      <c r="E536" s="64"/>
    </row>
    <row r="537" spans="1:13">
      <c r="A537" s="1" t="s">
        <v>84</v>
      </c>
    </row>
    <row r="539" spans="1:13">
      <c r="A539" s="1" t="s">
        <v>83</v>
      </c>
    </row>
    <row r="541" spans="1:13" s="21" customFormat="1" ht="18.75" customHeight="1">
      <c r="A541" s="89" t="s">
        <v>34</v>
      </c>
      <c r="B541" s="89"/>
      <c r="C541" s="89"/>
      <c r="D541" s="89"/>
      <c r="E541" s="89"/>
      <c r="I541" s="21">
        <f t="shared" ref="I541" si="163">I481+1</f>
        <v>10</v>
      </c>
    </row>
    <row r="542" spans="1:13" s="21" customFormat="1" ht="30" customHeight="1">
      <c r="A542" s="90" t="s">
        <v>35</v>
      </c>
      <c r="B542" s="90"/>
      <c r="C542" s="90"/>
      <c r="D542" s="90"/>
      <c r="E542" s="90"/>
      <c r="H542" s="1"/>
      <c r="I542" s="1"/>
      <c r="J542" s="1"/>
      <c r="K542" s="1"/>
      <c r="L542" s="1"/>
      <c r="M542" s="1"/>
    </row>
    <row r="543" spans="1:13" ht="18.75" customHeight="1">
      <c r="A543" s="22" t="s">
        <v>49</v>
      </c>
      <c r="B543" s="91" t="str">
        <f>IF((SCH!$B$2=""),"",SCH!$B$2)</f>
        <v/>
      </c>
      <c r="C543" s="91"/>
      <c r="D543" s="91"/>
      <c r="E543" s="92"/>
    </row>
    <row r="544" spans="1:13" ht="18.75" customHeight="1">
      <c r="A544" s="23" t="s">
        <v>50</v>
      </c>
      <c r="B544" s="82" t="str">
        <f>IF((SCH!$B$3=""),"",SCH!$B$3)</f>
        <v/>
      </c>
      <c r="C544" s="82"/>
      <c r="D544" s="82"/>
      <c r="E544" s="83"/>
    </row>
    <row r="545" spans="1:13" ht="18.75" customHeight="1">
      <c r="A545" s="23" t="s">
        <v>56</v>
      </c>
      <c r="B545" s="46" t="str">
        <f>IF((SCH!$B$4=""),"",SCH!$B$4)</f>
        <v/>
      </c>
      <c r="C545" s="24" t="s">
        <v>57</v>
      </c>
      <c r="D545" s="82" t="str">
        <f>IF((SCH!$B$5=""),"",SCH!$B$5)</f>
        <v/>
      </c>
      <c r="E545" s="83"/>
    </row>
    <row r="546" spans="1:13" ht="18.75" customHeight="1">
      <c r="A546" s="23" t="s">
        <v>51</v>
      </c>
      <c r="B546" s="82" t="str">
        <f>IF((SCH!$B$6=""),"",SCH!$B$6)</f>
        <v/>
      </c>
      <c r="C546" s="82"/>
      <c r="D546" s="82"/>
      <c r="E546" s="83"/>
    </row>
    <row r="547" spans="1:13" ht="18.75" customHeight="1">
      <c r="A547" s="23" t="s">
        <v>52</v>
      </c>
      <c r="B547" s="82" t="str">
        <f>IF((SCH!$B$7=""),"",SCH!$B$7)</f>
        <v/>
      </c>
      <c r="C547" s="82"/>
      <c r="D547" s="82"/>
      <c r="E547" s="83"/>
    </row>
    <row r="548" spans="1:13" ht="18.75" customHeight="1">
      <c r="A548" s="25" t="s">
        <v>53</v>
      </c>
      <c r="B548" s="84" t="str">
        <f>IF((SCH!$B$8=""),"",SCH!$B$8)</f>
        <v/>
      </c>
      <c r="C548" s="84"/>
      <c r="D548" s="84"/>
      <c r="E548" s="85"/>
    </row>
    <row r="549" spans="1:13" ht="26.25" customHeight="1">
      <c r="A549" s="86" t="s">
        <v>36</v>
      </c>
      <c r="B549" s="86"/>
      <c r="C549" s="86"/>
      <c r="D549" s="86"/>
      <c r="E549" s="86"/>
    </row>
    <row r="550" spans="1:13" s="21" customFormat="1" ht="15" customHeight="1">
      <c r="A550" s="87" t="s">
        <v>37</v>
      </c>
      <c r="B550" s="87"/>
      <c r="C550" s="87"/>
      <c r="D550" s="87"/>
      <c r="E550" s="87"/>
      <c r="H550" s="1"/>
      <c r="I550" s="1"/>
      <c r="J550" s="1"/>
      <c r="K550" s="1"/>
      <c r="L550" s="1"/>
      <c r="M550" s="1"/>
    </row>
    <row r="551" spans="1:13" s="21" customFormat="1">
      <c r="A551" s="88" t="s">
        <v>38</v>
      </c>
      <c r="B551" s="88"/>
      <c r="C551" s="88"/>
      <c r="D551" s="88"/>
      <c r="E551" s="88"/>
      <c r="H551" s="1"/>
      <c r="I551" s="1"/>
      <c r="J551" s="1"/>
      <c r="K551" s="1"/>
      <c r="L551" s="1"/>
      <c r="M551" s="1"/>
    </row>
    <row r="552" spans="1:13" ht="26.25" customHeight="1">
      <c r="A552" s="72" t="s">
        <v>39</v>
      </c>
      <c r="B552" s="72"/>
      <c r="C552" s="72"/>
      <c r="D552" s="72"/>
      <c r="E552" s="72"/>
    </row>
    <row r="553" spans="1:13" ht="23.25">
      <c r="A553" s="5" t="s">
        <v>45</v>
      </c>
      <c r="B553" s="45">
        <f>VLOOKUP($I541,DATA!$A$1:$V$200,2,FALSE)</f>
        <v>0</v>
      </c>
      <c r="C553" s="43" t="s">
        <v>48</v>
      </c>
      <c r="D553" s="81">
        <f>VLOOKUP($I541,DATA!$A$1:$V$200,3,FALSE)</f>
        <v>0</v>
      </c>
      <c r="E553" s="81"/>
    </row>
    <row r="554" spans="1:13" ht="23.25">
      <c r="A554" s="5" t="s">
        <v>46</v>
      </c>
      <c r="B554" s="79">
        <f>VLOOKUP($I541,DATA!$A$1:$V$200,4,FALSE)</f>
        <v>0</v>
      </c>
      <c r="C554" s="79"/>
      <c r="D554" s="79"/>
      <c r="E554" s="79"/>
    </row>
    <row r="555" spans="1:13" ht="23.25">
      <c r="A555" s="5" t="s">
        <v>47</v>
      </c>
      <c r="B555" s="79">
        <f>VLOOKUP($I541,DATA!$A$1:$V$200,5,FALSE)</f>
        <v>0</v>
      </c>
      <c r="C555" s="79"/>
      <c r="D555" s="79"/>
      <c r="E555" s="79"/>
    </row>
    <row r="556" spans="1:13" ht="23.25" customHeight="1">
      <c r="A556" s="5" t="s">
        <v>40</v>
      </c>
      <c r="B556" s="79">
        <f>VLOOKUP($I541,DATA!$A$1:$V$200,6,FALSE)</f>
        <v>0</v>
      </c>
      <c r="C556" s="79"/>
      <c r="D556" s="79"/>
      <c r="E556" s="79"/>
    </row>
    <row r="557" spans="1:13" ht="23.25" customHeight="1">
      <c r="A557" s="5" t="s">
        <v>41</v>
      </c>
      <c r="B557" s="79">
        <f>VLOOKUP($I541,DATA!$A$1:$V$200,7,FALSE)</f>
        <v>0</v>
      </c>
      <c r="C557" s="79"/>
      <c r="D557" s="79"/>
      <c r="E557" s="79"/>
    </row>
    <row r="558" spans="1:13" ht="23.25" customHeight="1">
      <c r="A558" s="5" t="s">
        <v>42</v>
      </c>
      <c r="B558" s="79">
        <f>VLOOKUP($I541,DATA!$A$1:$V$200,8,FALSE)</f>
        <v>0</v>
      </c>
      <c r="C558" s="79"/>
      <c r="D558" s="79"/>
      <c r="E558" s="79"/>
    </row>
    <row r="559" spans="1:13" ht="25.5">
      <c r="A559" s="5" t="s">
        <v>43</v>
      </c>
      <c r="B559" s="79">
        <f>VLOOKUP($I541,DATA!$A$1:$V$200,9,FALSE)</f>
        <v>0</v>
      </c>
      <c r="C559" s="79"/>
      <c r="D559" s="79"/>
      <c r="E559" s="79"/>
    </row>
    <row r="560" spans="1:13" ht="22.5" customHeight="1">
      <c r="A560" s="80" t="s">
        <v>44</v>
      </c>
      <c r="B560" s="80"/>
      <c r="C560" s="80"/>
      <c r="D560" s="80"/>
      <c r="E560" s="80"/>
    </row>
    <row r="561" spans="1:5" ht="18.75" customHeight="1">
      <c r="A561" s="72" t="s">
        <v>58</v>
      </c>
      <c r="B561" s="72"/>
      <c r="C561" s="72"/>
      <c r="D561" s="72"/>
      <c r="E561" s="72"/>
    </row>
    <row r="562" spans="1:5" ht="22.5" customHeight="1">
      <c r="A562" s="26" t="s">
        <v>74</v>
      </c>
    </row>
    <row r="563" spans="1:5" ht="18" customHeight="1">
      <c r="A563" s="44" t="s">
        <v>59</v>
      </c>
      <c r="B563" s="73" t="s">
        <v>60</v>
      </c>
      <c r="C563" s="74"/>
      <c r="D563" s="73" t="s">
        <v>61</v>
      </c>
      <c r="E563" s="74"/>
    </row>
    <row r="564" spans="1:5" ht="37.5" customHeight="1">
      <c r="A564" s="28" t="s">
        <v>62</v>
      </c>
      <c r="B564" s="65" t="e">
        <f t="shared" ref="B564" si="164">HLOOKUP(D564,$I$23:$M$32,2,FALSE)</f>
        <v>#N/A</v>
      </c>
      <c r="C564" s="66"/>
      <c r="D564" s="68">
        <f>VLOOKUP($I541,DATA!$A$1:$V$200,10,FALSE)</f>
        <v>0</v>
      </c>
      <c r="E564" s="69"/>
    </row>
    <row r="565" spans="1:5" ht="37.5" customHeight="1">
      <c r="A565" s="28" t="s">
        <v>63</v>
      </c>
      <c r="B565" s="65" t="e">
        <f t="shared" ref="B565" si="165">HLOOKUP(D564,$I$23:$M$32,3,FALSE)</f>
        <v>#N/A</v>
      </c>
      <c r="C565" s="66"/>
      <c r="D565" s="68">
        <f>VLOOKUP($I541,DATA!$A$1:$V$200,11,FALSE)</f>
        <v>0</v>
      </c>
      <c r="E565" s="69"/>
    </row>
    <row r="566" spans="1:5" ht="37.5" customHeight="1">
      <c r="A566" s="28" t="s">
        <v>64</v>
      </c>
      <c r="B566" s="65" t="e">
        <f t="shared" ref="B566" si="166">HLOOKUP(D564,$I$23:$M$32,4,FALSE)</f>
        <v>#N/A</v>
      </c>
      <c r="C566" s="66"/>
      <c r="D566" s="68">
        <f>VLOOKUP($I541,DATA!$A$1:$V$200,12,FALSE)</f>
        <v>0</v>
      </c>
      <c r="E566" s="69"/>
    </row>
    <row r="567" spans="1:5" ht="21.75" customHeight="1">
      <c r="A567" s="26" t="s">
        <v>75</v>
      </c>
    </row>
    <row r="568" spans="1:5" ht="18" customHeight="1">
      <c r="A568" s="75" t="s">
        <v>65</v>
      </c>
      <c r="B568" s="73" t="s">
        <v>60</v>
      </c>
      <c r="C568" s="74"/>
      <c r="D568" s="73" t="s">
        <v>61</v>
      </c>
      <c r="E568" s="74"/>
    </row>
    <row r="569" spans="1:5" ht="37.5" customHeight="1">
      <c r="A569" s="76"/>
      <c r="B569" s="65" t="e">
        <f t="shared" ref="B569" si="167">HLOOKUP(D564,$I$23:$M$32,5,FALSE)</f>
        <v>#N/A</v>
      </c>
      <c r="C569" s="66"/>
      <c r="D569" s="68">
        <f>VLOOKUP($I541,DATA!$A$1:$V$200,13,FALSE)</f>
        <v>0</v>
      </c>
      <c r="E569" s="69"/>
    </row>
    <row r="570" spans="1:5" ht="22.5" customHeight="1">
      <c r="A570" s="26" t="s">
        <v>76</v>
      </c>
    </row>
    <row r="571" spans="1:5" ht="18" customHeight="1">
      <c r="A571" s="77" t="s">
        <v>66</v>
      </c>
      <c r="B571" s="73" t="s">
        <v>60</v>
      </c>
      <c r="C571" s="74"/>
      <c r="D571" s="73" t="s">
        <v>61</v>
      </c>
      <c r="E571" s="74"/>
    </row>
    <row r="572" spans="1:5" ht="37.5" customHeight="1">
      <c r="A572" s="78"/>
      <c r="B572" s="65" t="e">
        <f t="shared" ref="B572" si="168">HLOOKUP(D564,$I$23:$M$32,6,FALSE)</f>
        <v>#N/A</v>
      </c>
      <c r="C572" s="66"/>
      <c r="D572" s="68">
        <f>VLOOKUP($I541,DATA!$A$1:$V$200,14,FALSE)</f>
        <v>0</v>
      </c>
      <c r="E572" s="69"/>
    </row>
    <row r="573" spans="1:5" ht="22.5" customHeight="1">
      <c r="A573" s="26" t="s">
        <v>77</v>
      </c>
    </row>
    <row r="574" spans="1:5" ht="30" customHeight="1">
      <c r="A574" s="27" t="s">
        <v>67</v>
      </c>
      <c r="B574" s="73" t="s">
        <v>60</v>
      </c>
      <c r="C574" s="74"/>
      <c r="D574" s="73" t="s">
        <v>61</v>
      </c>
      <c r="E574" s="74"/>
    </row>
    <row r="575" spans="1:5" ht="37.5" customHeight="1">
      <c r="A575" s="28" t="s">
        <v>68</v>
      </c>
      <c r="B575" s="65" t="e">
        <f t="shared" ref="B575" si="169">HLOOKUP(D564,$I$23:$M$32,7,FALSE)</f>
        <v>#N/A</v>
      </c>
      <c r="C575" s="66"/>
      <c r="D575" s="68">
        <f>VLOOKUP($I541,DATA!$A$1:$V$200,15,FALSE)</f>
        <v>0</v>
      </c>
      <c r="E575" s="69"/>
    </row>
    <row r="576" spans="1:5" ht="37.5" customHeight="1">
      <c r="A576" s="28" t="s">
        <v>69</v>
      </c>
      <c r="B576" s="65" t="e">
        <f t="shared" ref="B576" si="170">HLOOKUP(D564,$I$23:$M$32,8,FALSE)</f>
        <v>#N/A</v>
      </c>
      <c r="C576" s="66"/>
      <c r="D576" s="68">
        <f>VLOOKUP($I541,DATA!$A$1:$V$200,16,FALSE)</f>
        <v>0</v>
      </c>
      <c r="E576" s="69"/>
    </row>
    <row r="577" spans="1:13" ht="45" customHeight="1">
      <c r="A577" s="29" t="s">
        <v>70</v>
      </c>
      <c r="B577" s="65" t="e">
        <f t="shared" ref="B577" si="171">HLOOKUP(D564,$I$23:$M$32,9,FALSE)</f>
        <v>#N/A</v>
      </c>
      <c r="C577" s="66"/>
      <c r="D577" s="68">
        <f>VLOOKUP($I541,DATA!$A$1:$V$200,17,FALSE)</f>
        <v>0</v>
      </c>
      <c r="E577" s="69"/>
    </row>
    <row r="578" spans="1:13" ht="37.5" customHeight="1">
      <c r="A578" s="28" t="s">
        <v>71</v>
      </c>
      <c r="B578" s="65" t="e">
        <f t="shared" ref="B578" si="172">HLOOKUP(D564,$I$23:$M$32,10,FALSE)</f>
        <v>#N/A</v>
      </c>
      <c r="C578" s="66"/>
      <c r="D578" s="68">
        <f>VLOOKUP($I541,DATA!$A$1:$V$200,18,FALSE)</f>
        <v>0</v>
      </c>
      <c r="E578" s="69"/>
    </row>
    <row r="579" spans="1:13" ht="37.5" customHeight="1">
      <c r="A579" s="30"/>
      <c r="B579" s="31"/>
      <c r="C579" s="31"/>
      <c r="D579" s="32"/>
      <c r="E579" s="32"/>
    </row>
    <row r="580" spans="1:13" ht="18.75" customHeight="1">
      <c r="A580" s="72" t="s">
        <v>72</v>
      </c>
      <c r="B580" s="72"/>
      <c r="C580" s="72"/>
      <c r="D580" s="72"/>
      <c r="E580" s="72"/>
    </row>
    <row r="581" spans="1:13" ht="22.5" customHeight="1">
      <c r="A581" s="26" t="s">
        <v>78</v>
      </c>
    </row>
    <row r="582" spans="1:13" ht="30" customHeight="1">
      <c r="A582" s="27" t="s">
        <v>73</v>
      </c>
      <c r="B582" s="73" t="s">
        <v>60</v>
      </c>
      <c r="C582" s="74"/>
      <c r="D582" s="73" t="s">
        <v>61</v>
      </c>
      <c r="E582" s="74"/>
      <c r="I582" s="1" t="s">
        <v>26</v>
      </c>
      <c r="J582" s="1" t="s">
        <v>25</v>
      </c>
      <c r="K582" s="1" t="s">
        <v>194</v>
      </c>
      <c r="L582" s="1" t="s">
        <v>195</v>
      </c>
      <c r="M582" s="1" t="s">
        <v>196</v>
      </c>
    </row>
    <row r="583" spans="1:13" ht="52.5" customHeight="1">
      <c r="A583" s="29" t="str">
        <f>GRD!$L$4</f>
        <v>SELECT</v>
      </c>
      <c r="B583" s="65" t="e">
        <f t="shared" ref="B583:B584" si="173">HLOOKUP(D583,$I$42:$M$44,$G583,FALSE)</f>
        <v>#N/A</v>
      </c>
      <c r="C583" s="66"/>
      <c r="D583" s="68">
        <f>VLOOKUP($I541,DATA!$A$1:$V$200,19,FALSE)</f>
        <v>0</v>
      </c>
      <c r="E583" s="69"/>
      <c r="G583" s="1">
        <v>2</v>
      </c>
      <c r="H583" s="1" t="str">
        <f t="shared" ref="H583:H584" si="174">A583</f>
        <v>SELECT</v>
      </c>
      <c r="I583" s="1" t="e">
        <f t="shared" ref="I583:I584" si="175">VLOOKUP($H583,$H$3:$M$15,2,FALSE)</f>
        <v>#N/A</v>
      </c>
      <c r="J583" s="1" t="e">
        <f t="shared" ref="J583:J584" si="176">VLOOKUP($H583,$H$3:$M$15,3,FALSE)</f>
        <v>#N/A</v>
      </c>
      <c r="K583" s="1" t="e">
        <f t="shared" ref="K583:K584" si="177">VLOOKUP($H583,$H$3:$M$15,4,FALSE)</f>
        <v>#N/A</v>
      </c>
      <c r="L583" s="1" t="e">
        <f t="shared" ref="L583:L584" si="178">VLOOKUP($H583,$H$3:$M$15,5,FALSE)</f>
        <v>#N/A</v>
      </c>
      <c r="M583" s="1" t="e">
        <f t="shared" ref="M583:M584" si="179">VLOOKUP($H583,$H$3:$M$15,6,FALSE)</f>
        <v>#N/A</v>
      </c>
    </row>
    <row r="584" spans="1:13" ht="52.5" customHeight="1">
      <c r="A584" s="29" t="str">
        <f>GRD!$M$4</f>
        <v>SELECT</v>
      </c>
      <c r="B584" s="65" t="e">
        <f t="shared" si="173"/>
        <v>#N/A</v>
      </c>
      <c r="C584" s="66"/>
      <c r="D584" s="68">
        <f>VLOOKUP($I541,DATA!$A$1:$V$200,20,FALSE)</f>
        <v>0</v>
      </c>
      <c r="E584" s="69"/>
      <c r="G584" s="1">
        <v>3</v>
      </c>
      <c r="H584" s="1" t="str">
        <f t="shared" si="174"/>
        <v>SELECT</v>
      </c>
      <c r="I584" s="1" t="e">
        <f t="shared" si="175"/>
        <v>#N/A</v>
      </c>
      <c r="J584" s="1" t="e">
        <f t="shared" si="176"/>
        <v>#N/A</v>
      </c>
      <c r="K584" s="1" t="e">
        <f t="shared" si="177"/>
        <v>#N/A</v>
      </c>
      <c r="L584" s="1" t="e">
        <f t="shared" si="178"/>
        <v>#N/A</v>
      </c>
      <c r="M584" s="1" t="e">
        <f t="shared" si="179"/>
        <v>#N/A</v>
      </c>
    </row>
    <row r="585" spans="1:13" ht="37.5" customHeight="1">
      <c r="A585" s="70" t="s">
        <v>79</v>
      </c>
      <c r="B585" s="70"/>
      <c r="C585" s="70"/>
      <c r="D585" s="70"/>
      <c r="E585" s="70"/>
    </row>
    <row r="586" spans="1:13" ht="12" customHeight="1">
      <c r="A586" s="33"/>
      <c r="B586" s="33"/>
      <c r="C586" s="33"/>
      <c r="D586" s="33"/>
      <c r="E586" s="33"/>
    </row>
    <row r="587" spans="1:13" ht="30" customHeight="1">
      <c r="A587" s="27" t="s">
        <v>73</v>
      </c>
      <c r="B587" s="71" t="s">
        <v>60</v>
      </c>
      <c r="C587" s="71"/>
      <c r="D587" s="71" t="s">
        <v>61</v>
      </c>
      <c r="E587" s="71"/>
      <c r="I587" s="1" t="s">
        <v>26</v>
      </c>
      <c r="J587" s="1" t="s">
        <v>25</v>
      </c>
      <c r="K587" s="1" t="s">
        <v>194</v>
      </c>
      <c r="L587" s="1" t="s">
        <v>195</v>
      </c>
      <c r="M587" s="1" t="s">
        <v>196</v>
      </c>
    </row>
    <row r="588" spans="1:13" ht="52.5" customHeight="1">
      <c r="A588" s="29" t="str">
        <f>GRD!$N$4</f>
        <v>SELECT</v>
      </c>
      <c r="B588" s="65" t="e">
        <f t="shared" ref="B588:B589" si="180">HLOOKUP(D588,$I$47:$M$49,$G588,FALSE)</f>
        <v>#N/A</v>
      </c>
      <c r="C588" s="66"/>
      <c r="D588" s="67">
        <f>VLOOKUP($I541,DATA!$A$1:$V$200,21,FALSE)</f>
        <v>0</v>
      </c>
      <c r="E588" s="67"/>
      <c r="G588" s="1">
        <v>2</v>
      </c>
      <c r="H588" s="1" t="str">
        <f t="shared" ref="H588:H589" si="181">A588</f>
        <v>SELECT</v>
      </c>
      <c r="I588" s="1" t="e">
        <f t="shared" si="158"/>
        <v>#N/A</v>
      </c>
      <c r="J588" s="1" t="e">
        <f t="shared" si="159"/>
        <v>#N/A</v>
      </c>
      <c r="K588" s="1" t="e">
        <f t="shared" si="160"/>
        <v>#N/A</v>
      </c>
      <c r="L588" s="1" t="e">
        <f t="shared" si="161"/>
        <v>#N/A</v>
      </c>
      <c r="M588" s="1" t="e">
        <f t="shared" si="162"/>
        <v>#N/A</v>
      </c>
    </row>
    <row r="589" spans="1:13" ht="52.5" customHeight="1">
      <c r="A589" s="29" t="str">
        <f>GRD!$O$4</f>
        <v>SELECT</v>
      </c>
      <c r="B589" s="65" t="e">
        <f t="shared" si="180"/>
        <v>#N/A</v>
      </c>
      <c r="C589" s="66"/>
      <c r="D589" s="67">
        <f>VLOOKUP($I541,DATA!$A$1:$V$200,22,FALSE)</f>
        <v>0</v>
      </c>
      <c r="E589" s="67"/>
      <c r="G589" s="1">
        <v>3</v>
      </c>
      <c r="H589" s="1" t="str">
        <f t="shared" si="181"/>
        <v>SELECT</v>
      </c>
      <c r="I589" s="1" t="e">
        <f t="shared" si="158"/>
        <v>#N/A</v>
      </c>
      <c r="J589" s="1" t="e">
        <f t="shared" si="159"/>
        <v>#N/A</v>
      </c>
      <c r="K589" s="1" t="e">
        <f t="shared" si="160"/>
        <v>#N/A</v>
      </c>
      <c r="L589" s="1" t="e">
        <f t="shared" si="161"/>
        <v>#N/A</v>
      </c>
      <c r="M589" s="1" t="e">
        <f t="shared" si="162"/>
        <v>#N/A</v>
      </c>
    </row>
    <row r="595" spans="1:13">
      <c r="A595" s="64" t="s">
        <v>80</v>
      </c>
      <c r="B595" s="64"/>
      <c r="C595" s="64" t="s">
        <v>81</v>
      </c>
      <c r="D595" s="64"/>
      <c r="E595" s="64"/>
    </row>
    <row r="596" spans="1:13">
      <c r="C596" s="64" t="s">
        <v>82</v>
      </c>
      <c r="D596" s="64"/>
      <c r="E596" s="64"/>
    </row>
    <row r="597" spans="1:13">
      <c r="A597" s="1" t="s">
        <v>84</v>
      </c>
    </row>
    <row r="599" spans="1:13">
      <c r="A599" s="1" t="s">
        <v>83</v>
      </c>
    </row>
    <row r="601" spans="1:13" s="21" customFormat="1" ht="18.75" customHeight="1">
      <c r="A601" s="89" t="s">
        <v>34</v>
      </c>
      <c r="B601" s="89"/>
      <c r="C601" s="89"/>
      <c r="D601" s="89"/>
      <c r="E601" s="89"/>
      <c r="I601" s="21">
        <f t="shared" ref="I601" si="182">I541+1</f>
        <v>11</v>
      </c>
    </row>
    <row r="602" spans="1:13" s="21" customFormat="1" ht="30" customHeight="1">
      <c r="A602" s="90" t="s">
        <v>35</v>
      </c>
      <c r="B602" s="90"/>
      <c r="C602" s="90"/>
      <c r="D602" s="90"/>
      <c r="E602" s="90"/>
      <c r="H602" s="1"/>
      <c r="I602" s="1"/>
      <c r="J602" s="1"/>
      <c r="K602" s="1"/>
      <c r="L602" s="1"/>
      <c r="M602" s="1"/>
    </row>
    <row r="603" spans="1:13" ht="18.75" customHeight="1">
      <c r="A603" s="22" t="s">
        <v>49</v>
      </c>
      <c r="B603" s="91" t="str">
        <f>IF((SCH!$B$2=""),"",SCH!$B$2)</f>
        <v/>
      </c>
      <c r="C603" s="91"/>
      <c r="D603" s="91"/>
      <c r="E603" s="92"/>
    </row>
    <row r="604" spans="1:13" ht="18.75" customHeight="1">
      <c r="A604" s="23" t="s">
        <v>50</v>
      </c>
      <c r="B604" s="82" t="str">
        <f>IF((SCH!$B$3=""),"",SCH!$B$3)</f>
        <v/>
      </c>
      <c r="C604" s="82"/>
      <c r="D604" s="82"/>
      <c r="E604" s="83"/>
    </row>
    <row r="605" spans="1:13" ht="18.75" customHeight="1">
      <c r="A605" s="23" t="s">
        <v>56</v>
      </c>
      <c r="B605" s="46" t="str">
        <f>IF((SCH!$B$4=""),"",SCH!$B$4)</f>
        <v/>
      </c>
      <c r="C605" s="24" t="s">
        <v>57</v>
      </c>
      <c r="D605" s="82" t="str">
        <f>IF((SCH!$B$5=""),"",SCH!$B$5)</f>
        <v/>
      </c>
      <c r="E605" s="83"/>
    </row>
    <row r="606" spans="1:13" ht="18.75" customHeight="1">
      <c r="A606" s="23" t="s">
        <v>51</v>
      </c>
      <c r="B606" s="82" t="str">
        <f>IF((SCH!$B$6=""),"",SCH!$B$6)</f>
        <v/>
      </c>
      <c r="C606" s="82"/>
      <c r="D606" s="82"/>
      <c r="E606" s="83"/>
    </row>
    <row r="607" spans="1:13" ht="18.75" customHeight="1">
      <c r="A607" s="23" t="s">
        <v>52</v>
      </c>
      <c r="B607" s="82" t="str">
        <f>IF((SCH!$B$7=""),"",SCH!$B$7)</f>
        <v/>
      </c>
      <c r="C607" s="82"/>
      <c r="D607" s="82"/>
      <c r="E607" s="83"/>
    </row>
    <row r="608" spans="1:13" ht="18.75" customHeight="1">
      <c r="A608" s="25" t="s">
        <v>53</v>
      </c>
      <c r="B608" s="84" t="str">
        <f>IF((SCH!$B$8=""),"",SCH!$B$8)</f>
        <v/>
      </c>
      <c r="C608" s="84"/>
      <c r="D608" s="84"/>
      <c r="E608" s="85"/>
    </row>
    <row r="609" spans="1:13" ht="26.25" customHeight="1">
      <c r="A609" s="86" t="s">
        <v>36</v>
      </c>
      <c r="B609" s="86"/>
      <c r="C609" s="86"/>
      <c r="D609" s="86"/>
      <c r="E609" s="86"/>
    </row>
    <row r="610" spans="1:13" s="21" customFormat="1" ht="15" customHeight="1">
      <c r="A610" s="87" t="s">
        <v>37</v>
      </c>
      <c r="B610" s="87"/>
      <c r="C610" s="87"/>
      <c r="D610" s="87"/>
      <c r="E610" s="87"/>
      <c r="H610" s="1"/>
      <c r="I610" s="1"/>
      <c r="J610" s="1"/>
      <c r="K610" s="1"/>
      <c r="L610" s="1"/>
      <c r="M610" s="1"/>
    </row>
    <row r="611" spans="1:13" s="21" customFormat="1">
      <c r="A611" s="88" t="s">
        <v>38</v>
      </c>
      <c r="B611" s="88"/>
      <c r="C611" s="88"/>
      <c r="D611" s="88"/>
      <c r="E611" s="88"/>
      <c r="H611" s="1"/>
      <c r="I611" s="1"/>
      <c r="J611" s="1"/>
      <c r="K611" s="1"/>
      <c r="L611" s="1"/>
      <c r="M611" s="1"/>
    </row>
    <row r="612" spans="1:13" ht="26.25" customHeight="1">
      <c r="A612" s="72" t="s">
        <v>39</v>
      </c>
      <c r="B612" s="72"/>
      <c r="C612" s="72"/>
      <c r="D612" s="72"/>
      <c r="E612" s="72"/>
    </row>
    <row r="613" spans="1:13" ht="23.25">
      <c r="A613" s="5" t="s">
        <v>45</v>
      </c>
      <c r="B613" s="45">
        <f>VLOOKUP($I601,DATA!$A$1:$V$200,2,FALSE)</f>
        <v>0</v>
      </c>
      <c r="C613" s="43" t="s">
        <v>48</v>
      </c>
      <c r="D613" s="81">
        <f>VLOOKUP($I601,DATA!$A$1:$V$200,3,FALSE)</f>
        <v>0</v>
      </c>
      <c r="E613" s="81"/>
    </row>
    <row r="614" spans="1:13" ht="23.25">
      <c r="A614" s="5" t="s">
        <v>46</v>
      </c>
      <c r="B614" s="79">
        <f>VLOOKUP($I601,DATA!$A$1:$V$200,4,FALSE)</f>
        <v>0</v>
      </c>
      <c r="C614" s="79"/>
      <c r="D614" s="79"/>
      <c r="E614" s="79"/>
    </row>
    <row r="615" spans="1:13" ht="23.25">
      <c r="A615" s="5" t="s">
        <v>47</v>
      </c>
      <c r="B615" s="79">
        <f>VLOOKUP($I601,DATA!$A$1:$V$200,5,FALSE)</f>
        <v>0</v>
      </c>
      <c r="C615" s="79"/>
      <c r="D615" s="79"/>
      <c r="E615" s="79"/>
    </row>
    <row r="616" spans="1:13" ht="23.25" customHeight="1">
      <c r="A616" s="5" t="s">
        <v>40</v>
      </c>
      <c r="B616" s="79">
        <f>VLOOKUP($I601,DATA!$A$1:$V$200,6,FALSE)</f>
        <v>0</v>
      </c>
      <c r="C616" s="79"/>
      <c r="D616" s="79"/>
      <c r="E616" s="79"/>
    </row>
    <row r="617" spans="1:13" ht="23.25" customHeight="1">
      <c r="A617" s="5" t="s">
        <v>41</v>
      </c>
      <c r="B617" s="79">
        <f>VLOOKUP($I601,DATA!$A$1:$V$200,7,FALSE)</f>
        <v>0</v>
      </c>
      <c r="C617" s="79"/>
      <c r="D617" s="79"/>
      <c r="E617" s="79"/>
    </row>
    <row r="618" spans="1:13" ht="23.25" customHeight="1">
      <c r="A618" s="5" t="s">
        <v>42</v>
      </c>
      <c r="B618" s="79">
        <f>VLOOKUP($I601,DATA!$A$1:$V$200,8,FALSE)</f>
        <v>0</v>
      </c>
      <c r="C618" s="79"/>
      <c r="D618" s="79"/>
      <c r="E618" s="79"/>
    </row>
    <row r="619" spans="1:13" ht="25.5">
      <c r="A619" s="5" t="s">
        <v>43</v>
      </c>
      <c r="B619" s="79">
        <f>VLOOKUP($I601,DATA!$A$1:$V$200,9,FALSE)</f>
        <v>0</v>
      </c>
      <c r="C619" s="79"/>
      <c r="D619" s="79"/>
      <c r="E619" s="79"/>
    </row>
    <row r="620" spans="1:13" ht="22.5" customHeight="1">
      <c r="A620" s="80" t="s">
        <v>44</v>
      </c>
      <c r="B620" s="80"/>
      <c r="C620" s="80"/>
      <c r="D620" s="80"/>
      <c r="E620" s="80"/>
    </row>
    <row r="621" spans="1:13" ht="18.75" customHeight="1">
      <c r="A621" s="72" t="s">
        <v>58</v>
      </c>
      <c r="B621" s="72"/>
      <c r="C621" s="72"/>
      <c r="D621" s="72"/>
      <c r="E621" s="72"/>
    </row>
    <row r="622" spans="1:13" ht="22.5" customHeight="1">
      <c r="A622" s="26" t="s">
        <v>74</v>
      </c>
    </row>
    <row r="623" spans="1:13" ht="18" customHeight="1">
      <c r="A623" s="44" t="s">
        <v>59</v>
      </c>
      <c r="B623" s="73" t="s">
        <v>60</v>
      </c>
      <c r="C623" s="74"/>
      <c r="D623" s="73" t="s">
        <v>61</v>
      </c>
      <c r="E623" s="74"/>
    </row>
    <row r="624" spans="1:13" ht="37.5" customHeight="1">
      <c r="A624" s="28" t="s">
        <v>62</v>
      </c>
      <c r="B624" s="65" t="e">
        <f t="shared" ref="B624" si="183">HLOOKUP(D624,$I$23:$M$32,2,FALSE)</f>
        <v>#N/A</v>
      </c>
      <c r="C624" s="66"/>
      <c r="D624" s="68">
        <f>VLOOKUP($I601,DATA!$A$1:$V$200,10,FALSE)</f>
        <v>0</v>
      </c>
      <c r="E624" s="69"/>
    </row>
    <row r="625" spans="1:5" ht="37.5" customHeight="1">
      <c r="A625" s="28" t="s">
        <v>63</v>
      </c>
      <c r="B625" s="65" t="e">
        <f t="shared" ref="B625" si="184">HLOOKUP(D624,$I$23:$M$32,3,FALSE)</f>
        <v>#N/A</v>
      </c>
      <c r="C625" s="66"/>
      <c r="D625" s="68">
        <f>VLOOKUP($I601,DATA!$A$1:$V$200,11,FALSE)</f>
        <v>0</v>
      </c>
      <c r="E625" s="69"/>
    </row>
    <row r="626" spans="1:5" ht="37.5" customHeight="1">
      <c r="A626" s="28" t="s">
        <v>64</v>
      </c>
      <c r="B626" s="65" t="e">
        <f t="shared" ref="B626" si="185">HLOOKUP(D624,$I$23:$M$32,4,FALSE)</f>
        <v>#N/A</v>
      </c>
      <c r="C626" s="66"/>
      <c r="D626" s="68">
        <f>VLOOKUP($I601,DATA!$A$1:$V$200,12,FALSE)</f>
        <v>0</v>
      </c>
      <c r="E626" s="69"/>
    </row>
    <row r="627" spans="1:5" ht="21.75" customHeight="1">
      <c r="A627" s="26" t="s">
        <v>75</v>
      </c>
    </row>
    <row r="628" spans="1:5" ht="18" customHeight="1">
      <c r="A628" s="75" t="s">
        <v>65</v>
      </c>
      <c r="B628" s="73" t="s">
        <v>60</v>
      </c>
      <c r="C628" s="74"/>
      <c r="D628" s="73" t="s">
        <v>61</v>
      </c>
      <c r="E628" s="74"/>
    </row>
    <row r="629" spans="1:5" ht="37.5" customHeight="1">
      <c r="A629" s="76"/>
      <c r="B629" s="65" t="e">
        <f t="shared" ref="B629" si="186">HLOOKUP(D624,$I$23:$M$32,5,FALSE)</f>
        <v>#N/A</v>
      </c>
      <c r="C629" s="66"/>
      <c r="D629" s="68">
        <f>VLOOKUP($I601,DATA!$A$1:$V$200,13,FALSE)</f>
        <v>0</v>
      </c>
      <c r="E629" s="69"/>
    </row>
    <row r="630" spans="1:5" ht="22.5" customHeight="1">
      <c r="A630" s="26" t="s">
        <v>76</v>
      </c>
    </row>
    <row r="631" spans="1:5" ht="18" customHeight="1">
      <c r="A631" s="77" t="s">
        <v>66</v>
      </c>
      <c r="B631" s="73" t="s">
        <v>60</v>
      </c>
      <c r="C631" s="74"/>
      <c r="D631" s="73" t="s">
        <v>61</v>
      </c>
      <c r="E631" s="74"/>
    </row>
    <row r="632" spans="1:5" ht="37.5" customHeight="1">
      <c r="A632" s="78"/>
      <c r="B632" s="65" t="e">
        <f t="shared" ref="B632" si="187">HLOOKUP(D624,$I$23:$M$32,6,FALSE)</f>
        <v>#N/A</v>
      </c>
      <c r="C632" s="66"/>
      <c r="D632" s="68">
        <f>VLOOKUP($I601,DATA!$A$1:$V$200,14,FALSE)</f>
        <v>0</v>
      </c>
      <c r="E632" s="69"/>
    </row>
    <row r="633" spans="1:5" ht="22.5" customHeight="1">
      <c r="A633" s="26" t="s">
        <v>77</v>
      </c>
    </row>
    <row r="634" spans="1:5" ht="30" customHeight="1">
      <c r="A634" s="27" t="s">
        <v>67</v>
      </c>
      <c r="B634" s="73" t="s">
        <v>60</v>
      </c>
      <c r="C634" s="74"/>
      <c r="D634" s="73" t="s">
        <v>61</v>
      </c>
      <c r="E634" s="74"/>
    </row>
    <row r="635" spans="1:5" ht="37.5" customHeight="1">
      <c r="A635" s="28" t="s">
        <v>68</v>
      </c>
      <c r="B635" s="65" t="e">
        <f t="shared" ref="B635" si="188">HLOOKUP(D624,$I$23:$M$32,7,FALSE)</f>
        <v>#N/A</v>
      </c>
      <c r="C635" s="66"/>
      <c r="D635" s="68">
        <f>VLOOKUP($I601,DATA!$A$1:$V$200,15,FALSE)</f>
        <v>0</v>
      </c>
      <c r="E635" s="69"/>
    </row>
    <row r="636" spans="1:5" ht="37.5" customHeight="1">
      <c r="A636" s="28" t="s">
        <v>69</v>
      </c>
      <c r="B636" s="65" t="e">
        <f t="shared" ref="B636" si="189">HLOOKUP(D624,$I$23:$M$32,8,FALSE)</f>
        <v>#N/A</v>
      </c>
      <c r="C636" s="66"/>
      <c r="D636" s="68">
        <f>VLOOKUP($I601,DATA!$A$1:$V$200,16,FALSE)</f>
        <v>0</v>
      </c>
      <c r="E636" s="69"/>
    </row>
    <row r="637" spans="1:5" ht="45" customHeight="1">
      <c r="A637" s="29" t="s">
        <v>70</v>
      </c>
      <c r="B637" s="65" t="e">
        <f t="shared" ref="B637" si="190">HLOOKUP(D624,$I$23:$M$32,9,FALSE)</f>
        <v>#N/A</v>
      </c>
      <c r="C637" s="66"/>
      <c r="D637" s="68">
        <f>VLOOKUP($I601,DATA!$A$1:$V$200,17,FALSE)</f>
        <v>0</v>
      </c>
      <c r="E637" s="69"/>
    </row>
    <row r="638" spans="1:5" ht="37.5" customHeight="1">
      <c r="A638" s="28" t="s">
        <v>71</v>
      </c>
      <c r="B638" s="65" t="e">
        <f t="shared" ref="B638" si="191">HLOOKUP(D624,$I$23:$M$32,10,FALSE)</f>
        <v>#N/A</v>
      </c>
      <c r="C638" s="66"/>
      <c r="D638" s="68">
        <f>VLOOKUP($I601,DATA!$A$1:$V$200,18,FALSE)</f>
        <v>0</v>
      </c>
      <c r="E638" s="69"/>
    </row>
    <row r="639" spans="1:5" ht="37.5" customHeight="1">
      <c r="A639" s="30"/>
      <c r="B639" s="31"/>
      <c r="C639" s="31"/>
      <c r="D639" s="32"/>
      <c r="E639" s="32"/>
    </row>
    <row r="640" spans="1:5" ht="18.75" customHeight="1">
      <c r="A640" s="72" t="s">
        <v>72</v>
      </c>
      <c r="B640" s="72"/>
      <c r="C640" s="72"/>
      <c r="D640" s="72"/>
      <c r="E640" s="72"/>
    </row>
    <row r="641" spans="1:13" ht="22.5" customHeight="1">
      <c r="A641" s="26" t="s">
        <v>78</v>
      </c>
    </row>
    <row r="642" spans="1:13" ht="30" customHeight="1">
      <c r="A642" s="27" t="s">
        <v>73</v>
      </c>
      <c r="B642" s="73" t="s">
        <v>60</v>
      </c>
      <c r="C642" s="74"/>
      <c r="D642" s="73" t="s">
        <v>61</v>
      </c>
      <c r="E642" s="74"/>
      <c r="I642" s="1" t="s">
        <v>26</v>
      </c>
      <c r="J642" s="1" t="s">
        <v>25</v>
      </c>
      <c r="K642" s="1" t="s">
        <v>194</v>
      </c>
      <c r="L642" s="1" t="s">
        <v>195</v>
      </c>
      <c r="M642" s="1" t="s">
        <v>196</v>
      </c>
    </row>
    <row r="643" spans="1:13" ht="52.5" customHeight="1">
      <c r="A643" s="29" t="str">
        <f>GRD!$L$4</f>
        <v>SELECT</v>
      </c>
      <c r="B643" s="65" t="e">
        <f t="shared" ref="B643:B644" si="192">HLOOKUP(D643,$I$42:$M$44,$G643,FALSE)</f>
        <v>#N/A</v>
      </c>
      <c r="C643" s="66"/>
      <c r="D643" s="68">
        <f>VLOOKUP($I601,DATA!$A$1:$V$200,19,FALSE)</f>
        <v>0</v>
      </c>
      <c r="E643" s="69"/>
      <c r="G643" s="1">
        <v>2</v>
      </c>
      <c r="H643" s="1" t="str">
        <f t="shared" ref="H643:H644" si="193">A643</f>
        <v>SELECT</v>
      </c>
      <c r="I643" s="1" t="e">
        <f t="shared" ref="I643:I644" si="194">VLOOKUP($H643,$H$3:$M$15,2,FALSE)</f>
        <v>#N/A</v>
      </c>
      <c r="J643" s="1" t="e">
        <f t="shared" ref="J643:J644" si="195">VLOOKUP($H643,$H$3:$M$15,3,FALSE)</f>
        <v>#N/A</v>
      </c>
      <c r="K643" s="1" t="e">
        <f t="shared" ref="K643:K644" si="196">VLOOKUP($H643,$H$3:$M$15,4,FALSE)</f>
        <v>#N/A</v>
      </c>
      <c r="L643" s="1" t="e">
        <f t="shared" ref="L643:L644" si="197">VLOOKUP($H643,$H$3:$M$15,5,FALSE)</f>
        <v>#N/A</v>
      </c>
      <c r="M643" s="1" t="e">
        <f t="shared" ref="M643:M644" si="198">VLOOKUP($H643,$H$3:$M$15,6,FALSE)</f>
        <v>#N/A</v>
      </c>
    </row>
    <row r="644" spans="1:13" ht="52.5" customHeight="1">
      <c r="A644" s="29" t="str">
        <f>GRD!$M$4</f>
        <v>SELECT</v>
      </c>
      <c r="B644" s="65" t="e">
        <f t="shared" si="192"/>
        <v>#N/A</v>
      </c>
      <c r="C644" s="66"/>
      <c r="D644" s="68">
        <f>VLOOKUP($I601,DATA!$A$1:$V$200,20,FALSE)</f>
        <v>0</v>
      </c>
      <c r="E644" s="69"/>
      <c r="G644" s="1">
        <v>3</v>
      </c>
      <c r="H644" s="1" t="str">
        <f t="shared" si="193"/>
        <v>SELECT</v>
      </c>
      <c r="I644" s="1" t="e">
        <f t="shared" si="194"/>
        <v>#N/A</v>
      </c>
      <c r="J644" s="1" t="e">
        <f t="shared" si="195"/>
        <v>#N/A</v>
      </c>
      <c r="K644" s="1" t="e">
        <f t="shared" si="196"/>
        <v>#N/A</v>
      </c>
      <c r="L644" s="1" t="e">
        <f t="shared" si="197"/>
        <v>#N/A</v>
      </c>
      <c r="M644" s="1" t="e">
        <f t="shared" si="198"/>
        <v>#N/A</v>
      </c>
    </row>
    <row r="645" spans="1:13" ht="37.5" customHeight="1">
      <c r="A645" s="70" t="s">
        <v>79</v>
      </c>
      <c r="B645" s="70"/>
      <c r="C645" s="70"/>
      <c r="D645" s="70"/>
      <c r="E645" s="70"/>
    </row>
    <row r="646" spans="1:13" ht="12" customHeight="1">
      <c r="A646" s="33"/>
      <c r="B646" s="33"/>
      <c r="C646" s="33"/>
      <c r="D646" s="33"/>
      <c r="E646" s="33"/>
    </row>
    <row r="647" spans="1:13" ht="30" customHeight="1">
      <c r="A647" s="27" t="s">
        <v>73</v>
      </c>
      <c r="B647" s="71" t="s">
        <v>60</v>
      </c>
      <c r="C647" s="71"/>
      <c r="D647" s="71" t="s">
        <v>61</v>
      </c>
      <c r="E647" s="71"/>
      <c r="I647" s="1" t="s">
        <v>26</v>
      </c>
      <c r="J647" s="1" t="s">
        <v>25</v>
      </c>
      <c r="K647" s="1" t="s">
        <v>194</v>
      </c>
      <c r="L647" s="1" t="s">
        <v>195</v>
      </c>
      <c r="M647" s="1" t="s">
        <v>196</v>
      </c>
    </row>
    <row r="648" spans="1:13" ht="52.5" customHeight="1">
      <c r="A648" s="29" t="str">
        <f>GRD!$N$4</f>
        <v>SELECT</v>
      </c>
      <c r="B648" s="65" t="e">
        <f t="shared" ref="B648:B649" si="199">HLOOKUP(D648,$I$47:$M$49,$G648,FALSE)</f>
        <v>#N/A</v>
      </c>
      <c r="C648" s="66"/>
      <c r="D648" s="67">
        <f>VLOOKUP($I601,DATA!$A$1:$V$200,21,FALSE)</f>
        <v>0</v>
      </c>
      <c r="E648" s="67"/>
      <c r="G648" s="1">
        <v>2</v>
      </c>
      <c r="H648" s="1" t="str">
        <f t="shared" ref="H648:H649" si="200">A648</f>
        <v>SELECT</v>
      </c>
      <c r="I648" s="1" t="e">
        <f t="shared" ref="I648:I709" si="201">VLOOKUP($H648,$H$3:$M$15,2,FALSE)</f>
        <v>#N/A</v>
      </c>
      <c r="J648" s="1" t="e">
        <f t="shared" ref="J648:J709" si="202">VLOOKUP($H648,$H$3:$M$15,3,FALSE)</f>
        <v>#N/A</v>
      </c>
      <c r="K648" s="1" t="e">
        <f t="shared" ref="K648:K709" si="203">VLOOKUP($H648,$H$3:$M$15,4,FALSE)</f>
        <v>#N/A</v>
      </c>
      <c r="L648" s="1" t="e">
        <f t="shared" ref="L648:L709" si="204">VLOOKUP($H648,$H$3:$M$15,5,FALSE)</f>
        <v>#N/A</v>
      </c>
      <c r="M648" s="1" t="e">
        <f t="shared" ref="M648:M709" si="205">VLOOKUP($H648,$H$3:$M$15,6,FALSE)</f>
        <v>#N/A</v>
      </c>
    </row>
    <row r="649" spans="1:13" ht="52.5" customHeight="1">
      <c r="A649" s="29" t="str">
        <f>GRD!$O$4</f>
        <v>SELECT</v>
      </c>
      <c r="B649" s="65" t="e">
        <f t="shared" si="199"/>
        <v>#N/A</v>
      </c>
      <c r="C649" s="66"/>
      <c r="D649" s="67">
        <f>VLOOKUP($I601,DATA!$A$1:$V$200,22,FALSE)</f>
        <v>0</v>
      </c>
      <c r="E649" s="67"/>
      <c r="G649" s="1">
        <v>3</v>
      </c>
      <c r="H649" s="1" t="str">
        <f t="shared" si="200"/>
        <v>SELECT</v>
      </c>
      <c r="I649" s="1" t="e">
        <f t="shared" si="201"/>
        <v>#N/A</v>
      </c>
      <c r="J649" s="1" t="e">
        <f t="shared" si="202"/>
        <v>#N/A</v>
      </c>
      <c r="K649" s="1" t="e">
        <f t="shared" si="203"/>
        <v>#N/A</v>
      </c>
      <c r="L649" s="1" t="e">
        <f t="shared" si="204"/>
        <v>#N/A</v>
      </c>
      <c r="M649" s="1" t="e">
        <f t="shared" si="205"/>
        <v>#N/A</v>
      </c>
    </row>
    <row r="655" spans="1:13">
      <c r="A655" s="64" t="s">
        <v>80</v>
      </c>
      <c r="B655" s="64"/>
      <c r="C655" s="64" t="s">
        <v>81</v>
      </c>
      <c r="D655" s="64"/>
      <c r="E655" s="64"/>
    </row>
    <row r="656" spans="1:13">
      <c r="C656" s="64" t="s">
        <v>82</v>
      </c>
      <c r="D656" s="64"/>
      <c r="E656" s="64"/>
    </row>
    <row r="657" spans="1:13">
      <c r="A657" s="1" t="s">
        <v>84</v>
      </c>
    </row>
    <row r="659" spans="1:13">
      <c r="A659" s="1" t="s">
        <v>83</v>
      </c>
    </row>
    <row r="661" spans="1:13" s="21" customFormat="1" ht="18.75" customHeight="1">
      <c r="A661" s="89" t="s">
        <v>34</v>
      </c>
      <c r="B661" s="89"/>
      <c r="C661" s="89"/>
      <c r="D661" s="89"/>
      <c r="E661" s="89"/>
      <c r="I661" s="21">
        <f t="shared" ref="I661" si="206">I601+1</f>
        <v>12</v>
      </c>
    </row>
    <row r="662" spans="1:13" s="21" customFormat="1" ht="30" customHeight="1">
      <c r="A662" s="90" t="s">
        <v>35</v>
      </c>
      <c r="B662" s="90"/>
      <c r="C662" s="90"/>
      <c r="D662" s="90"/>
      <c r="E662" s="90"/>
      <c r="H662" s="1"/>
      <c r="I662" s="1"/>
      <c r="J662" s="1"/>
      <c r="K662" s="1"/>
      <c r="L662" s="1"/>
      <c r="M662" s="1"/>
    </row>
    <row r="663" spans="1:13" ht="18.75" customHeight="1">
      <c r="A663" s="22" t="s">
        <v>49</v>
      </c>
      <c r="B663" s="91" t="str">
        <f>IF((SCH!$B$2=""),"",SCH!$B$2)</f>
        <v/>
      </c>
      <c r="C663" s="91"/>
      <c r="D663" s="91"/>
      <c r="E663" s="92"/>
    </row>
    <row r="664" spans="1:13" ht="18.75" customHeight="1">
      <c r="A664" s="23" t="s">
        <v>50</v>
      </c>
      <c r="B664" s="82" t="str">
        <f>IF((SCH!$B$3=""),"",SCH!$B$3)</f>
        <v/>
      </c>
      <c r="C664" s="82"/>
      <c r="D664" s="82"/>
      <c r="E664" s="83"/>
    </row>
    <row r="665" spans="1:13" ht="18.75" customHeight="1">
      <c r="A665" s="23" t="s">
        <v>56</v>
      </c>
      <c r="B665" s="46" t="str">
        <f>IF((SCH!$B$4=""),"",SCH!$B$4)</f>
        <v/>
      </c>
      <c r="C665" s="24" t="s">
        <v>57</v>
      </c>
      <c r="D665" s="82" t="str">
        <f>IF((SCH!$B$5=""),"",SCH!$B$5)</f>
        <v/>
      </c>
      <c r="E665" s="83"/>
    </row>
    <row r="666" spans="1:13" ht="18.75" customHeight="1">
      <c r="A666" s="23" t="s">
        <v>51</v>
      </c>
      <c r="B666" s="82" t="str">
        <f>IF((SCH!$B$6=""),"",SCH!$B$6)</f>
        <v/>
      </c>
      <c r="C666" s="82"/>
      <c r="D666" s="82"/>
      <c r="E666" s="83"/>
    </row>
    <row r="667" spans="1:13" ht="18.75" customHeight="1">
      <c r="A667" s="23" t="s">
        <v>52</v>
      </c>
      <c r="B667" s="82" t="str">
        <f>IF((SCH!$B$7=""),"",SCH!$B$7)</f>
        <v/>
      </c>
      <c r="C667" s="82"/>
      <c r="D667" s="82"/>
      <c r="E667" s="83"/>
    </row>
    <row r="668" spans="1:13" ht="18.75" customHeight="1">
      <c r="A668" s="25" t="s">
        <v>53</v>
      </c>
      <c r="B668" s="84" t="str">
        <f>IF((SCH!$B$8=""),"",SCH!$B$8)</f>
        <v/>
      </c>
      <c r="C668" s="84"/>
      <c r="D668" s="84"/>
      <c r="E668" s="85"/>
    </row>
    <row r="669" spans="1:13" ht="26.25" customHeight="1">
      <c r="A669" s="86" t="s">
        <v>36</v>
      </c>
      <c r="B669" s="86"/>
      <c r="C669" s="86"/>
      <c r="D669" s="86"/>
      <c r="E669" s="86"/>
    </row>
    <row r="670" spans="1:13" s="21" customFormat="1" ht="15" customHeight="1">
      <c r="A670" s="87" t="s">
        <v>37</v>
      </c>
      <c r="B670" s="87"/>
      <c r="C670" s="87"/>
      <c r="D670" s="87"/>
      <c r="E670" s="87"/>
      <c r="H670" s="1"/>
      <c r="I670" s="1"/>
      <c r="J670" s="1"/>
      <c r="K670" s="1"/>
      <c r="L670" s="1"/>
      <c r="M670" s="1"/>
    </row>
    <row r="671" spans="1:13" s="21" customFormat="1">
      <c r="A671" s="88" t="s">
        <v>38</v>
      </c>
      <c r="B671" s="88"/>
      <c r="C671" s="88"/>
      <c r="D671" s="88"/>
      <c r="E671" s="88"/>
      <c r="H671" s="1"/>
      <c r="I671" s="1"/>
      <c r="J671" s="1"/>
      <c r="K671" s="1"/>
      <c r="L671" s="1"/>
      <c r="M671" s="1"/>
    </row>
    <row r="672" spans="1:13" ht="26.25" customHeight="1">
      <c r="A672" s="72" t="s">
        <v>39</v>
      </c>
      <c r="B672" s="72"/>
      <c r="C672" s="72"/>
      <c r="D672" s="72"/>
      <c r="E672" s="72"/>
    </row>
    <row r="673" spans="1:5" ht="23.25">
      <c r="A673" s="5" t="s">
        <v>45</v>
      </c>
      <c r="B673" s="45">
        <f>VLOOKUP($I661,DATA!$A$1:$V$200,2,FALSE)</f>
        <v>0</v>
      </c>
      <c r="C673" s="43" t="s">
        <v>48</v>
      </c>
      <c r="D673" s="81">
        <f>VLOOKUP($I661,DATA!$A$1:$V$200,3,FALSE)</f>
        <v>0</v>
      </c>
      <c r="E673" s="81"/>
    </row>
    <row r="674" spans="1:5" ht="23.25">
      <c r="A674" s="5" t="s">
        <v>46</v>
      </c>
      <c r="B674" s="79">
        <f>VLOOKUP($I661,DATA!$A$1:$V$200,4,FALSE)</f>
        <v>0</v>
      </c>
      <c r="C674" s="79"/>
      <c r="D674" s="79"/>
      <c r="E674" s="79"/>
    </row>
    <row r="675" spans="1:5" ht="23.25">
      <c r="A675" s="5" t="s">
        <v>47</v>
      </c>
      <c r="B675" s="79">
        <f>VLOOKUP($I661,DATA!$A$1:$V$200,5,FALSE)</f>
        <v>0</v>
      </c>
      <c r="C675" s="79"/>
      <c r="D675" s="79"/>
      <c r="E675" s="79"/>
    </row>
    <row r="676" spans="1:5" ht="23.25" customHeight="1">
      <c r="A676" s="5" t="s">
        <v>40</v>
      </c>
      <c r="B676" s="79">
        <f>VLOOKUP($I661,DATA!$A$1:$V$200,6,FALSE)</f>
        <v>0</v>
      </c>
      <c r="C676" s="79"/>
      <c r="D676" s="79"/>
      <c r="E676" s="79"/>
    </row>
    <row r="677" spans="1:5" ht="23.25" customHeight="1">
      <c r="A677" s="5" t="s">
        <v>41</v>
      </c>
      <c r="B677" s="79">
        <f>VLOOKUP($I661,DATA!$A$1:$V$200,7,FALSE)</f>
        <v>0</v>
      </c>
      <c r="C677" s="79"/>
      <c r="D677" s="79"/>
      <c r="E677" s="79"/>
    </row>
    <row r="678" spans="1:5" ht="23.25" customHeight="1">
      <c r="A678" s="5" t="s">
        <v>42</v>
      </c>
      <c r="B678" s="79">
        <f>VLOOKUP($I661,DATA!$A$1:$V$200,8,FALSE)</f>
        <v>0</v>
      </c>
      <c r="C678" s="79"/>
      <c r="D678" s="79"/>
      <c r="E678" s="79"/>
    </row>
    <row r="679" spans="1:5" ht="25.5">
      <c r="A679" s="5" t="s">
        <v>43</v>
      </c>
      <c r="B679" s="79">
        <f>VLOOKUP($I661,DATA!$A$1:$V$200,9,FALSE)</f>
        <v>0</v>
      </c>
      <c r="C679" s="79"/>
      <c r="D679" s="79"/>
      <c r="E679" s="79"/>
    </row>
    <row r="680" spans="1:5" ht="22.5" customHeight="1">
      <c r="A680" s="80" t="s">
        <v>44</v>
      </c>
      <c r="B680" s="80"/>
      <c r="C680" s="80"/>
      <c r="D680" s="80"/>
      <c r="E680" s="80"/>
    </row>
    <row r="681" spans="1:5" ht="18.75" customHeight="1">
      <c r="A681" s="72" t="s">
        <v>58</v>
      </c>
      <c r="B681" s="72"/>
      <c r="C681" s="72"/>
      <c r="D681" s="72"/>
      <c r="E681" s="72"/>
    </row>
    <row r="682" spans="1:5" ht="22.5" customHeight="1">
      <c r="A682" s="26" t="s">
        <v>74</v>
      </c>
    </row>
    <row r="683" spans="1:5" ht="18" customHeight="1">
      <c r="A683" s="44" t="s">
        <v>59</v>
      </c>
      <c r="B683" s="73" t="s">
        <v>60</v>
      </c>
      <c r="C683" s="74"/>
      <c r="D683" s="73" t="s">
        <v>61</v>
      </c>
      <c r="E683" s="74"/>
    </row>
    <row r="684" spans="1:5" ht="37.5" customHeight="1">
      <c r="A684" s="28" t="s">
        <v>62</v>
      </c>
      <c r="B684" s="65" t="e">
        <f t="shared" ref="B684" si="207">HLOOKUP(D684,$I$23:$M$32,2,FALSE)</f>
        <v>#N/A</v>
      </c>
      <c r="C684" s="66"/>
      <c r="D684" s="68">
        <f>VLOOKUP($I661,DATA!$A$1:$V$200,10,FALSE)</f>
        <v>0</v>
      </c>
      <c r="E684" s="69"/>
    </row>
    <row r="685" spans="1:5" ht="37.5" customHeight="1">
      <c r="A685" s="28" t="s">
        <v>63</v>
      </c>
      <c r="B685" s="65" t="e">
        <f t="shared" ref="B685" si="208">HLOOKUP(D684,$I$23:$M$32,3,FALSE)</f>
        <v>#N/A</v>
      </c>
      <c r="C685" s="66"/>
      <c r="D685" s="68">
        <f>VLOOKUP($I661,DATA!$A$1:$V$200,11,FALSE)</f>
        <v>0</v>
      </c>
      <c r="E685" s="69"/>
    </row>
    <row r="686" spans="1:5" ht="37.5" customHeight="1">
      <c r="A686" s="28" t="s">
        <v>64</v>
      </c>
      <c r="B686" s="65" t="e">
        <f t="shared" ref="B686" si="209">HLOOKUP(D684,$I$23:$M$32,4,FALSE)</f>
        <v>#N/A</v>
      </c>
      <c r="C686" s="66"/>
      <c r="D686" s="68">
        <f>VLOOKUP($I661,DATA!$A$1:$V$200,12,FALSE)</f>
        <v>0</v>
      </c>
      <c r="E686" s="69"/>
    </row>
    <row r="687" spans="1:5" ht="21.75" customHeight="1">
      <c r="A687" s="26" t="s">
        <v>75</v>
      </c>
    </row>
    <row r="688" spans="1:5" ht="18" customHeight="1">
      <c r="A688" s="75" t="s">
        <v>65</v>
      </c>
      <c r="B688" s="73" t="s">
        <v>60</v>
      </c>
      <c r="C688" s="74"/>
      <c r="D688" s="73" t="s">
        <v>61</v>
      </c>
      <c r="E688" s="74"/>
    </row>
    <row r="689" spans="1:13" ht="37.5" customHeight="1">
      <c r="A689" s="76"/>
      <c r="B689" s="65" t="e">
        <f t="shared" ref="B689" si="210">HLOOKUP(D684,$I$23:$M$32,5,FALSE)</f>
        <v>#N/A</v>
      </c>
      <c r="C689" s="66"/>
      <c r="D689" s="68">
        <f>VLOOKUP($I661,DATA!$A$1:$V$200,13,FALSE)</f>
        <v>0</v>
      </c>
      <c r="E689" s="69"/>
    </row>
    <row r="690" spans="1:13" ht="22.5" customHeight="1">
      <c r="A690" s="26" t="s">
        <v>76</v>
      </c>
    </row>
    <row r="691" spans="1:13" ht="18" customHeight="1">
      <c r="A691" s="77" t="s">
        <v>66</v>
      </c>
      <c r="B691" s="73" t="s">
        <v>60</v>
      </c>
      <c r="C691" s="74"/>
      <c r="D691" s="73" t="s">
        <v>61</v>
      </c>
      <c r="E691" s="74"/>
    </row>
    <row r="692" spans="1:13" ht="37.5" customHeight="1">
      <c r="A692" s="78"/>
      <c r="B692" s="65" t="e">
        <f t="shared" ref="B692" si="211">HLOOKUP(D684,$I$23:$M$32,6,FALSE)</f>
        <v>#N/A</v>
      </c>
      <c r="C692" s="66"/>
      <c r="D692" s="68">
        <f>VLOOKUP($I661,DATA!$A$1:$V$200,14,FALSE)</f>
        <v>0</v>
      </c>
      <c r="E692" s="69"/>
    </row>
    <row r="693" spans="1:13" ht="22.5" customHeight="1">
      <c r="A693" s="26" t="s">
        <v>77</v>
      </c>
    </row>
    <row r="694" spans="1:13" ht="30" customHeight="1">
      <c r="A694" s="27" t="s">
        <v>67</v>
      </c>
      <c r="B694" s="73" t="s">
        <v>60</v>
      </c>
      <c r="C694" s="74"/>
      <c r="D694" s="73" t="s">
        <v>61</v>
      </c>
      <c r="E694" s="74"/>
    </row>
    <row r="695" spans="1:13" ht="37.5" customHeight="1">
      <c r="A695" s="28" t="s">
        <v>68</v>
      </c>
      <c r="B695" s="65" t="e">
        <f t="shared" ref="B695" si="212">HLOOKUP(D684,$I$23:$M$32,7,FALSE)</f>
        <v>#N/A</v>
      </c>
      <c r="C695" s="66"/>
      <c r="D695" s="68">
        <f>VLOOKUP($I661,DATA!$A$1:$V$200,15,FALSE)</f>
        <v>0</v>
      </c>
      <c r="E695" s="69"/>
    </row>
    <row r="696" spans="1:13" ht="37.5" customHeight="1">
      <c r="A696" s="28" t="s">
        <v>69</v>
      </c>
      <c r="B696" s="65" t="e">
        <f t="shared" ref="B696" si="213">HLOOKUP(D684,$I$23:$M$32,8,FALSE)</f>
        <v>#N/A</v>
      </c>
      <c r="C696" s="66"/>
      <c r="D696" s="68">
        <f>VLOOKUP($I661,DATA!$A$1:$V$200,16,FALSE)</f>
        <v>0</v>
      </c>
      <c r="E696" s="69"/>
    </row>
    <row r="697" spans="1:13" ht="45" customHeight="1">
      <c r="A697" s="29" t="s">
        <v>70</v>
      </c>
      <c r="B697" s="65" t="e">
        <f t="shared" ref="B697" si="214">HLOOKUP(D684,$I$23:$M$32,9,FALSE)</f>
        <v>#N/A</v>
      </c>
      <c r="C697" s="66"/>
      <c r="D697" s="68">
        <f>VLOOKUP($I661,DATA!$A$1:$V$200,17,FALSE)</f>
        <v>0</v>
      </c>
      <c r="E697" s="69"/>
    </row>
    <row r="698" spans="1:13" ht="37.5" customHeight="1">
      <c r="A698" s="28" t="s">
        <v>71</v>
      </c>
      <c r="B698" s="65" t="e">
        <f t="shared" ref="B698" si="215">HLOOKUP(D684,$I$23:$M$32,10,FALSE)</f>
        <v>#N/A</v>
      </c>
      <c r="C698" s="66"/>
      <c r="D698" s="68">
        <f>VLOOKUP($I661,DATA!$A$1:$V$200,18,FALSE)</f>
        <v>0</v>
      </c>
      <c r="E698" s="69"/>
    </row>
    <row r="699" spans="1:13" ht="37.5" customHeight="1">
      <c r="A699" s="30"/>
      <c r="B699" s="31"/>
      <c r="C699" s="31"/>
      <c r="D699" s="32"/>
      <c r="E699" s="32"/>
    </row>
    <row r="700" spans="1:13" ht="18.75" customHeight="1">
      <c r="A700" s="72" t="s">
        <v>72</v>
      </c>
      <c r="B700" s="72"/>
      <c r="C700" s="72"/>
      <c r="D700" s="72"/>
      <c r="E700" s="72"/>
    </row>
    <row r="701" spans="1:13" ht="22.5" customHeight="1">
      <c r="A701" s="26" t="s">
        <v>78</v>
      </c>
    </row>
    <row r="702" spans="1:13" ht="30" customHeight="1">
      <c r="A702" s="27" t="s">
        <v>73</v>
      </c>
      <c r="B702" s="73" t="s">
        <v>60</v>
      </c>
      <c r="C702" s="74"/>
      <c r="D702" s="73" t="s">
        <v>61</v>
      </c>
      <c r="E702" s="74"/>
      <c r="I702" s="1" t="s">
        <v>26</v>
      </c>
      <c r="J702" s="1" t="s">
        <v>25</v>
      </c>
      <c r="K702" s="1" t="s">
        <v>194</v>
      </c>
      <c r="L702" s="1" t="s">
        <v>195</v>
      </c>
      <c r="M702" s="1" t="s">
        <v>196</v>
      </c>
    </row>
    <row r="703" spans="1:13" ht="52.5" customHeight="1">
      <c r="A703" s="29" t="str">
        <f>GRD!$L$4</f>
        <v>SELECT</v>
      </c>
      <c r="B703" s="65" t="e">
        <f t="shared" ref="B703:B704" si="216">HLOOKUP(D703,$I$42:$M$44,$G703,FALSE)</f>
        <v>#N/A</v>
      </c>
      <c r="C703" s="66"/>
      <c r="D703" s="68">
        <f>VLOOKUP($I661,DATA!$A$1:$V$200,19,FALSE)</f>
        <v>0</v>
      </c>
      <c r="E703" s="69"/>
      <c r="G703" s="1">
        <v>2</v>
      </c>
      <c r="H703" s="1" t="str">
        <f t="shared" ref="H703:H704" si="217">A703</f>
        <v>SELECT</v>
      </c>
      <c r="I703" s="1" t="e">
        <f t="shared" ref="I703:I704" si="218">VLOOKUP($H703,$H$3:$M$15,2,FALSE)</f>
        <v>#N/A</v>
      </c>
      <c r="J703" s="1" t="e">
        <f t="shared" ref="J703:J704" si="219">VLOOKUP($H703,$H$3:$M$15,3,FALSE)</f>
        <v>#N/A</v>
      </c>
      <c r="K703" s="1" t="e">
        <f t="shared" ref="K703:K704" si="220">VLOOKUP($H703,$H$3:$M$15,4,FALSE)</f>
        <v>#N/A</v>
      </c>
      <c r="L703" s="1" t="e">
        <f t="shared" ref="L703:L704" si="221">VLOOKUP($H703,$H$3:$M$15,5,FALSE)</f>
        <v>#N/A</v>
      </c>
      <c r="M703" s="1" t="e">
        <f t="shared" ref="M703:M704" si="222">VLOOKUP($H703,$H$3:$M$15,6,FALSE)</f>
        <v>#N/A</v>
      </c>
    </row>
    <row r="704" spans="1:13" ht="52.5" customHeight="1">
      <c r="A704" s="29" t="str">
        <f>GRD!$M$4</f>
        <v>SELECT</v>
      </c>
      <c r="B704" s="65" t="e">
        <f t="shared" si="216"/>
        <v>#N/A</v>
      </c>
      <c r="C704" s="66"/>
      <c r="D704" s="68">
        <f>VLOOKUP($I661,DATA!$A$1:$V$200,20,FALSE)</f>
        <v>0</v>
      </c>
      <c r="E704" s="69"/>
      <c r="G704" s="1">
        <v>3</v>
      </c>
      <c r="H704" s="1" t="str">
        <f t="shared" si="217"/>
        <v>SELECT</v>
      </c>
      <c r="I704" s="1" t="e">
        <f t="shared" si="218"/>
        <v>#N/A</v>
      </c>
      <c r="J704" s="1" t="e">
        <f t="shared" si="219"/>
        <v>#N/A</v>
      </c>
      <c r="K704" s="1" t="e">
        <f t="shared" si="220"/>
        <v>#N/A</v>
      </c>
      <c r="L704" s="1" t="e">
        <f t="shared" si="221"/>
        <v>#N/A</v>
      </c>
      <c r="M704" s="1" t="e">
        <f t="shared" si="222"/>
        <v>#N/A</v>
      </c>
    </row>
    <row r="705" spans="1:13" ht="37.5" customHeight="1">
      <c r="A705" s="70" t="s">
        <v>79</v>
      </c>
      <c r="B705" s="70"/>
      <c r="C705" s="70"/>
      <c r="D705" s="70"/>
      <c r="E705" s="70"/>
    </row>
    <row r="706" spans="1:13" ht="12" customHeight="1">
      <c r="A706" s="33"/>
      <c r="B706" s="33"/>
      <c r="C706" s="33"/>
      <c r="D706" s="33"/>
      <c r="E706" s="33"/>
    </row>
    <row r="707" spans="1:13" ht="30" customHeight="1">
      <c r="A707" s="27" t="s">
        <v>73</v>
      </c>
      <c r="B707" s="71" t="s">
        <v>60</v>
      </c>
      <c r="C707" s="71"/>
      <c r="D707" s="71" t="s">
        <v>61</v>
      </c>
      <c r="E707" s="71"/>
      <c r="I707" s="1" t="s">
        <v>26</v>
      </c>
      <c r="J707" s="1" t="s">
        <v>25</v>
      </c>
      <c r="K707" s="1" t="s">
        <v>194</v>
      </c>
      <c r="L707" s="1" t="s">
        <v>195</v>
      </c>
      <c r="M707" s="1" t="s">
        <v>196</v>
      </c>
    </row>
    <row r="708" spans="1:13" ht="52.5" customHeight="1">
      <c r="A708" s="29" t="str">
        <f>GRD!$N$4</f>
        <v>SELECT</v>
      </c>
      <c r="B708" s="65" t="e">
        <f t="shared" ref="B708:B709" si="223">HLOOKUP(D708,$I$47:$M$49,$G708,FALSE)</f>
        <v>#N/A</v>
      </c>
      <c r="C708" s="66"/>
      <c r="D708" s="67">
        <f>VLOOKUP($I661,DATA!$A$1:$V$200,21,FALSE)</f>
        <v>0</v>
      </c>
      <c r="E708" s="67"/>
      <c r="G708" s="1">
        <v>2</v>
      </c>
      <c r="H708" s="1" t="str">
        <f t="shared" ref="H708:H709" si="224">A708</f>
        <v>SELECT</v>
      </c>
      <c r="I708" s="1" t="e">
        <f t="shared" si="201"/>
        <v>#N/A</v>
      </c>
      <c r="J708" s="1" t="e">
        <f t="shared" si="202"/>
        <v>#N/A</v>
      </c>
      <c r="K708" s="1" t="e">
        <f t="shared" si="203"/>
        <v>#N/A</v>
      </c>
      <c r="L708" s="1" t="e">
        <f t="shared" si="204"/>
        <v>#N/A</v>
      </c>
      <c r="M708" s="1" t="e">
        <f t="shared" si="205"/>
        <v>#N/A</v>
      </c>
    </row>
    <row r="709" spans="1:13" ht="52.5" customHeight="1">
      <c r="A709" s="29" t="str">
        <f>GRD!$O$4</f>
        <v>SELECT</v>
      </c>
      <c r="B709" s="65" t="e">
        <f t="shared" si="223"/>
        <v>#N/A</v>
      </c>
      <c r="C709" s="66"/>
      <c r="D709" s="67">
        <f>VLOOKUP($I661,DATA!$A$1:$V$200,22,FALSE)</f>
        <v>0</v>
      </c>
      <c r="E709" s="67"/>
      <c r="G709" s="1">
        <v>3</v>
      </c>
      <c r="H709" s="1" t="str">
        <f t="shared" si="224"/>
        <v>SELECT</v>
      </c>
      <c r="I709" s="1" t="e">
        <f t="shared" si="201"/>
        <v>#N/A</v>
      </c>
      <c r="J709" s="1" t="e">
        <f t="shared" si="202"/>
        <v>#N/A</v>
      </c>
      <c r="K709" s="1" t="e">
        <f t="shared" si="203"/>
        <v>#N/A</v>
      </c>
      <c r="L709" s="1" t="e">
        <f t="shared" si="204"/>
        <v>#N/A</v>
      </c>
      <c r="M709" s="1" t="e">
        <f t="shared" si="205"/>
        <v>#N/A</v>
      </c>
    </row>
    <row r="715" spans="1:13">
      <c r="A715" s="64" t="s">
        <v>80</v>
      </c>
      <c r="B715" s="64"/>
      <c r="C715" s="64" t="s">
        <v>81</v>
      </c>
      <c r="D715" s="64"/>
      <c r="E715" s="64"/>
    </row>
    <row r="716" spans="1:13">
      <c r="C716" s="64" t="s">
        <v>82</v>
      </c>
      <c r="D716" s="64"/>
      <c r="E716" s="64"/>
    </row>
    <row r="717" spans="1:13">
      <c r="A717" s="1" t="s">
        <v>84</v>
      </c>
    </row>
    <row r="719" spans="1:13">
      <c r="A719" s="1" t="s">
        <v>83</v>
      </c>
    </row>
    <row r="721" spans="1:13" s="21" customFormat="1" ht="18.75" customHeight="1">
      <c r="A721" s="89" t="s">
        <v>34</v>
      </c>
      <c r="B721" s="89"/>
      <c r="C721" s="89"/>
      <c r="D721" s="89"/>
      <c r="E721" s="89"/>
      <c r="I721" s="21">
        <f t="shared" ref="I721" si="225">I661+1</f>
        <v>13</v>
      </c>
    </row>
    <row r="722" spans="1:13" s="21" customFormat="1" ht="30" customHeight="1">
      <c r="A722" s="90" t="s">
        <v>35</v>
      </c>
      <c r="B722" s="90"/>
      <c r="C722" s="90"/>
      <c r="D722" s="90"/>
      <c r="E722" s="90"/>
      <c r="H722" s="1"/>
      <c r="I722" s="1"/>
      <c r="J722" s="1"/>
      <c r="K722" s="1"/>
      <c r="L722" s="1"/>
      <c r="M722" s="1"/>
    </row>
    <row r="723" spans="1:13" ht="18.75" customHeight="1">
      <c r="A723" s="22" t="s">
        <v>49</v>
      </c>
      <c r="B723" s="91" t="str">
        <f>IF((SCH!$B$2=""),"",SCH!$B$2)</f>
        <v/>
      </c>
      <c r="C723" s="91"/>
      <c r="D723" s="91"/>
      <c r="E723" s="92"/>
    </row>
    <row r="724" spans="1:13" ht="18.75" customHeight="1">
      <c r="A724" s="23" t="s">
        <v>50</v>
      </c>
      <c r="B724" s="82" t="str">
        <f>IF((SCH!$B$3=""),"",SCH!$B$3)</f>
        <v/>
      </c>
      <c r="C724" s="82"/>
      <c r="D724" s="82"/>
      <c r="E724" s="83"/>
    </row>
    <row r="725" spans="1:13" ht="18.75" customHeight="1">
      <c r="A725" s="23" t="s">
        <v>56</v>
      </c>
      <c r="B725" s="46" t="str">
        <f>IF((SCH!$B$4=""),"",SCH!$B$4)</f>
        <v/>
      </c>
      <c r="C725" s="24" t="s">
        <v>57</v>
      </c>
      <c r="D725" s="82" t="str">
        <f>IF((SCH!$B$5=""),"",SCH!$B$5)</f>
        <v/>
      </c>
      <c r="E725" s="83"/>
    </row>
    <row r="726" spans="1:13" ht="18.75" customHeight="1">
      <c r="A726" s="23" t="s">
        <v>51</v>
      </c>
      <c r="B726" s="82" t="str">
        <f>IF((SCH!$B$6=""),"",SCH!$B$6)</f>
        <v/>
      </c>
      <c r="C726" s="82"/>
      <c r="D726" s="82"/>
      <c r="E726" s="83"/>
    </row>
    <row r="727" spans="1:13" ht="18.75" customHeight="1">
      <c r="A727" s="23" t="s">
        <v>52</v>
      </c>
      <c r="B727" s="82" t="str">
        <f>IF((SCH!$B$7=""),"",SCH!$B$7)</f>
        <v/>
      </c>
      <c r="C727" s="82"/>
      <c r="D727" s="82"/>
      <c r="E727" s="83"/>
    </row>
    <row r="728" spans="1:13" ht="18.75" customHeight="1">
      <c r="A728" s="25" t="s">
        <v>53</v>
      </c>
      <c r="B728" s="84" t="str">
        <f>IF((SCH!$B$8=""),"",SCH!$B$8)</f>
        <v/>
      </c>
      <c r="C728" s="84"/>
      <c r="D728" s="84"/>
      <c r="E728" s="85"/>
    </row>
    <row r="729" spans="1:13" ht="26.25" customHeight="1">
      <c r="A729" s="86" t="s">
        <v>36</v>
      </c>
      <c r="B729" s="86"/>
      <c r="C729" s="86"/>
      <c r="D729" s="86"/>
      <c r="E729" s="86"/>
    </row>
    <row r="730" spans="1:13" s="21" customFormat="1" ht="15" customHeight="1">
      <c r="A730" s="87" t="s">
        <v>37</v>
      </c>
      <c r="B730" s="87"/>
      <c r="C730" s="87"/>
      <c r="D730" s="87"/>
      <c r="E730" s="87"/>
      <c r="H730" s="1"/>
      <c r="I730" s="1"/>
      <c r="J730" s="1"/>
      <c r="K730" s="1"/>
      <c r="L730" s="1"/>
      <c r="M730" s="1"/>
    </row>
    <row r="731" spans="1:13" s="21" customFormat="1">
      <c r="A731" s="88" t="s">
        <v>38</v>
      </c>
      <c r="B731" s="88"/>
      <c r="C731" s="88"/>
      <c r="D731" s="88"/>
      <c r="E731" s="88"/>
      <c r="H731" s="1"/>
      <c r="I731" s="1"/>
      <c r="J731" s="1"/>
      <c r="K731" s="1"/>
      <c r="L731" s="1"/>
      <c r="M731" s="1"/>
    </row>
    <row r="732" spans="1:13" ht="26.25" customHeight="1">
      <c r="A732" s="72" t="s">
        <v>39</v>
      </c>
      <c r="B732" s="72"/>
      <c r="C732" s="72"/>
      <c r="D732" s="72"/>
      <c r="E732" s="72"/>
    </row>
    <row r="733" spans="1:13" ht="23.25">
      <c r="A733" s="5" t="s">
        <v>45</v>
      </c>
      <c r="B733" s="45">
        <f>VLOOKUP($I721,DATA!$A$1:$V$200,2,FALSE)</f>
        <v>0</v>
      </c>
      <c r="C733" s="43" t="s">
        <v>48</v>
      </c>
      <c r="D733" s="81">
        <f>VLOOKUP($I721,DATA!$A$1:$V$200,3,FALSE)</f>
        <v>0</v>
      </c>
      <c r="E733" s="81"/>
    </row>
    <row r="734" spans="1:13" ht="23.25">
      <c r="A734" s="5" t="s">
        <v>46</v>
      </c>
      <c r="B734" s="79">
        <f>VLOOKUP($I721,DATA!$A$1:$V$200,4,FALSE)</f>
        <v>0</v>
      </c>
      <c r="C734" s="79"/>
      <c r="D734" s="79"/>
      <c r="E734" s="79"/>
    </row>
    <row r="735" spans="1:13" ht="23.25">
      <c r="A735" s="5" t="s">
        <v>47</v>
      </c>
      <c r="B735" s="79">
        <f>VLOOKUP($I721,DATA!$A$1:$V$200,5,FALSE)</f>
        <v>0</v>
      </c>
      <c r="C735" s="79"/>
      <c r="D735" s="79"/>
      <c r="E735" s="79"/>
    </row>
    <row r="736" spans="1:13" ht="23.25" customHeight="1">
      <c r="A736" s="5" t="s">
        <v>40</v>
      </c>
      <c r="B736" s="79">
        <f>VLOOKUP($I721,DATA!$A$1:$V$200,6,FALSE)</f>
        <v>0</v>
      </c>
      <c r="C736" s="79"/>
      <c r="D736" s="79"/>
      <c r="E736" s="79"/>
    </row>
    <row r="737" spans="1:5" ht="23.25" customHeight="1">
      <c r="A737" s="5" t="s">
        <v>41</v>
      </c>
      <c r="B737" s="79">
        <f>VLOOKUP($I721,DATA!$A$1:$V$200,7,FALSE)</f>
        <v>0</v>
      </c>
      <c r="C737" s="79"/>
      <c r="D737" s="79"/>
      <c r="E737" s="79"/>
    </row>
    <row r="738" spans="1:5" ht="23.25" customHeight="1">
      <c r="A738" s="5" t="s">
        <v>42</v>
      </c>
      <c r="B738" s="79">
        <f>VLOOKUP($I721,DATA!$A$1:$V$200,8,FALSE)</f>
        <v>0</v>
      </c>
      <c r="C738" s="79"/>
      <c r="D738" s="79"/>
      <c r="E738" s="79"/>
    </row>
    <row r="739" spans="1:5" ht="25.5">
      <c r="A739" s="5" t="s">
        <v>43</v>
      </c>
      <c r="B739" s="79">
        <f>VLOOKUP($I721,DATA!$A$1:$V$200,9,FALSE)</f>
        <v>0</v>
      </c>
      <c r="C739" s="79"/>
      <c r="D739" s="79"/>
      <c r="E739" s="79"/>
    </row>
    <row r="740" spans="1:5" ht="22.5" customHeight="1">
      <c r="A740" s="80" t="s">
        <v>44</v>
      </c>
      <c r="B740" s="80"/>
      <c r="C740" s="80"/>
      <c r="D740" s="80"/>
      <c r="E740" s="80"/>
    </row>
    <row r="741" spans="1:5" ht="18.75" customHeight="1">
      <c r="A741" s="72" t="s">
        <v>58</v>
      </c>
      <c r="B741" s="72"/>
      <c r="C741" s="72"/>
      <c r="D741" s="72"/>
      <c r="E741" s="72"/>
    </row>
    <row r="742" spans="1:5" ht="22.5" customHeight="1">
      <c r="A742" s="26" t="s">
        <v>74</v>
      </c>
    </row>
    <row r="743" spans="1:5" ht="18" customHeight="1">
      <c r="A743" s="44" t="s">
        <v>59</v>
      </c>
      <c r="B743" s="73" t="s">
        <v>60</v>
      </c>
      <c r="C743" s="74"/>
      <c r="D743" s="73" t="s">
        <v>61</v>
      </c>
      <c r="E743" s="74"/>
    </row>
    <row r="744" spans="1:5" ht="37.5" customHeight="1">
      <c r="A744" s="28" t="s">
        <v>62</v>
      </c>
      <c r="B744" s="65" t="e">
        <f t="shared" ref="B744" si="226">HLOOKUP(D744,$I$23:$M$32,2,FALSE)</f>
        <v>#N/A</v>
      </c>
      <c r="C744" s="66"/>
      <c r="D744" s="68">
        <f>VLOOKUP($I721,DATA!$A$1:$V$200,10,FALSE)</f>
        <v>0</v>
      </c>
      <c r="E744" s="69"/>
    </row>
    <row r="745" spans="1:5" ht="37.5" customHeight="1">
      <c r="A745" s="28" t="s">
        <v>63</v>
      </c>
      <c r="B745" s="65" t="e">
        <f t="shared" ref="B745" si="227">HLOOKUP(D744,$I$23:$M$32,3,FALSE)</f>
        <v>#N/A</v>
      </c>
      <c r="C745" s="66"/>
      <c r="D745" s="68">
        <f>VLOOKUP($I721,DATA!$A$1:$V$200,11,FALSE)</f>
        <v>0</v>
      </c>
      <c r="E745" s="69"/>
    </row>
    <row r="746" spans="1:5" ht="37.5" customHeight="1">
      <c r="A746" s="28" t="s">
        <v>64</v>
      </c>
      <c r="B746" s="65" t="e">
        <f t="shared" ref="B746" si="228">HLOOKUP(D744,$I$23:$M$32,4,FALSE)</f>
        <v>#N/A</v>
      </c>
      <c r="C746" s="66"/>
      <c r="D746" s="68">
        <f>VLOOKUP($I721,DATA!$A$1:$V$200,12,FALSE)</f>
        <v>0</v>
      </c>
      <c r="E746" s="69"/>
    </row>
    <row r="747" spans="1:5" ht="21.75" customHeight="1">
      <c r="A747" s="26" t="s">
        <v>75</v>
      </c>
    </row>
    <row r="748" spans="1:5" ht="18" customHeight="1">
      <c r="A748" s="75" t="s">
        <v>65</v>
      </c>
      <c r="B748" s="73" t="s">
        <v>60</v>
      </c>
      <c r="C748" s="74"/>
      <c r="D748" s="73" t="s">
        <v>61</v>
      </c>
      <c r="E748" s="74"/>
    </row>
    <row r="749" spans="1:5" ht="37.5" customHeight="1">
      <c r="A749" s="76"/>
      <c r="B749" s="65" t="e">
        <f t="shared" ref="B749" si="229">HLOOKUP(D744,$I$23:$M$32,5,FALSE)</f>
        <v>#N/A</v>
      </c>
      <c r="C749" s="66"/>
      <c r="D749" s="68">
        <f>VLOOKUP($I721,DATA!$A$1:$V$200,13,FALSE)</f>
        <v>0</v>
      </c>
      <c r="E749" s="69"/>
    </row>
    <row r="750" spans="1:5" ht="22.5" customHeight="1">
      <c r="A750" s="26" t="s">
        <v>76</v>
      </c>
    </row>
    <row r="751" spans="1:5" ht="18" customHeight="1">
      <c r="A751" s="77" t="s">
        <v>66</v>
      </c>
      <c r="B751" s="73" t="s">
        <v>60</v>
      </c>
      <c r="C751" s="74"/>
      <c r="D751" s="73" t="s">
        <v>61</v>
      </c>
      <c r="E751" s="74"/>
    </row>
    <row r="752" spans="1:5" ht="37.5" customHeight="1">
      <c r="A752" s="78"/>
      <c r="B752" s="65" t="e">
        <f t="shared" ref="B752" si="230">HLOOKUP(D744,$I$23:$M$32,6,FALSE)</f>
        <v>#N/A</v>
      </c>
      <c r="C752" s="66"/>
      <c r="D752" s="68">
        <f>VLOOKUP($I721,DATA!$A$1:$V$200,14,FALSE)</f>
        <v>0</v>
      </c>
      <c r="E752" s="69"/>
    </row>
    <row r="753" spans="1:13" ht="22.5" customHeight="1">
      <c r="A753" s="26" t="s">
        <v>77</v>
      </c>
    </row>
    <row r="754" spans="1:13" ht="30" customHeight="1">
      <c r="A754" s="27" t="s">
        <v>67</v>
      </c>
      <c r="B754" s="73" t="s">
        <v>60</v>
      </c>
      <c r="C754" s="74"/>
      <c r="D754" s="73" t="s">
        <v>61</v>
      </c>
      <c r="E754" s="74"/>
    </row>
    <row r="755" spans="1:13" ht="37.5" customHeight="1">
      <c r="A755" s="28" t="s">
        <v>68</v>
      </c>
      <c r="B755" s="65" t="e">
        <f t="shared" ref="B755" si="231">HLOOKUP(D744,$I$23:$M$32,7,FALSE)</f>
        <v>#N/A</v>
      </c>
      <c r="C755" s="66"/>
      <c r="D755" s="68">
        <f>VLOOKUP($I721,DATA!$A$1:$V$200,15,FALSE)</f>
        <v>0</v>
      </c>
      <c r="E755" s="69"/>
    </row>
    <row r="756" spans="1:13" ht="37.5" customHeight="1">
      <c r="A756" s="28" t="s">
        <v>69</v>
      </c>
      <c r="B756" s="65" t="e">
        <f t="shared" ref="B756" si="232">HLOOKUP(D744,$I$23:$M$32,8,FALSE)</f>
        <v>#N/A</v>
      </c>
      <c r="C756" s="66"/>
      <c r="D756" s="68">
        <f>VLOOKUP($I721,DATA!$A$1:$V$200,16,FALSE)</f>
        <v>0</v>
      </c>
      <c r="E756" s="69"/>
    </row>
    <row r="757" spans="1:13" ht="45" customHeight="1">
      <c r="A757" s="29" t="s">
        <v>70</v>
      </c>
      <c r="B757" s="65" t="e">
        <f t="shared" ref="B757" si="233">HLOOKUP(D744,$I$23:$M$32,9,FALSE)</f>
        <v>#N/A</v>
      </c>
      <c r="C757" s="66"/>
      <c r="D757" s="68">
        <f>VLOOKUP($I721,DATA!$A$1:$V$200,17,FALSE)</f>
        <v>0</v>
      </c>
      <c r="E757" s="69"/>
    </row>
    <row r="758" spans="1:13" ht="37.5" customHeight="1">
      <c r="A758" s="28" t="s">
        <v>71</v>
      </c>
      <c r="B758" s="65" t="e">
        <f t="shared" ref="B758" si="234">HLOOKUP(D744,$I$23:$M$32,10,FALSE)</f>
        <v>#N/A</v>
      </c>
      <c r="C758" s="66"/>
      <c r="D758" s="68">
        <f>VLOOKUP($I721,DATA!$A$1:$V$200,18,FALSE)</f>
        <v>0</v>
      </c>
      <c r="E758" s="69"/>
    </row>
    <row r="759" spans="1:13" ht="37.5" customHeight="1">
      <c r="A759" s="30"/>
      <c r="B759" s="31"/>
      <c r="C759" s="31"/>
      <c r="D759" s="32"/>
      <c r="E759" s="32"/>
    </row>
    <row r="760" spans="1:13" ht="18.75" customHeight="1">
      <c r="A760" s="72" t="s">
        <v>72</v>
      </c>
      <c r="B760" s="72"/>
      <c r="C760" s="72"/>
      <c r="D760" s="72"/>
      <c r="E760" s="72"/>
    </row>
    <row r="761" spans="1:13" ht="22.5" customHeight="1">
      <c r="A761" s="26" t="s">
        <v>78</v>
      </c>
    </row>
    <row r="762" spans="1:13" ht="30" customHeight="1">
      <c r="A762" s="27" t="s">
        <v>73</v>
      </c>
      <c r="B762" s="73" t="s">
        <v>60</v>
      </c>
      <c r="C762" s="74"/>
      <c r="D762" s="73" t="s">
        <v>61</v>
      </c>
      <c r="E762" s="74"/>
      <c r="I762" s="1" t="s">
        <v>26</v>
      </c>
      <c r="J762" s="1" t="s">
        <v>25</v>
      </c>
      <c r="K762" s="1" t="s">
        <v>194</v>
      </c>
      <c r="L762" s="1" t="s">
        <v>195</v>
      </c>
      <c r="M762" s="1" t="s">
        <v>196</v>
      </c>
    </row>
    <row r="763" spans="1:13" ht="52.5" customHeight="1">
      <c r="A763" s="29" t="str">
        <f>GRD!$L$4</f>
        <v>SELECT</v>
      </c>
      <c r="B763" s="65" t="e">
        <f t="shared" ref="B763:B764" si="235">HLOOKUP(D763,$I$42:$M$44,$G763,FALSE)</f>
        <v>#N/A</v>
      </c>
      <c r="C763" s="66"/>
      <c r="D763" s="68">
        <f>VLOOKUP($I721,DATA!$A$1:$V$200,19,FALSE)</f>
        <v>0</v>
      </c>
      <c r="E763" s="69"/>
      <c r="G763" s="1">
        <v>2</v>
      </c>
      <c r="H763" s="1" t="str">
        <f t="shared" ref="H763:H764" si="236">A763</f>
        <v>SELECT</v>
      </c>
      <c r="I763" s="1" t="e">
        <f t="shared" ref="I763:I764" si="237">VLOOKUP($H763,$H$3:$M$15,2,FALSE)</f>
        <v>#N/A</v>
      </c>
      <c r="J763" s="1" t="e">
        <f t="shared" ref="J763:J764" si="238">VLOOKUP($H763,$H$3:$M$15,3,FALSE)</f>
        <v>#N/A</v>
      </c>
      <c r="K763" s="1" t="e">
        <f t="shared" ref="K763:K764" si="239">VLOOKUP($H763,$H$3:$M$15,4,FALSE)</f>
        <v>#N/A</v>
      </c>
      <c r="L763" s="1" t="e">
        <f t="shared" ref="L763:L764" si="240">VLOOKUP($H763,$H$3:$M$15,5,FALSE)</f>
        <v>#N/A</v>
      </c>
      <c r="M763" s="1" t="e">
        <f t="shared" ref="M763:M764" si="241">VLOOKUP($H763,$H$3:$M$15,6,FALSE)</f>
        <v>#N/A</v>
      </c>
    </row>
    <row r="764" spans="1:13" ht="52.5" customHeight="1">
      <c r="A764" s="29" t="str">
        <f>GRD!$M$4</f>
        <v>SELECT</v>
      </c>
      <c r="B764" s="65" t="e">
        <f t="shared" si="235"/>
        <v>#N/A</v>
      </c>
      <c r="C764" s="66"/>
      <c r="D764" s="68">
        <f>VLOOKUP($I721,DATA!$A$1:$V$200,20,FALSE)</f>
        <v>0</v>
      </c>
      <c r="E764" s="69"/>
      <c r="G764" s="1">
        <v>3</v>
      </c>
      <c r="H764" s="1" t="str">
        <f t="shared" si="236"/>
        <v>SELECT</v>
      </c>
      <c r="I764" s="1" t="e">
        <f t="shared" si="237"/>
        <v>#N/A</v>
      </c>
      <c r="J764" s="1" t="e">
        <f t="shared" si="238"/>
        <v>#N/A</v>
      </c>
      <c r="K764" s="1" t="e">
        <f t="shared" si="239"/>
        <v>#N/A</v>
      </c>
      <c r="L764" s="1" t="e">
        <f t="shared" si="240"/>
        <v>#N/A</v>
      </c>
      <c r="M764" s="1" t="e">
        <f t="shared" si="241"/>
        <v>#N/A</v>
      </c>
    </row>
    <row r="765" spans="1:13" ht="37.5" customHeight="1">
      <c r="A765" s="70" t="s">
        <v>79</v>
      </c>
      <c r="B765" s="70"/>
      <c r="C765" s="70"/>
      <c r="D765" s="70"/>
      <c r="E765" s="70"/>
    </row>
    <row r="766" spans="1:13" ht="12" customHeight="1">
      <c r="A766" s="33"/>
      <c r="B766" s="33"/>
      <c r="C766" s="33"/>
      <c r="D766" s="33"/>
      <c r="E766" s="33"/>
    </row>
    <row r="767" spans="1:13" ht="30" customHeight="1">
      <c r="A767" s="27" t="s">
        <v>73</v>
      </c>
      <c r="B767" s="71" t="s">
        <v>60</v>
      </c>
      <c r="C767" s="71"/>
      <c r="D767" s="71" t="s">
        <v>61</v>
      </c>
      <c r="E767" s="71"/>
      <c r="I767" s="1" t="s">
        <v>26</v>
      </c>
      <c r="J767" s="1" t="s">
        <v>25</v>
      </c>
      <c r="K767" s="1" t="s">
        <v>194</v>
      </c>
      <c r="L767" s="1" t="s">
        <v>195</v>
      </c>
      <c r="M767" s="1" t="s">
        <v>196</v>
      </c>
    </row>
    <row r="768" spans="1:13" ht="52.5" customHeight="1">
      <c r="A768" s="29" t="str">
        <f>GRD!$N$4</f>
        <v>SELECT</v>
      </c>
      <c r="B768" s="65" t="e">
        <f t="shared" ref="B768:B769" si="242">HLOOKUP(D768,$I$47:$M$49,$G768,FALSE)</f>
        <v>#N/A</v>
      </c>
      <c r="C768" s="66"/>
      <c r="D768" s="67">
        <f>VLOOKUP($I721,DATA!$A$1:$V$200,21,FALSE)</f>
        <v>0</v>
      </c>
      <c r="E768" s="67"/>
      <c r="G768" s="1">
        <v>2</v>
      </c>
      <c r="H768" s="1" t="str">
        <f t="shared" ref="H768:H769" si="243">A768</f>
        <v>SELECT</v>
      </c>
      <c r="I768" s="1" t="e">
        <f t="shared" ref="I768:I829" si="244">VLOOKUP($H768,$H$3:$M$15,2,FALSE)</f>
        <v>#N/A</v>
      </c>
      <c r="J768" s="1" t="e">
        <f t="shared" ref="J768:J829" si="245">VLOOKUP($H768,$H$3:$M$15,3,FALSE)</f>
        <v>#N/A</v>
      </c>
      <c r="K768" s="1" t="e">
        <f t="shared" ref="K768:K829" si="246">VLOOKUP($H768,$H$3:$M$15,4,FALSE)</f>
        <v>#N/A</v>
      </c>
      <c r="L768" s="1" t="e">
        <f t="shared" ref="L768:L829" si="247">VLOOKUP($H768,$H$3:$M$15,5,FALSE)</f>
        <v>#N/A</v>
      </c>
      <c r="M768" s="1" t="e">
        <f t="shared" ref="M768:M829" si="248">VLOOKUP($H768,$H$3:$M$15,6,FALSE)</f>
        <v>#N/A</v>
      </c>
    </row>
    <row r="769" spans="1:13" ht="52.5" customHeight="1">
      <c r="A769" s="29" t="str">
        <f>GRD!$O$4</f>
        <v>SELECT</v>
      </c>
      <c r="B769" s="65" t="e">
        <f t="shared" si="242"/>
        <v>#N/A</v>
      </c>
      <c r="C769" s="66"/>
      <c r="D769" s="67">
        <f>VLOOKUP($I721,DATA!$A$1:$V$200,22,FALSE)</f>
        <v>0</v>
      </c>
      <c r="E769" s="67"/>
      <c r="G769" s="1">
        <v>3</v>
      </c>
      <c r="H769" s="1" t="str">
        <f t="shared" si="243"/>
        <v>SELECT</v>
      </c>
      <c r="I769" s="1" t="e">
        <f t="shared" si="244"/>
        <v>#N/A</v>
      </c>
      <c r="J769" s="1" t="e">
        <f t="shared" si="245"/>
        <v>#N/A</v>
      </c>
      <c r="K769" s="1" t="e">
        <f t="shared" si="246"/>
        <v>#N/A</v>
      </c>
      <c r="L769" s="1" t="e">
        <f t="shared" si="247"/>
        <v>#N/A</v>
      </c>
      <c r="M769" s="1" t="e">
        <f t="shared" si="248"/>
        <v>#N/A</v>
      </c>
    </row>
    <row r="775" spans="1:13">
      <c r="A775" s="64" t="s">
        <v>80</v>
      </c>
      <c r="B775" s="64"/>
      <c r="C775" s="64" t="s">
        <v>81</v>
      </c>
      <c r="D775" s="64"/>
      <c r="E775" s="64"/>
    </row>
    <row r="776" spans="1:13">
      <c r="C776" s="64" t="s">
        <v>82</v>
      </c>
      <c r="D776" s="64"/>
      <c r="E776" s="64"/>
    </row>
    <row r="777" spans="1:13">
      <c r="A777" s="1" t="s">
        <v>84</v>
      </c>
    </row>
    <row r="779" spans="1:13">
      <c r="A779" s="1" t="s">
        <v>83</v>
      </c>
    </row>
    <row r="781" spans="1:13" s="21" customFormat="1" ht="18.75" customHeight="1">
      <c r="A781" s="89" t="s">
        <v>34</v>
      </c>
      <c r="B781" s="89"/>
      <c r="C781" s="89"/>
      <c r="D781" s="89"/>
      <c r="E781" s="89"/>
      <c r="I781" s="21">
        <f t="shared" ref="I781" si="249">I721+1</f>
        <v>14</v>
      </c>
    </row>
    <row r="782" spans="1:13" s="21" customFormat="1" ht="30" customHeight="1">
      <c r="A782" s="90" t="s">
        <v>35</v>
      </c>
      <c r="B782" s="90"/>
      <c r="C782" s="90"/>
      <c r="D782" s="90"/>
      <c r="E782" s="90"/>
      <c r="H782" s="1"/>
      <c r="I782" s="1"/>
      <c r="J782" s="1"/>
      <c r="K782" s="1"/>
      <c r="L782" s="1"/>
      <c r="M782" s="1"/>
    </row>
    <row r="783" spans="1:13" ht="18.75" customHeight="1">
      <c r="A783" s="22" t="s">
        <v>49</v>
      </c>
      <c r="B783" s="91" t="str">
        <f>IF((SCH!$B$2=""),"",SCH!$B$2)</f>
        <v/>
      </c>
      <c r="C783" s="91"/>
      <c r="D783" s="91"/>
      <c r="E783" s="92"/>
    </row>
    <row r="784" spans="1:13" ht="18.75" customHeight="1">
      <c r="A784" s="23" t="s">
        <v>50</v>
      </c>
      <c r="B784" s="82" t="str">
        <f>IF((SCH!$B$3=""),"",SCH!$B$3)</f>
        <v/>
      </c>
      <c r="C784" s="82"/>
      <c r="D784" s="82"/>
      <c r="E784" s="83"/>
    </row>
    <row r="785" spans="1:13" ht="18.75" customHeight="1">
      <c r="A785" s="23" t="s">
        <v>56</v>
      </c>
      <c r="B785" s="46" t="str">
        <f>IF((SCH!$B$4=""),"",SCH!$B$4)</f>
        <v/>
      </c>
      <c r="C785" s="24" t="s">
        <v>57</v>
      </c>
      <c r="D785" s="82" t="str">
        <f>IF((SCH!$B$5=""),"",SCH!$B$5)</f>
        <v/>
      </c>
      <c r="E785" s="83"/>
    </row>
    <row r="786" spans="1:13" ht="18.75" customHeight="1">
      <c r="A786" s="23" t="s">
        <v>51</v>
      </c>
      <c r="B786" s="82" t="str">
        <f>IF((SCH!$B$6=""),"",SCH!$B$6)</f>
        <v/>
      </c>
      <c r="C786" s="82"/>
      <c r="D786" s="82"/>
      <c r="E786" s="83"/>
    </row>
    <row r="787" spans="1:13" ht="18.75" customHeight="1">
      <c r="A787" s="23" t="s">
        <v>52</v>
      </c>
      <c r="B787" s="82" t="str">
        <f>IF((SCH!$B$7=""),"",SCH!$B$7)</f>
        <v/>
      </c>
      <c r="C787" s="82"/>
      <c r="D787" s="82"/>
      <c r="E787" s="83"/>
    </row>
    <row r="788" spans="1:13" ht="18.75" customHeight="1">
      <c r="A788" s="25" t="s">
        <v>53</v>
      </c>
      <c r="B788" s="84" t="str">
        <f>IF((SCH!$B$8=""),"",SCH!$B$8)</f>
        <v/>
      </c>
      <c r="C788" s="84"/>
      <c r="D788" s="84"/>
      <c r="E788" s="85"/>
    </row>
    <row r="789" spans="1:13" ht="26.25" customHeight="1">
      <c r="A789" s="86" t="s">
        <v>36</v>
      </c>
      <c r="B789" s="86"/>
      <c r="C789" s="86"/>
      <c r="D789" s="86"/>
      <c r="E789" s="86"/>
    </row>
    <row r="790" spans="1:13" s="21" customFormat="1" ht="15" customHeight="1">
      <c r="A790" s="87" t="s">
        <v>37</v>
      </c>
      <c r="B790" s="87"/>
      <c r="C790" s="87"/>
      <c r="D790" s="87"/>
      <c r="E790" s="87"/>
      <c r="H790" s="1"/>
      <c r="I790" s="1"/>
      <c r="J790" s="1"/>
      <c r="K790" s="1"/>
      <c r="L790" s="1"/>
      <c r="M790" s="1"/>
    </row>
    <row r="791" spans="1:13" s="21" customFormat="1">
      <c r="A791" s="88" t="s">
        <v>38</v>
      </c>
      <c r="B791" s="88"/>
      <c r="C791" s="88"/>
      <c r="D791" s="88"/>
      <c r="E791" s="88"/>
      <c r="H791" s="1"/>
      <c r="I791" s="1"/>
      <c r="J791" s="1"/>
      <c r="K791" s="1"/>
      <c r="L791" s="1"/>
      <c r="M791" s="1"/>
    </row>
    <row r="792" spans="1:13" ht="26.25" customHeight="1">
      <c r="A792" s="72" t="s">
        <v>39</v>
      </c>
      <c r="B792" s="72"/>
      <c r="C792" s="72"/>
      <c r="D792" s="72"/>
      <c r="E792" s="72"/>
    </row>
    <row r="793" spans="1:13" ht="23.25">
      <c r="A793" s="5" t="s">
        <v>45</v>
      </c>
      <c r="B793" s="45">
        <f>VLOOKUP($I781,DATA!$A$1:$V$200,2,FALSE)</f>
        <v>0</v>
      </c>
      <c r="C793" s="43" t="s">
        <v>48</v>
      </c>
      <c r="D793" s="81">
        <f>VLOOKUP($I781,DATA!$A$1:$V$200,3,FALSE)</f>
        <v>0</v>
      </c>
      <c r="E793" s="81"/>
    </row>
    <row r="794" spans="1:13" ht="23.25">
      <c r="A794" s="5" t="s">
        <v>46</v>
      </c>
      <c r="B794" s="79">
        <f>VLOOKUP($I781,DATA!$A$1:$V$200,4,FALSE)</f>
        <v>0</v>
      </c>
      <c r="C794" s="79"/>
      <c r="D794" s="79"/>
      <c r="E794" s="79"/>
    </row>
    <row r="795" spans="1:13" ht="23.25">
      <c r="A795" s="5" t="s">
        <v>47</v>
      </c>
      <c r="B795" s="79">
        <f>VLOOKUP($I781,DATA!$A$1:$V$200,5,FALSE)</f>
        <v>0</v>
      </c>
      <c r="C795" s="79"/>
      <c r="D795" s="79"/>
      <c r="E795" s="79"/>
    </row>
    <row r="796" spans="1:13" ht="23.25" customHeight="1">
      <c r="A796" s="5" t="s">
        <v>40</v>
      </c>
      <c r="B796" s="79">
        <f>VLOOKUP($I781,DATA!$A$1:$V$200,6,FALSE)</f>
        <v>0</v>
      </c>
      <c r="C796" s="79"/>
      <c r="D796" s="79"/>
      <c r="E796" s="79"/>
    </row>
    <row r="797" spans="1:13" ht="23.25" customHeight="1">
      <c r="A797" s="5" t="s">
        <v>41</v>
      </c>
      <c r="B797" s="79">
        <f>VLOOKUP($I781,DATA!$A$1:$V$200,7,FALSE)</f>
        <v>0</v>
      </c>
      <c r="C797" s="79"/>
      <c r="D797" s="79"/>
      <c r="E797" s="79"/>
    </row>
    <row r="798" spans="1:13" ht="23.25" customHeight="1">
      <c r="A798" s="5" t="s">
        <v>42</v>
      </c>
      <c r="B798" s="79">
        <f>VLOOKUP($I781,DATA!$A$1:$V$200,8,FALSE)</f>
        <v>0</v>
      </c>
      <c r="C798" s="79"/>
      <c r="D798" s="79"/>
      <c r="E798" s="79"/>
    </row>
    <row r="799" spans="1:13" ht="25.5">
      <c r="A799" s="5" t="s">
        <v>43</v>
      </c>
      <c r="B799" s="79">
        <f>VLOOKUP($I781,DATA!$A$1:$V$200,9,FALSE)</f>
        <v>0</v>
      </c>
      <c r="C799" s="79"/>
      <c r="D799" s="79"/>
      <c r="E799" s="79"/>
    </row>
    <row r="800" spans="1:13" ht="22.5" customHeight="1">
      <c r="A800" s="80" t="s">
        <v>44</v>
      </c>
      <c r="B800" s="80"/>
      <c r="C800" s="80"/>
      <c r="D800" s="80"/>
      <c r="E800" s="80"/>
    </row>
    <row r="801" spans="1:5" ht="18.75" customHeight="1">
      <c r="A801" s="72" t="s">
        <v>58</v>
      </c>
      <c r="B801" s="72"/>
      <c r="C801" s="72"/>
      <c r="D801" s="72"/>
      <c r="E801" s="72"/>
    </row>
    <row r="802" spans="1:5" ht="22.5" customHeight="1">
      <c r="A802" s="26" t="s">
        <v>74</v>
      </c>
    </row>
    <row r="803" spans="1:5" ht="18" customHeight="1">
      <c r="A803" s="44" t="s">
        <v>59</v>
      </c>
      <c r="B803" s="73" t="s">
        <v>60</v>
      </c>
      <c r="C803" s="74"/>
      <c r="D803" s="73" t="s">
        <v>61</v>
      </c>
      <c r="E803" s="74"/>
    </row>
    <row r="804" spans="1:5" ht="37.5" customHeight="1">
      <c r="A804" s="28" t="s">
        <v>62</v>
      </c>
      <c r="B804" s="65" t="e">
        <f t="shared" ref="B804" si="250">HLOOKUP(D804,$I$23:$M$32,2,FALSE)</f>
        <v>#N/A</v>
      </c>
      <c r="C804" s="66"/>
      <c r="D804" s="68">
        <f>VLOOKUP($I781,DATA!$A$1:$V$200,10,FALSE)</f>
        <v>0</v>
      </c>
      <c r="E804" s="69"/>
    </row>
    <row r="805" spans="1:5" ht="37.5" customHeight="1">
      <c r="A805" s="28" t="s">
        <v>63</v>
      </c>
      <c r="B805" s="65" t="e">
        <f t="shared" ref="B805" si="251">HLOOKUP(D804,$I$23:$M$32,3,FALSE)</f>
        <v>#N/A</v>
      </c>
      <c r="C805" s="66"/>
      <c r="D805" s="68">
        <f>VLOOKUP($I781,DATA!$A$1:$V$200,11,FALSE)</f>
        <v>0</v>
      </c>
      <c r="E805" s="69"/>
    </row>
    <row r="806" spans="1:5" ht="37.5" customHeight="1">
      <c r="A806" s="28" t="s">
        <v>64</v>
      </c>
      <c r="B806" s="65" t="e">
        <f t="shared" ref="B806" si="252">HLOOKUP(D804,$I$23:$M$32,4,FALSE)</f>
        <v>#N/A</v>
      </c>
      <c r="C806" s="66"/>
      <c r="D806" s="68">
        <f>VLOOKUP($I781,DATA!$A$1:$V$200,12,FALSE)</f>
        <v>0</v>
      </c>
      <c r="E806" s="69"/>
    </row>
    <row r="807" spans="1:5" ht="21.75" customHeight="1">
      <c r="A807" s="26" t="s">
        <v>75</v>
      </c>
    </row>
    <row r="808" spans="1:5" ht="18" customHeight="1">
      <c r="A808" s="75" t="s">
        <v>65</v>
      </c>
      <c r="B808" s="73" t="s">
        <v>60</v>
      </c>
      <c r="C808" s="74"/>
      <c r="D808" s="73" t="s">
        <v>61</v>
      </c>
      <c r="E808" s="74"/>
    </row>
    <row r="809" spans="1:5" ht="37.5" customHeight="1">
      <c r="A809" s="76"/>
      <c r="B809" s="65" t="e">
        <f t="shared" ref="B809" si="253">HLOOKUP(D804,$I$23:$M$32,5,FALSE)</f>
        <v>#N/A</v>
      </c>
      <c r="C809" s="66"/>
      <c r="D809" s="68">
        <f>VLOOKUP($I781,DATA!$A$1:$V$200,13,FALSE)</f>
        <v>0</v>
      </c>
      <c r="E809" s="69"/>
    </row>
    <row r="810" spans="1:5" ht="22.5" customHeight="1">
      <c r="A810" s="26" t="s">
        <v>76</v>
      </c>
    </row>
    <row r="811" spans="1:5" ht="18" customHeight="1">
      <c r="A811" s="77" t="s">
        <v>66</v>
      </c>
      <c r="B811" s="73" t="s">
        <v>60</v>
      </c>
      <c r="C811" s="74"/>
      <c r="D811" s="73" t="s">
        <v>61</v>
      </c>
      <c r="E811" s="74"/>
    </row>
    <row r="812" spans="1:5" ht="37.5" customHeight="1">
      <c r="A812" s="78"/>
      <c r="B812" s="65" t="e">
        <f t="shared" ref="B812" si="254">HLOOKUP(D804,$I$23:$M$32,6,FALSE)</f>
        <v>#N/A</v>
      </c>
      <c r="C812" s="66"/>
      <c r="D812" s="68">
        <f>VLOOKUP($I781,DATA!$A$1:$V$200,14,FALSE)</f>
        <v>0</v>
      </c>
      <c r="E812" s="69"/>
    </row>
    <row r="813" spans="1:5" ht="22.5" customHeight="1">
      <c r="A813" s="26" t="s">
        <v>77</v>
      </c>
    </row>
    <row r="814" spans="1:5" ht="30" customHeight="1">
      <c r="A814" s="27" t="s">
        <v>67</v>
      </c>
      <c r="B814" s="73" t="s">
        <v>60</v>
      </c>
      <c r="C814" s="74"/>
      <c r="D814" s="73" t="s">
        <v>61</v>
      </c>
      <c r="E814" s="74"/>
    </row>
    <row r="815" spans="1:5" ht="37.5" customHeight="1">
      <c r="A815" s="28" t="s">
        <v>68</v>
      </c>
      <c r="B815" s="65" t="e">
        <f t="shared" ref="B815" si="255">HLOOKUP(D804,$I$23:$M$32,7,FALSE)</f>
        <v>#N/A</v>
      </c>
      <c r="C815" s="66"/>
      <c r="D815" s="68">
        <f>VLOOKUP($I781,DATA!$A$1:$V$200,15,FALSE)</f>
        <v>0</v>
      </c>
      <c r="E815" s="69"/>
    </row>
    <row r="816" spans="1:5" ht="37.5" customHeight="1">
      <c r="A816" s="28" t="s">
        <v>69</v>
      </c>
      <c r="B816" s="65" t="e">
        <f t="shared" ref="B816" si="256">HLOOKUP(D804,$I$23:$M$32,8,FALSE)</f>
        <v>#N/A</v>
      </c>
      <c r="C816" s="66"/>
      <c r="D816" s="68">
        <f>VLOOKUP($I781,DATA!$A$1:$V$200,16,FALSE)</f>
        <v>0</v>
      </c>
      <c r="E816" s="69"/>
    </row>
    <row r="817" spans="1:13" ht="45" customHeight="1">
      <c r="A817" s="29" t="s">
        <v>70</v>
      </c>
      <c r="B817" s="65" t="e">
        <f t="shared" ref="B817" si="257">HLOOKUP(D804,$I$23:$M$32,9,FALSE)</f>
        <v>#N/A</v>
      </c>
      <c r="C817" s="66"/>
      <c r="D817" s="68">
        <f>VLOOKUP($I781,DATA!$A$1:$V$200,17,FALSE)</f>
        <v>0</v>
      </c>
      <c r="E817" s="69"/>
    </row>
    <row r="818" spans="1:13" ht="37.5" customHeight="1">
      <c r="A818" s="28" t="s">
        <v>71</v>
      </c>
      <c r="B818" s="65" t="e">
        <f t="shared" ref="B818" si="258">HLOOKUP(D804,$I$23:$M$32,10,FALSE)</f>
        <v>#N/A</v>
      </c>
      <c r="C818" s="66"/>
      <c r="D818" s="68">
        <f>VLOOKUP($I781,DATA!$A$1:$V$200,18,FALSE)</f>
        <v>0</v>
      </c>
      <c r="E818" s="69"/>
    </row>
    <row r="819" spans="1:13" ht="37.5" customHeight="1">
      <c r="A819" s="30"/>
      <c r="B819" s="31"/>
      <c r="C819" s="31"/>
      <c r="D819" s="32"/>
      <c r="E819" s="32"/>
    </row>
    <row r="820" spans="1:13" ht="18.75" customHeight="1">
      <c r="A820" s="72" t="s">
        <v>72</v>
      </c>
      <c r="B820" s="72"/>
      <c r="C820" s="72"/>
      <c r="D820" s="72"/>
      <c r="E820" s="72"/>
    </row>
    <row r="821" spans="1:13" ht="22.5" customHeight="1">
      <c r="A821" s="26" t="s">
        <v>78</v>
      </c>
    </row>
    <row r="822" spans="1:13" ht="30" customHeight="1">
      <c r="A822" s="27" t="s">
        <v>73</v>
      </c>
      <c r="B822" s="73" t="s">
        <v>60</v>
      </c>
      <c r="C822" s="74"/>
      <c r="D822" s="73" t="s">
        <v>61</v>
      </c>
      <c r="E822" s="74"/>
      <c r="I822" s="1" t="s">
        <v>26</v>
      </c>
      <c r="J822" s="1" t="s">
        <v>25</v>
      </c>
      <c r="K822" s="1" t="s">
        <v>194</v>
      </c>
      <c r="L822" s="1" t="s">
        <v>195</v>
      </c>
      <c r="M822" s="1" t="s">
        <v>196</v>
      </c>
    </row>
    <row r="823" spans="1:13" ht="52.5" customHeight="1">
      <c r="A823" s="29" t="str">
        <f>GRD!$L$4</f>
        <v>SELECT</v>
      </c>
      <c r="B823" s="65" t="e">
        <f t="shared" ref="B823:B824" si="259">HLOOKUP(D823,$I$42:$M$44,$G823,FALSE)</f>
        <v>#N/A</v>
      </c>
      <c r="C823" s="66"/>
      <c r="D823" s="68">
        <f>VLOOKUP($I781,DATA!$A$1:$V$200,19,FALSE)</f>
        <v>0</v>
      </c>
      <c r="E823" s="69"/>
      <c r="G823" s="1">
        <v>2</v>
      </c>
      <c r="H823" s="1" t="str">
        <f t="shared" ref="H823:H824" si="260">A823</f>
        <v>SELECT</v>
      </c>
      <c r="I823" s="1" t="e">
        <f t="shared" ref="I823:I824" si="261">VLOOKUP($H823,$H$3:$M$15,2,FALSE)</f>
        <v>#N/A</v>
      </c>
      <c r="J823" s="1" t="e">
        <f t="shared" ref="J823:J824" si="262">VLOOKUP($H823,$H$3:$M$15,3,FALSE)</f>
        <v>#N/A</v>
      </c>
      <c r="K823" s="1" t="e">
        <f t="shared" ref="K823:K824" si="263">VLOOKUP($H823,$H$3:$M$15,4,FALSE)</f>
        <v>#N/A</v>
      </c>
      <c r="L823" s="1" t="e">
        <f t="shared" ref="L823:L824" si="264">VLOOKUP($H823,$H$3:$M$15,5,FALSE)</f>
        <v>#N/A</v>
      </c>
      <c r="M823" s="1" t="e">
        <f t="shared" ref="M823:M824" si="265">VLOOKUP($H823,$H$3:$M$15,6,FALSE)</f>
        <v>#N/A</v>
      </c>
    </row>
    <row r="824" spans="1:13" ht="52.5" customHeight="1">
      <c r="A824" s="29" t="str">
        <f>GRD!$M$4</f>
        <v>SELECT</v>
      </c>
      <c r="B824" s="65" t="e">
        <f t="shared" si="259"/>
        <v>#N/A</v>
      </c>
      <c r="C824" s="66"/>
      <c r="D824" s="68">
        <f>VLOOKUP($I781,DATA!$A$1:$V$200,20,FALSE)</f>
        <v>0</v>
      </c>
      <c r="E824" s="69"/>
      <c r="G824" s="1">
        <v>3</v>
      </c>
      <c r="H824" s="1" t="str">
        <f t="shared" si="260"/>
        <v>SELECT</v>
      </c>
      <c r="I824" s="1" t="e">
        <f t="shared" si="261"/>
        <v>#N/A</v>
      </c>
      <c r="J824" s="1" t="e">
        <f t="shared" si="262"/>
        <v>#N/A</v>
      </c>
      <c r="K824" s="1" t="e">
        <f t="shared" si="263"/>
        <v>#N/A</v>
      </c>
      <c r="L824" s="1" t="e">
        <f t="shared" si="264"/>
        <v>#N/A</v>
      </c>
      <c r="M824" s="1" t="e">
        <f t="shared" si="265"/>
        <v>#N/A</v>
      </c>
    </row>
    <row r="825" spans="1:13" ht="37.5" customHeight="1">
      <c r="A825" s="70" t="s">
        <v>79</v>
      </c>
      <c r="B825" s="70"/>
      <c r="C825" s="70"/>
      <c r="D825" s="70"/>
      <c r="E825" s="70"/>
    </row>
    <row r="826" spans="1:13" ht="12" customHeight="1">
      <c r="A826" s="33"/>
      <c r="B826" s="33"/>
      <c r="C826" s="33"/>
      <c r="D826" s="33"/>
      <c r="E826" s="33"/>
    </row>
    <row r="827" spans="1:13" ht="30" customHeight="1">
      <c r="A827" s="27" t="s">
        <v>73</v>
      </c>
      <c r="B827" s="71" t="s">
        <v>60</v>
      </c>
      <c r="C827" s="71"/>
      <c r="D827" s="71" t="s">
        <v>61</v>
      </c>
      <c r="E827" s="71"/>
      <c r="I827" s="1" t="s">
        <v>26</v>
      </c>
      <c r="J827" s="1" t="s">
        <v>25</v>
      </c>
      <c r="K827" s="1" t="s">
        <v>194</v>
      </c>
      <c r="L827" s="1" t="s">
        <v>195</v>
      </c>
      <c r="M827" s="1" t="s">
        <v>196</v>
      </c>
    </row>
    <row r="828" spans="1:13" ht="52.5" customHeight="1">
      <c r="A828" s="29" t="str">
        <f>GRD!$N$4</f>
        <v>SELECT</v>
      </c>
      <c r="B828" s="65" t="e">
        <f t="shared" ref="B828:B829" si="266">HLOOKUP(D828,$I$47:$M$49,$G828,FALSE)</f>
        <v>#N/A</v>
      </c>
      <c r="C828" s="66"/>
      <c r="D828" s="67">
        <f>VLOOKUP($I781,DATA!$A$1:$V$200,21,FALSE)</f>
        <v>0</v>
      </c>
      <c r="E828" s="67"/>
      <c r="G828" s="1">
        <v>2</v>
      </c>
      <c r="H828" s="1" t="str">
        <f t="shared" ref="H828:H829" si="267">A828</f>
        <v>SELECT</v>
      </c>
      <c r="I828" s="1" t="e">
        <f t="shared" si="244"/>
        <v>#N/A</v>
      </c>
      <c r="J828" s="1" t="e">
        <f t="shared" si="245"/>
        <v>#N/A</v>
      </c>
      <c r="K828" s="1" t="e">
        <f t="shared" si="246"/>
        <v>#N/A</v>
      </c>
      <c r="L828" s="1" t="e">
        <f t="shared" si="247"/>
        <v>#N/A</v>
      </c>
      <c r="M828" s="1" t="e">
        <f t="shared" si="248"/>
        <v>#N/A</v>
      </c>
    </row>
    <row r="829" spans="1:13" ht="52.5" customHeight="1">
      <c r="A829" s="29" t="str">
        <f>GRD!$O$4</f>
        <v>SELECT</v>
      </c>
      <c r="B829" s="65" t="e">
        <f t="shared" si="266"/>
        <v>#N/A</v>
      </c>
      <c r="C829" s="66"/>
      <c r="D829" s="67">
        <f>VLOOKUP($I781,DATA!$A$1:$V$200,22,FALSE)</f>
        <v>0</v>
      </c>
      <c r="E829" s="67"/>
      <c r="G829" s="1">
        <v>3</v>
      </c>
      <c r="H829" s="1" t="str">
        <f t="shared" si="267"/>
        <v>SELECT</v>
      </c>
      <c r="I829" s="1" t="e">
        <f t="shared" si="244"/>
        <v>#N/A</v>
      </c>
      <c r="J829" s="1" t="e">
        <f t="shared" si="245"/>
        <v>#N/A</v>
      </c>
      <c r="K829" s="1" t="e">
        <f t="shared" si="246"/>
        <v>#N/A</v>
      </c>
      <c r="L829" s="1" t="e">
        <f t="shared" si="247"/>
        <v>#N/A</v>
      </c>
      <c r="M829" s="1" t="e">
        <f t="shared" si="248"/>
        <v>#N/A</v>
      </c>
    </row>
    <row r="835" spans="1:13">
      <c r="A835" s="64" t="s">
        <v>80</v>
      </c>
      <c r="B835" s="64"/>
      <c r="C835" s="64" t="s">
        <v>81</v>
      </c>
      <c r="D835" s="64"/>
      <c r="E835" s="64"/>
    </row>
    <row r="836" spans="1:13">
      <c r="C836" s="64" t="s">
        <v>82</v>
      </c>
      <c r="D836" s="64"/>
      <c r="E836" s="64"/>
    </row>
    <row r="837" spans="1:13">
      <c r="A837" s="1" t="s">
        <v>84</v>
      </c>
    </row>
    <row r="839" spans="1:13">
      <c r="A839" s="1" t="s">
        <v>83</v>
      </c>
    </row>
    <row r="841" spans="1:13" s="21" customFormat="1" ht="18.75" customHeight="1">
      <c r="A841" s="89" t="s">
        <v>34</v>
      </c>
      <c r="B841" s="89"/>
      <c r="C841" s="89"/>
      <c r="D841" s="89"/>
      <c r="E841" s="89"/>
      <c r="I841" s="21">
        <f t="shared" ref="I841" si="268">I781+1</f>
        <v>15</v>
      </c>
    </row>
    <row r="842" spans="1:13" s="21" customFormat="1" ht="30" customHeight="1">
      <c r="A842" s="90" t="s">
        <v>35</v>
      </c>
      <c r="B842" s="90"/>
      <c r="C842" s="90"/>
      <c r="D842" s="90"/>
      <c r="E842" s="90"/>
      <c r="H842" s="1"/>
      <c r="I842" s="1"/>
      <c r="J842" s="1"/>
      <c r="K842" s="1"/>
      <c r="L842" s="1"/>
      <c r="M842" s="1"/>
    </row>
    <row r="843" spans="1:13" ht="18.75" customHeight="1">
      <c r="A843" s="22" t="s">
        <v>49</v>
      </c>
      <c r="B843" s="91" t="str">
        <f>IF((SCH!$B$2=""),"",SCH!$B$2)</f>
        <v/>
      </c>
      <c r="C843" s="91"/>
      <c r="D843" s="91"/>
      <c r="E843" s="92"/>
    </row>
    <row r="844" spans="1:13" ht="18.75" customHeight="1">
      <c r="A844" s="23" t="s">
        <v>50</v>
      </c>
      <c r="B844" s="82" t="str">
        <f>IF((SCH!$B$3=""),"",SCH!$B$3)</f>
        <v/>
      </c>
      <c r="C844" s="82"/>
      <c r="D844" s="82"/>
      <c r="E844" s="83"/>
    </row>
    <row r="845" spans="1:13" ht="18.75" customHeight="1">
      <c r="A845" s="23" t="s">
        <v>56</v>
      </c>
      <c r="B845" s="46" t="str">
        <f>IF((SCH!$B$4=""),"",SCH!$B$4)</f>
        <v/>
      </c>
      <c r="C845" s="24" t="s">
        <v>57</v>
      </c>
      <c r="D845" s="82" t="str">
        <f>IF((SCH!$B$5=""),"",SCH!$B$5)</f>
        <v/>
      </c>
      <c r="E845" s="83"/>
    </row>
    <row r="846" spans="1:13" ht="18.75" customHeight="1">
      <c r="A846" s="23" t="s">
        <v>51</v>
      </c>
      <c r="B846" s="82" t="str">
        <f>IF((SCH!$B$6=""),"",SCH!$B$6)</f>
        <v/>
      </c>
      <c r="C846" s="82"/>
      <c r="D846" s="82"/>
      <c r="E846" s="83"/>
    </row>
    <row r="847" spans="1:13" ht="18.75" customHeight="1">
      <c r="A847" s="23" t="s">
        <v>52</v>
      </c>
      <c r="B847" s="82" t="str">
        <f>IF((SCH!$B$7=""),"",SCH!$B$7)</f>
        <v/>
      </c>
      <c r="C847" s="82"/>
      <c r="D847" s="82"/>
      <c r="E847" s="83"/>
    </row>
    <row r="848" spans="1:13" ht="18.75" customHeight="1">
      <c r="A848" s="25" t="s">
        <v>53</v>
      </c>
      <c r="B848" s="84" t="str">
        <f>IF((SCH!$B$8=""),"",SCH!$B$8)</f>
        <v/>
      </c>
      <c r="C848" s="84"/>
      <c r="D848" s="84"/>
      <c r="E848" s="85"/>
    </row>
    <row r="849" spans="1:13" ht="26.25" customHeight="1">
      <c r="A849" s="86" t="s">
        <v>36</v>
      </c>
      <c r="B849" s="86"/>
      <c r="C849" s="86"/>
      <c r="D849" s="86"/>
      <c r="E849" s="86"/>
    </row>
    <row r="850" spans="1:13" s="21" customFormat="1" ht="15" customHeight="1">
      <c r="A850" s="87" t="s">
        <v>37</v>
      </c>
      <c r="B850" s="87"/>
      <c r="C850" s="87"/>
      <c r="D850" s="87"/>
      <c r="E850" s="87"/>
      <c r="H850" s="1"/>
      <c r="I850" s="1"/>
      <c r="J850" s="1"/>
      <c r="K850" s="1"/>
      <c r="L850" s="1"/>
      <c r="M850" s="1"/>
    </row>
    <row r="851" spans="1:13" s="21" customFormat="1">
      <c r="A851" s="88" t="s">
        <v>38</v>
      </c>
      <c r="B851" s="88"/>
      <c r="C851" s="88"/>
      <c r="D851" s="88"/>
      <c r="E851" s="88"/>
      <c r="H851" s="1"/>
      <c r="I851" s="1"/>
      <c r="J851" s="1"/>
      <c r="K851" s="1"/>
      <c r="L851" s="1"/>
      <c r="M851" s="1"/>
    </row>
    <row r="852" spans="1:13" ht="26.25" customHeight="1">
      <c r="A852" s="72" t="s">
        <v>39</v>
      </c>
      <c r="B852" s="72"/>
      <c r="C852" s="72"/>
      <c r="D852" s="72"/>
      <c r="E852" s="72"/>
    </row>
    <row r="853" spans="1:13" ht="23.25">
      <c r="A853" s="5" t="s">
        <v>45</v>
      </c>
      <c r="B853" s="45">
        <f>VLOOKUP($I841,DATA!$A$1:$V$200,2,FALSE)</f>
        <v>0</v>
      </c>
      <c r="C853" s="43" t="s">
        <v>48</v>
      </c>
      <c r="D853" s="81">
        <f>VLOOKUP($I841,DATA!$A$1:$V$200,3,FALSE)</f>
        <v>0</v>
      </c>
      <c r="E853" s="81"/>
    </row>
    <row r="854" spans="1:13" ht="23.25">
      <c r="A854" s="5" t="s">
        <v>46</v>
      </c>
      <c r="B854" s="79">
        <f>VLOOKUP($I841,DATA!$A$1:$V$200,4,FALSE)</f>
        <v>0</v>
      </c>
      <c r="C854" s="79"/>
      <c r="D854" s="79"/>
      <c r="E854" s="79"/>
    </row>
    <row r="855" spans="1:13" ht="23.25">
      <c r="A855" s="5" t="s">
        <v>47</v>
      </c>
      <c r="B855" s="79">
        <f>VLOOKUP($I841,DATA!$A$1:$V$200,5,FALSE)</f>
        <v>0</v>
      </c>
      <c r="C855" s="79"/>
      <c r="D855" s="79"/>
      <c r="E855" s="79"/>
    </row>
    <row r="856" spans="1:13" ht="23.25" customHeight="1">
      <c r="A856" s="5" t="s">
        <v>40</v>
      </c>
      <c r="B856" s="79">
        <f>VLOOKUP($I841,DATA!$A$1:$V$200,6,FALSE)</f>
        <v>0</v>
      </c>
      <c r="C856" s="79"/>
      <c r="D856" s="79"/>
      <c r="E856" s="79"/>
    </row>
    <row r="857" spans="1:13" ht="23.25" customHeight="1">
      <c r="A857" s="5" t="s">
        <v>41</v>
      </c>
      <c r="B857" s="79">
        <f>VLOOKUP($I841,DATA!$A$1:$V$200,7,FALSE)</f>
        <v>0</v>
      </c>
      <c r="C857" s="79"/>
      <c r="D857" s="79"/>
      <c r="E857" s="79"/>
    </row>
    <row r="858" spans="1:13" ht="23.25" customHeight="1">
      <c r="A858" s="5" t="s">
        <v>42</v>
      </c>
      <c r="B858" s="79">
        <f>VLOOKUP($I841,DATA!$A$1:$V$200,8,FALSE)</f>
        <v>0</v>
      </c>
      <c r="C858" s="79"/>
      <c r="D858" s="79"/>
      <c r="E858" s="79"/>
    </row>
    <row r="859" spans="1:13" ht="25.5">
      <c r="A859" s="5" t="s">
        <v>43</v>
      </c>
      <c r="B859" s="79">
        <f>VLOOKUP($I841,DATA!$A$1:$V$200,9,FALSE)</f>
        <v>0</v>
      </c>
      <c r="C859" s="79"/>
      <c r="D859" s="79"/>
      <c r="E859" s="79"/>
    </row>
    <row r="860" spans="1:13" ht="22.5" customHeight="1">
      <c r="A860" s="80" t="s">
        <v>44</v>
      </c>
      <c r="B860" s="80"/>
      <c r="C860" s="80"/>
      <c r="D860" s="80"/>
      <c r="E860" s="80"/>
    </row>
    <row r="861" spans="1:13" ht="18.75" customHeight="1">
      <c r="A861" s="72" t="s">
        <v>58</v>
      </c>
      <c r="B861" s="72"/>
      <c r="C861" s="72"/>
      <c r="D861" s="72"/>
      <c r="E861" s="72"/>
    </row>
    <row r="862" spans="1:13" ht="22.5" customHeight="1">
      <c r="A862" s="26" t="s">
        <v>74</v>
      </c>
    </row>
    <row r="863" spans="1:13" ht="18" customHeight="1">
      <c r="A863" s="44" t="s">
        <v>59</v>
      </c>
      <c r="B863" s="73" t="s">
        <v>60</v>
      </c>
      <c r="C863" s="74"/>
      <c r="D863" s="73" t="s">
        <v>61</v>
      </c>
      <c r="E863" s="74"/>
    </row>
    <row r="864" spans="1:13" ht="37.5" customHeight="1">
      <c r="A864" s="28" t="s">
        <v>62</v>
      </c>
      <c r="B864" s="65" t="e">
        <f t="shared" ref="B864" si="269">HLOOKUP(D864,$I$23:$M$32,2,FALSE)</f>
        <v>#N/A</v>
      </c>
      <c r="C864" s="66"/>
      <c r="D864" s="68">
        <f>VLOOKUP($I841,DATA!$A$1:$V$200,10,FALSE)</f>
        <v>0</v>
      </c>
      <c r="E864" s="69"/>
    </row>
    <row r="865" spans="1:5" ht="37.5" customHeight="1">
      <c r="A865" s="28" t="s">
        <v>63</v>
      </c>
      <c r="B865" s="65" t="e">
        <f t="shared" ref="B865" si="270">HLOOKUP(D864,$I$23:$M$32,3,FALSE)</f>
        <v>#N/A</v>
      </c>
      <c r="C865" s="66"/>
      <c r="D865" s="68">
        <f>VLOOKUP($I841,DATA!$A$1:$V$200,11,FALSE)</f>
        <v>0</v>
      </c>
      <c r="E865" s="69"/>
    </row>
    <row r="866" spans="1:5" ht="37.5" customHeight="1">
      <c r="A866" s="28" t="s">
        <v>64</v>
      </c>
      <c r="B866" s="65" t="e">
        <f t="shared" ref="B866" si="271">HLOOKUP(D864,$I$23:$M$32,4,FALSE)</f>
        <v>#N/A</v>
      </c>
      <c r="C866" s="66"/>
      <c r="D866" s="68">
        <f>VLOOKUP($I841,DATA!$A$1:$V$200,12,FALSE)</f>
        <v>0</v>
      </c>
      <c r="E866" s="69"/>
    </row>
    <row r="867" spans="1:5" ht="21.75" customHeight="1">
      <c r="A867" s="26" t="s">
        <v>75</v>
      </c>
    </row>
    <row r="868" spans="1:5" ht="18" customHeight="1">
      <c r="A868" s="75" t="s">
        <v>65</v>
      </c>
      <c r="B868" s="73" t="s">
        <v>60</v>
      </c>
      <c r="C868" s="74"/>
      <c r="D868" s="73" t="s">
        <v>61</v>
      </c>
      <c r="E868" s="74"/>
    </row>
    <row r="869" spans="1:5" ht="37.5" customHeight="1">
      <c r="A869" s="76"/>
      <c r="B869" s="65" t="e">
        <f t="shared" ref="B869" si="272">HLOOKUP(D864,$I$23:$M$32,5,FALSE)</f>
        <v>#N/A</v>
      </c>
      <c r="C869" s="66"/>
      <c r="D869" s="68">
        <f>VLOOKUP($I841,DATA!$A$1:$V$200,13,FALSE)</f>
        <v>0</v>
      </c>
      <c r="E869" s="69"/>
    </row>
    <row r="870" spans="1:5" ht="22.5" customHeight="1">
      <c r="A870" s="26" t="s">
        <v>76</v>
      </c>
    </row>
    <row r="871" spans="1:5" ht="18" customHeight="1">
      <c r="A871" s="77" t="s">
        <v>66</v>
      </c>
      <c r="B871" s="73" t="s">
        <v>60</v>
      </c>
      <c r="C871" s="74"/>
      <c r="D871" s="73" t="s">
        <v>61</v>
      </c>
      <c r="E871" s="74"/>
    </row>
    <row r="872" spans="1:5" ht="37.5" customHeight="1">
      <c r="A872" s="78"/>
      <c r="B872" s="65" t="e">
        <f t="shared" ref="B872" si="273">HLOOKUP(D864,$I$23:$M$32,6,FALSE)</f>
        <v>#N/A</v>
      </c>
      <c r="C872" s="66"/>
      <c r="D872" s="68">
        <f>VLOOKUP($I841,DATA!$A$1:$V$200,14,FALSE)</f>
        <v>0</v>
      </c>
      <c r="E872" s="69"/>
    </row>
    <row r="873" spans="1:5" ht="22.5" customHeight="1">
      <c r="A873" s="26" t="s">
        <v>77</v>
      </c>
    </row>
    <row r="874" spans="1:5" ht="30" customHeight="1">
      <c r="A874" s="27" t="s">
        <v>67</v>
      </c>
      <c r="B874" s="73" t="s">
        <v>60</v>
      </c>
      <c r="C874" s="74"/>
      <c r="D874" s="73" t="s">
        <v>61</v>
      </c>
      <c r="E874" s="74"/>
    </row>
    <row r="875" spans="1:5" ht="37.5" customHeight="1">
      <c r="A875" s="28" t="s">
        <v>68</v>
      </c>
      <c r="B875" s="65" t="e">
        <f t="shared" ref="B875" si="274">HLOOKUP(D864,$I$23:$M$32,7,FALSE)</f>
        <v>#N/A</v>
      </c>
      <c r="C875" s="66"/>
      <c r="D875" s="68">
        <f>VLOOKUP($I841,DATA!$A$1:$V$200,15,FALSE)</f>
        <v>0</v>
      </c>
      <c r="E875" s="69"/>
    </row>
    <row r="876" spans="1:5" ht="37.5" customHeight="1">
      <c r="A876" s="28" t="s">
        <v>69</v>
      </c>
      <c r="B876" s="65" t="e">
        <f t="shared" ref="B876" si="275">HLOOKUP(D864,$I$23:$M$32,8,FALSE)</f>
        <v>#N/A</v>
      </c>
      <c r="C876" s="66"/>
      <c r="D876" s="68">
        <f>VLOOKUP($I841,DATA!$A$1:$V$200,16,FALSE)</f>
        <v>0</v>
      </c>
      <c r="E876" s="69"/>
    </row>
    <row r="877" spans="1:5" ht="45" customHeight="1">
      <c r="A877" s="29" t="s">
        <v>70</v>
      </c>
      <c r="B877" s="65" t="e">
        <f t="shared" ref="B877" si="276">HLOOKUP(D864,$I$23:$M$32,9,FALSE)</f>
        <v>#N/A</v>
      </c>
      <c r="C877" s="66"/>
      <c r="D877" s="68">
        <f>VLOOKUP($I841,DATA!$A$1:$V$200,17,FALSE)</f>
        <v>0</v>
      </c>
      <c r="E877" s="69"/>
    </row>
    <row r="878" spans="1:5" ht="37.5" customHeight="1">
      <c r="A878" s="28" t="s">
        <v>71</v>
      </c>
      <c r="B878" s="65" t="e">
        <f t="shared" ref="B878" si="277">HLOOKUP(D864,$I$23:$M$32,10,FALSE)</f>
        <v>#N/A</v>
      </c>
      <c r="C878" s="66"/>
      <c r="D878" s="68">
        <f>VLOOKUP($I841,DATA!$A$1:$V$200,18,FALSE)</f>
        <v>0</v>
      </c>
      <c r="E878" s="69"/>
    </row>
    <row r="879" spans="1:5" ht="37.5" customHeight="1">
      <c r="A879" s="30"/>
      <c r="B879" s="31"/>
      <c r="C879" s="31"/>
      <c r="D879" s="32"/>
      <c r="E879" s="32"/>
    </row>
    <row r="880" spans="1:5" ht="18.75" customHeight="1">
      <c r="A880" s="72" t="s">
        <v>72</v>
      </c>
      <c r="B880" s="72"/>
      <c r="C880" s="72"/>
      <c r="D880" s="72"/>
      <c r="E880" s="72"/>
    </row>
    <row r="881" spans="1:13" ht="22.5" customHeight="1">
      <c r="A881" s="26" t="s">
        <v>78</v>
      </c>
    </row>
    <row r="882" spans="1:13" ht="30" customHeight="1">
      <c r="A882" s="27" t="s">
        <v>73</v>
      </c>
      <c r="B882" s="73" t="s">
        <v>60</v>
      </c>
      <c r="C882" s="74"/>
      <c r="D882" s="73" t="s">
        <v>61</v>
      </c>
      <c r="E882" s="74"/>
      <c r="I882" s="1" t="s">
        <v>26</v>
      </c>
      <c r="J882" s="1" t="s">
        <v>25</v>
      </c>
      <c r="K882" s="1" t="s">
        <v>194</v>
      </c>
      <c r="L882" s="1" t="s">
        <v>195</v>
      </c>
      <c r="M882" s="1" t="s">
        <v>196</v>
      </c>
    </row>
    <row r="883" spans="1:13" ht="52.5" customHeight="1">
      <c r="A883" s="29" t="str">
        <f>GRD!$L$4</f>
        <v>SELECT</v>
      </c>
      <c r="B883" s="65" t="e">
        <f t="shared" ref="B883:B884" si="278">HLOOKUP(D883,$I$42:$M$44,$G883,FALSE)</f>
        <v>#N/A</v>
      </c>
      <c r="C883" s="66"/>
      <c r="D883" s="68">
        <f>VLOOKUP($I841,DATA!$A$1:$V$200,19,FALSE)</f>
        <v>0</v>
      </c>
      <c r="E883" s="69"/>
      <c r="G883" s="1">
        <v>2</v>
      </c>
      <c r="H883" s="1" t="str">
        <f t="shared" ref="H883:H884" si="279">A883</f>
        <v>SELECT</v>
      </c>
      <c r="I883" s="1" t="e">
        <f t="shared" ref="I883:I884" si="280">VLOOKUP($H883,$H$3:$M$15,2,FALSE)</f>
        <v>#N/A</v>
      </c>
      <c r="J883" s="1" t="e">
        <f t="shared" ref="J883:J884" si="281">VLOOKUP($H883,$H$3:$M$15,3,FALSE)</f>
        <v>#N/A</v>
      </c>
      <c r="K883" s="1" t="e">
        <f t="shared" ref="K883:K884" si="282">VLOOKUP($H883,$H$3:$M$15,4,FALSE)</f>
        <v>#N/A</v>
      </c>
      <c r="L883" s="1" t="e">
        <f t="shared" ref="L883:L884" si="283">VLOOKUP($H883,$H$3:$M$15,5,FALSE)</f>
        <v>#N/A</v>
      </c>
      <c r="M883" s="1" t="e">
        <f t="shared" ref="M883:M884" si="284">VLOOKUP($H883,$H$3:$M$15,6,FALSE)</f>
        <v>#N/A</v>
      </c>
    </row>
    <row r="884" spans="1:13" ht="52.5" customHeight="1">
      <c r="A884" s="29" t="str">
        <f>GRD!$M$4</f>
        <v>SELECT</v>
      </c>
      <c r="B884" s="65" t="e">
        <f t="shared" si="278"/>
        <v>#N/A</v>
      </c>
      <c r="C884" s="66"/>
      <c r="D884" s="68">
        <f>VLOOKUP($I841,DATA!$A$1:$V$200,20,FALSE)</f>
        <v>0</v>
      </c>
      <c r="E884" s="69"/>
      <c r="G884" s="1">
        <v>3</v>
      </c>
      <c r="H884" s="1" t="str">
        <f t="shared" si="279"/>
        <v>SELECT</v>
      </c>
      <c r="I884" s="1" t="e">
        <f t="shared" si="280"/>
        <v>#N/A</v>
      </c>
      <c r="J884" s="1" t="e">
        <f t="shared" si="281"/>
        <v>#N/A</v>
      </c>
      <c r="K884" s="1" t="e">
        <f t="shared" si="282"/>
        <v>#N/A</v>
      </c>
      <c r="L884" s="1" t="e">
        <f t="shared" si="283"/>
        <v>#N/A</v>
      </c>
      <c r="M884" s="1" t="e">
        <f t="shared" si="284"/>
        <v>#N/A</v>
      </c>
    </row>
    <row r="885" spans="1:13" ht="37.5" customHeight="1">
      <c r="A885" s="70" t="s">
        <v>79</v>
      </c>
      <c r="B885" s="70"/>
      <c r="C885" s="70"/>
      <c r="D885" s="70"/>
      <c r="E885" s="70"/>
    </row>
    <row r="886" spans="1:13" ht="12" customHeight="1">
      <c r="A886" s="33"/>
      <c r="B886" s="33"/>
      <c r="C886" s="33"/>
      <c r="D886" s="33"/>
      <c r="E886" s="33"/>
    </row>
    <row r="887" spans="1:13" ht="30" customHeight="1">
      <c r="A887" s="27" t="s">
        <v>73</v>
      </c>
      <c r="B887" s="71" t="s">
        <v>60</v>
      </c>
      <c r="C887" s="71"/>
      <c r="D887" s="71" t="s">
        <v>61</v>
      </c>
      <c r="E887" s="71"/>
      <c r="I887" s="1" t="s">
        <v>26</v>
      </c>
      <c r="J887" s="1" t="s">
        <v>25</v>
      </c>
      <c r="K887" s="1" t="s">
        <v>194</v>
      </c>
      <c r="L887" s="1" t="s">
        <v>195</v>
      </c>
      <c r="M887" s="1" t="s">
        <v>196</v>
      </c>
    </row>
    <row r="888" spans="1:13" ht="52.5" customHeight="1">
      <c r="A888" s="29" t="str">
        <f>GRD!$N$4</f>
        <v>SELECT</v>
      </c>
      <c r="B888" s="65" t="e">
        <f t="shared" ref="B888:B889" si="285">HLOOKUP(D888,$I$47:$M$49,$G888,FALSE)</f>
        <v>#N/A</v>
      </c>
      <c r="C888" s="66"/>
      <c r="D888" s="67">
        <f>VLOOKUP($I841,DATA!$A$1:$V$200,21,FALSE)</f>
        <v>0</v>
      </c>
      <c r="E888" s="67"/>
      <c r="G888" s="1">
        <v>2</v>
      </c>
      <c r="H888" s="1" t="str">
        <f t="shared" ref="H888:H889" si="286">A888</f>
        <v>SELECT</v>
      </c>
      <c r="I888" s="1" t="e">
        <f t="shared" ref="I888:I949" si="287">VLOOKUP($H888,$H$3:$M$15,2,FALSE)</f>
        <v>#N/A</v>
      </c>
      <c r="J888" s="1" t="e">
        <f t="shared" ref="J888:J949" si="288">VLOOKUP($H888,$H$3:$M$15,3,FALSE)</f>
        <v>#N/A</v>
      </c>
      <c r="K888" s="1" t="e">
        <f t="shared" ref="K888:K949" si="289">VLOOKUP($H888,$H$3:$M$15,4,FALSE)</f>
        <v>#N/A</v>
      </c>
      <c r="L888" s="1" t="e">
        <f t="shared" ref="L888:L949" si="290">VLOOKUP($H888,$H$3:$M$15,5,FALSE)</f>
        <v>#N/A</v>
      </c>
      <c r="M888" s="1" t="e">
        <f t="shared" ref="M888:M949" si="291">VLOOKUP($H888,$H$3:$M$15,6,FALSE)</f>
        <v>#N/A</v>
      </c>
    </row>
    <row r="889" spans="1:13" ht="52.5" customHeight="1">
      <c r="A889" s="29" t="str">
        <f>GRD!$O$4</f>
        <v>SELECT</v>
      </c>
      <c r="B889" s="65" t="e">
        <f t="shared" si="285"/>
        <v>#N/A</v>
      </c>
      <c r="C889" s="66"/>
      <c r="D889" s="67">
        <f>VLOOKUP($I841,DATA!$A$1:$V$200,22,FALSE)</f>
        <v>0</v>
      </c>
      <c r="E889" s="67"/>
      <c r="G889" s="1">
        <v>3</v>
      </c>
      <c r="H889" s="1" t="str">
        <f t="shared" si="286"/>
        <v>SELECT</v>
      </c>
      <c r="I889" s="1" t="e">
        <f t="shared" si="287"/>
        <v>#N/A</v>
      </c>
      <c r="J889" s="1" t="e">
        <f t="shared" si="288"/>
        <v>#N/A</v>
      </c>
      <c r="K889" s="1" t="e">
        <f t="shared" si="289"/>
        <v>#N/A</v>
      </c>
      <c r="L889" s="1" t="e">
        <f t="shared" si="290"/>
        <v>#N/A</v>
      </c>
      <c r="M889" s="1" t="e">
        <f t="shared" si="291"/>
        <v>#N/A</v>
      </c>
    </row>
    <row r="895" spans="1:13">
      <c r="A895" s="64" t="s">
        <v>80</v>
      </c>
      <c r="B895" s="64"/>
      <c r="C895" s="64" t="s">
        <v>81</v>
      </c>
      <c r="D895" s="64"/>
      <c r="E895" s="64"/>
    </row>
    <row r="896" spans="1:13">
      <c r="C896" s="64" t="s">
        <v>82</v>
      </c>
      <c r="D896" s="64"/>
      <c r="E896" s="64"/>
    </row>
    <row r="897" spans="1:13">
      <c r="A897" s="1" t="s">
        <v>84</v>
      </c>
    </row>
    <row r="899" spans="1:13">
      <c r="A899" s="1" t="s">
        <v>83</v>
      </c>
    </row>
    <row r="901" spans="1:13" s="21" customFormat="1" ht="18.75" customHeight="1">
      <c r="A901" s="89" t="s">
        <v>34</v>
      </c>
      <c r="B901" s="89"/>
      <c r="C901" s="89"/>
      <c r="D901" s="89"/>
      <c r="E901" s="89"/>
      <c r="I901" s="21">
        <f t="shared" ref="I901" si="292">I841+1</f>
        <v>16</v>
      </c>
    </row>
    <row r="902" spans="1:13" s="21" customFormat="1" ht="30" customHeight="1">
      <c r="A902" s="90" t="s">
        <v>35</v>
      </c>
      <c r="B902" s="90"/>
      <c r="C902" s="90"/>
      <c r="D902" s="90"/>
      <c r="E902" s="90"/>
      <c r="H902" s="1"/>
      <c r="I902" s="1"/>
      <c r="J902" s="1"/>
      <c r="K902" s="1"/>
      <c r="L902" s="1"/>
      <c r="M902" s="1"/>
    </row>
    <row r="903" spans="1:13" ht="18.75" customHeight="1">
      <c r="A903" s="22" t="s">
        <v>49</v>
      </c>
      <c r="B903" s="91" t="str">
        <f>IF((SCH!$B$2=""),"",SCH!$B$2)</f>
        <v/>
      </c>
      <c r="C903" s="91"/>
      <c r="D903" s="91"/>
      <c r="E903" s="92"/>
    </row>
    <row r="904" spans="1:13" ht="18.75" customHeight="1">
      <c r="A904" s="23" t="s">
        <v>50</v>
      </c>
      <c r="B904" s="82" t="str">
        <f>IF((SCH!$B$3=""),"",SCH!$B$3)</f>
        <v/>
      </c>
      <c r="C904" s="82"/>
      <c r="D904" s="82"/>
      <c r="E904" s="83"/>
    </row>
    <row r="905" spans="1:13" ht="18.75" customHeight="1">
      <c r="A905" s="23" t="s">
        <v>56</v>
      </c>
      <c r="B905" s="46" t="str">
        <f>IF((SCH!$B$4=""),"",SCH!$B$4)</f>
        <v/>
      </c>
      <c r="C905" s="24" t="s">
        <v>57</v>
      </c>
      <c r="D905" s="82" t="str">
        <f>IF((SCH!$B$5=""),"",SCH!$B$5)</f>
        <v/>
      </c>
      <c r="E905" s="83"/>
    </row>
    <row r="906" spans="1:13" ht="18.75" customHeight="1">
      <c r="A906" s="23" t="s">
        <v>51</v>
      </c>
      <c r="B906" s="82" t="str">
        <f>IF((SCH!$B$6=""),"",SCH!$B$6)</f>
        <v/>
      </c>
      <c r="C906" s="82"/>
      <c r="D906" s="82"/>
      <c r="E906" s="83"/>
    </row>
    <row r="907" spans="1:13" ht="18.75" customHeight="1">
      <c r="A907" s="23" t="s">
        <v>52</v>
      </c>
      <c r="B907" s="82" t="str">
        <f>IF((SCH!$B$7=""),"",SCH!$B$7)</f>
        <v/>
      </c>
      <c r="C907" s="82"/>
      <c r="D907" s="82"/>
      <c r="E907" s="83"/>
    </row>
    <row r="908" spans="1:13" ht="18.75" customHeight="1">
      <c r="A908" s="25" t="s">
        <v>53</v>
      </c>
      <c r="B908" s="84" t="str">
        <f>IF((SCH!$B$8=""),"",SCH!$B$8)</f>
        <v/>
      </c>
      <c r="C908" s="84"/>
      <c r="D908" s="84"/>
      <c r="E908" s="85"/>
    </row>
    <row r="909" spans="1:13" ht="26.25" customHeight="1">
      <c r="A909" s="86" t="s">
        <v>36</v>
      </c>
      <c r="B909" s="86"/>
      <c r="C909" s="86"/>
      <c r="D909" s="86"/>
      <c r="E909" s="86"/>
    </row>
    <row r="910" spans="1:13" s="21" customFormat="1" ht="15" customHeight="1">
      <c r="A910" s="87" t="s">
        <v>37</v>
      </c>
      <c r="B910" s="87"/>
      <c r="C910" s="87"/>
      <c r="D910" s="87"/>
      <c r="E910" s="87"/>
      <c r="H910" s="1"/>
      <c r="I910" s="1"/>
      <c r="J910" s="1"/>
      <c r="K910" s="1"/>
      <c r="L910" s="1"/>
      <c r="M910" s="1"/>
    </row>
    <row r="911" spans="1:13" s="21" customFormat="1">
      <c r="A911" s="88" t="s">
        <v>38</v>
      </c>
      <c r="B911" s="88"/>
      <c r="C911" s="88"/>
      <c r="D911" s="88"/>
      <c r="E911" s="88"/>
      <c r="H911" s="1"/>
      <c r="I911" s="1"/>
      <c r="J911" s="1"/>
      <c r="K911" s="1"/>
      <c r="L911" s="1"/>
      <c r="M911" s="1"/>
    </row>
    <row r="912" spans="1:13" ht="26.25" customHeight="1">
      <c r="A912" s="72" t="s">
        <v>39</v>
      </c>
      <c r="B912" s="72"/>
      <c r="C912" s="72"/>
      <c r="D912" s="72"/>
      <c r="E912" s="72"/>
    </row>
    <row r="913" spans="1:5" ht="23.25">
      <c r="A913" s="5" t="s">
        <v>45</v>
      </c>
      <c r="B913" s="45">
        <f>VLOOKUP($I901,DATA!$A$1:$V$200,2,FALSE)</f>
        <v>0</v>
      </c>
      <c r="C913" s="43" t="s">
        <v>48</v>
      </c>
      <c r="D913" s="81">
        <f>VLOOKUP($I901,DATA!$A$1:$V$200,3,FALSE)</f>
        <v>0</v>
      </c>
      <c r="E913" s="81"/>
    </row>
    <row r="914" spans="1:5" ht="23.25">
      <c r="A914" s="5" t="s">
        <v>46</v>
      </c>
      <c r="B914" s="79">
        <f>VLOOKUP($I901,DATA!$A$1:$V$200,4,FALSE)</f>
        <v>0</v>
      </c>
      <c r="C914" s="79"/>
      <c r="D914" s="79"/>
      <c r="E914" s="79"/>
    </row>
    <row r="915" spans="1:5" ht="23.25">
      <c r="A915" s="5" t="s">
        <v>47</v>
      </c>
      <c r="B915" s="79">
        <f>VLOOKUP($I901,DATA!$A$1:$V$200,5,FALSE)</f>
        <v>0</v>
      </c>
      <c r="C915" s="79"/>
      <c r="D915" s="79"/>
      <c r="E915" s="79"/>
    </row>
    <row r="916" spans="1:5" ht="23.25" customHeight="1">
      <c r="A916" s="5" t="s">
        <v>40</v>
      </c>
      <c r="B916" s="79">
        <f>VLOOKUP($I901,DATA!$A$1:$V$200,6,FALSE)</f>
        <v>0</v>
      </c>
      <c r="C916" s="79"/>
      <c r="D916" s="79"/>
      <c r="E916" s="79"/>
    </row>
    <row r="917" spans="1:5" ht="23.25" customHeight="1">
      <c r="A917" s="5" t="s">
        <v>41</v>
      </c>
      <c r="B917" s="79">
        <f>VLOOKUP($I901,DATA!$A$1:$V$200,7,FALSE)</f>
        <v>0</v>
      </c>
      <c r="C917" s="79"/>
      <c r="D917" s="79"/>
      <c r="E917" s="79"/>
    </row>
    <row r="918" spans="1:5" ht="23.25" customHeight="1">
      <c r="A918" s="5" t="s">
        <v>42</v>
      </c>
      <c r="B918" s="79">
        <f>VLOOKUP($I901,DATA!$A$1:$V$200,8,FALSE)</f>
        <v>0</v>
      </c>
      <c r="C918" s="79"/>
      <c r="D918" s="79"/>
      <c r="E918" s="79"/>
    </row>
    <row r="919" spans="1:5" ht="25.5">
      <c r="A919" s="5" t="s">
        <v>43</v>
      </c>
      <c r="B919" s="79">
        <f>VLOOKUP($I901,DATA!$A$1:$V$200,9,FALSE)</f>
        <v>0</v>
      </c>
      <c r="C919" s="79"/>
      <c r="D919" s="79"/>
      <c r="E919" s="79"/>
    </row>
    <row r="920" spans="1:5" ht="22.5" customHeight="1">
      <c r="A920" s="80" t="s">
        <v>44</v>
      </c>
      <c r="B920" s="80"/>
      <c r="C920" s="80"/>
      <c r="D920" s="80"/>
      <c r="E920" s="80"/>
    </row>
    <row r="921" spans="1:5" ht="18.75" customHeight="1">
      <c r="A921" s="72" t="s">
        <v>58</v>
      </c>
      <c r="B921" s="72"/>
      <c r="C921" s="72"/>
      <c r="D921" s="72"/>
      <c r="E921" s="72"/>
    </row>
    <row r="922" spans="1:5" ht="22.5" customHeight="1">
      <c r="A922" s="26" t="s">
        <v>74</v>
      </c>
    </row>
    <row r="923" spans="1:5" ht="18" customHeight="1">
      <c r="A923" s="44" t="s">
        <v>59</v>
      </c>
      <c r="B923" s="73" t="s">
        <v>60</v>
      </c>
      <c r="C923" s="74"/>
      <c r="D923" s="73" t="s">
        <v>61</v>
      </c>
      <c r="E923" s="74"/>
    </row>
    <row r="924" spans="1:5" ht="37.5" customHeight="1">
      <c r="A924" s="28" t="s">
        <v>62</v>
      </c>
      <c r="B924" s="65" t="e">
        <f t="shared" ref="B924" si="293">HLOOKUP(D924,$I$23:$M$32,2,FALSE)</f>
        <v>#N/A</v>
      </c>
      <c r="C924" s="66"/>
      <c r="D924" s="68">
        <f>VLOOKUP($I901,DATA!$A$1:$V$200,10,FALSE)</f>
        <v>0</v>
      </c>
      <c r="E924" s="69"/>
    </row>
    <row r="925" spans="1:5" ht="37.5" customHeight="1">
      <c r="A925" s="28" t="s">
        <v>63</v>
      </c>
      <c r="B925" s="65" t="e">
        <f t="shared" ref="B925" si="294">HLOOKUP(D924,$I$23:$M$32,3,FALSE)</f>
        <v>#N/A</v>
      </c>
      <c r="C925" s="66"/>
      <c r="D925" s="68">
        <f>VLOOKUP($I901,DATA!$A$1:$V$200,11,FALSE)</f>
        <v>0</v>
      </c>
      <c r="E925" s="69"/>
    </row>
    <row r="926" spans="1:5" ht="37.5" customHeight="1">
      <c r="A926" s="28" t="s">
        <v>64</v>
      </c>
      <c r="B926" s="65" t="e">
        <f t="shared" ref="B926" si="295">HLOOKUP(D924,$I$23:$M$32,4,FALSE)</f>
        <v>#N/A</v>
      </c>
      <c r="C926" s="66"/>
      <c r="D926" s="68">
        <f>VLOOKUP($I901,DATA!$A$1:$V$200,12,FALSE)</f>
        <v>0</v>
      </c>
      <c r="E926" s="69"/>
    </row>
    <row r="927" spans="1:5" ht="21.75" customHeight="1">
      <c r="A927" s="26" t="s">
        <v>75</v>
      </c>
    </row>
    <row r="928" spans="1:5" ht="18" customHeight="1">
      <c r="A928" s="75" t="s">
        <v>65</v>
      </c>
      <c r="B928" s="73" t="s">
        <v>60</v>
      </c>
      <c r="C928" s="74"/>
      <c r="D928" s="73" t="s">
        <v>61</v>
      </c>
      <c r="E928" s="74"/>
    </row>
    <row r="929" spans="1:13" ht="37.5" customHeight="1">
      <c r="A929" s="76"/>
      <c r="B929" s="65" t="e">
        <f t="shared" ref="B929" si="296">HLOOKUP(D924,$I$23:$M$32,5,FALSE)</f>
        <v>#N/A</v>
      </c>
      <c r="C929" s="66"/>
      <c r="D929" s="68">
        <f>VLOOKUP($I901,DATA!$A$1:$V$200,13,FALSE)</f>
        <v>0</v>
      </c>
      <c r="E929" s="69"/>
    </row>
    <row r="930" spans="1:13" ht="22.5" customHeight="1">
      <c r="A930" s="26" t="s">
        <v>76</v>
      </c>
    </row>
    <row r="931" spans="1:13" ht="18" customHeight="1">
      <c r="A931" s="77" t="s">
        <v>66</v>
      </c>
      <c r="B931" s="73" t="s">
        <v>60</v>
      </c>
      <c r="C931" s="74"/>
      <c r="D931" s="73" t="s">
        <v>61</v>
      </c>
      <c r="E931" s="74"/>
    </row>
    <row r="932" spans="1:13" ht="37.5" customHeight="1">
      <c r="A932" s="78"/>
      <c r="B932" s="65" t="e">
        <f t="shared" ref="B932" si="297">HLOOKUP(D924,$I$23:$M$32,6,FALSE)</f>
        <v>#N/A</v>
      </c>
      <c r="C932" s="66"/>
      <c r="D932" s="68">
        <f>VLOOKUP($I901,DATA!$A$1:$V$200,14,FALSE)</f>
        <v>0</v>
      </c>
      <c r="E932" s="69"/>
    </row>
    <row r="933" spans="1:13" ht="22.5" customHeight="1">
      <c r="A933" s="26" t="s">
        <v>77</v>
      </c>
    </row>
    <row r="934" spans="1:13" ht="30" customHeight="1">
      <c r="A934" s="27" t="s">
        <v>67</v>
      </c>
      <c r="B934" s="73" t="s">
        <v>60</v>
      </c>
      <c r="C934" s="74"/>
      <c r="D934" s="73" t="s">
        <v>61</v>
      </c>
      <c r="E934" s="74"/>
    </row>
    <row r="935" spans="1:13" ht="37.5" customHeight="1">
      <c r="A935" s="28" t="s">
        <v>68</v>
      </c>
      <c r="B935" s="65" t="e">
        <f t="shared" ref="B935" si="298">HLOOKUP(D924,$I$23:$M$32,7,FALSE)</f>
        <v>#N/A</v>
      </c>
      <c r="C935" s="66"/>
      <c r="D935" s="68">
        <f>VLOOKUP($I901,DATA!$A$1:$V$200,15,FALSE)</f>
        <v>0</v>
      </c>
      <c r="E935" s="69"/>
    </row>
    <row r="936" spans="1:13" ht="37.5" customHeight="1">
      <c r="A936" s="28" t="s">
        <v>69</v>
      </c>
      <c r="B936" s="65" t="e">
        <f t="shared" ref="B936" si="299">HLOOKUP(D924,$I$23:$M$32,8,FALSE)</f>
        <v>#N/A</v>
      </c>
      <c r="C936" s="66"/>
      <c r="D936" s="68">
        <f>VLOOKUP($I901,DATA!$A$1:$V$200,16,FALSE)</f>
        <v>0</v>
      </c>
      <c r="E936" s="69"/>
    </row>
    <row r="937" spans="1:13" ht="45" customHeight="1">
      <c r="A937" s="29" t="s">
        <v>70</v>
      </c>
      <c r="B937" s="65" t="e">
        <f t="shared" ref="B937" si="300">HLOOKUP(D924,$I$23:$M$32,9,FALSE)</f>
        <v>#N/A</v>
      </c>
      <c r="C937" s="66"/>
      <c r="D937" s="68">
        <f>VLOOKUP($I901,DATA!$A$1:$V$200,17,FALSE)</f>
        <v>0</v>
      </c>
      <c r="E937" s="69"/>
    </row>
    <row r="938" spans="1:13" ht="37.5" customHeight="1">
      <c r="A938" s="28" t="s">
        <v>71</v>
      </c>
      <c r="B938" s="65" t="e">
        <f t="shared" ref="B938" si="301">HLOOKUP(D924,$I$23:$M$32,10,FALSE)</f>
        <v>#N/A</v>
      </c>
      <c r="C938" s="66"/>
      <c r="D938" s="68">
        <f>VLOOKUP($I901,DATA!$A$1:$V$200,18,FALSE)</f>
        <v>0</v>
      </c>
      <c r="E938" s="69"/>
    </row>
    <row r="939" spans="1:13" ht="37.5" customHeight="1">
      <c r="A939" s="30"/>
      <c r="B939" s="31"/>
      <c r="C939" s="31"/>
      <c r="D939" s="32"/>
      <c r="E939" s="32"/>
    </row>
    <row r="940" spans="1:13" ht="18.75" customHeight="1">
      <c r="A940" s="72" t="s">
        <v>72</v>
      </c>
      <c r="B940" s="72"/>
      <c r="C940" s="72"/>
      <c r="D940" s="72"/>
      <c r="E940" s="72"/>
    </row>
    <row r="941" spans="1:13" ht="22.5" customHeight="1">
      <c r="A941" s="26" t="s">
        <v>78</v>
      </c>
    </row>
    <row r="942" spans="1:13" ht="30" customHeight="1">
      <c r="A942" s="27" t="s">
        <v>73</v>
      </c>
      <c r="B942" s="73" t="s">
        <v>60</v>
      </c>
      <c r="C942" s="74"/>
      <c r="D942" s="73" t="s">
        <v>61</v>
      </c>
      <c r="E942" s="74"/>
      <c r="I942" s="1" t="s">
        <v>26</v>
      </c>
      <c r="J942" s="1" t="s">
        <v>25</v>
      </c>
      <c r="K942" s="1" t="s">
        <v>194</v>
      </c>
      <c r="L942" s="1" t="s">
        <v>195</v>
      </c>
      <c r="M942" s="1" t="s">
        <v>196</v>
      </c>
    </row>
    <row r="943" spans="1:13" ht="52.5" customHeight="1">
      <c r="A943" s="29" t="str">
        <f>GRD!$L$4</f>
        <v>SELECT</v>
      </c>
      <c r="B943" s="65" t="e">
        <f t="shared" ref="B943:B944" si="302">HLOOKUP(D943,$I$42:$M$44,$G943,FALSE)</f>
        <v>#N/A</v>
      </c>
      <c r="C943" s="66"/>
      <c r="D943" s="68">
        <f>VLOOKUP($I901,DATA!$A$1:$V$200,19,FALSE)</f>
        <v>0</v>
      </c>
      <c r="E943" s="69"/>
      <c r="G943" s="1">
        <v>2</v>
      </c>
      <c r="H943" s="1" t="str">
        <f t="shared" ref="H943:H944" si="303">A943</f>
        <v>SELECT</v>
      </c>
      <c r="I943" s="1" t="e">
        <f t="shared" ref="I943:I944" si="304">VLOOKUP($H943,$H$3:$M$15,2,FALSE)</f>
        <v>#N/A</v>
      </c>
      <c r="J943" s="1" t="e">
        <f t="shared" ref="J943:J944" si="305">VLOOKUP($H943,$H$3:$M$15,3,FALSE)</f>
        <v>#N/A</v>
      </c>
      <c r="K943" s="1" t="e">
        <f t="shared" ref="K943:K944" si="306">VLOOKUP($H943,$H$3:$M$15,4,FALSE)</f>
        <v>#N/A</v>
      </c>
      <c r="L943" s="1" t="e">
        <f t="shared" ref="L943:L944" si="307">VLOOKUP($H943,$H$3:$M$15,5,FALSE)</f>
        <v>#N/A</v>
      </c>
      <c r="M943" s="1" t="e">
        <f t="shared" ref="M943:M944" si="308">VLOOKUP($H943,$H$3:$M$15,6,FALSE)</f>
        <v>#N/A</v>
      </c>
    </row>
    <row r="944" spans="1:13" ht="52.5" customHeight="1">
      <c r="A944" s="29" t="str">
        <f>GRD!$M$4</f>
        <v>SELECT</v>
      </c>
      <c r="B944" s="65" t="e">
        <f t="shared" si="302"/>
        <v>#N/A</v>
      </c>
      <c r="C944" s="66"/>
      <c r="D944" s="68">
        <f>VLOOKUP($I901,DATA!$A$1:$V$200,20,FALSE)</f>
        <v>0</v>
      </c>
      <c r="E944" s="69"/>
      <c r="G944" s="1">
        <v>3</v>
      </c>
      <c r="H944" s="1" t="str">
        <f t="shared" si="303"/>
        <v>SELECT</v>
      </c>
      <c r="I944" s="1" t="e">
        <f t="shared" si="304"/>
        <v>#N/A</v>
      </c>
      <c r="J944" s="1" t="e">
        <f t="shared" si="305"/>
        <v>#N/A</v>
      </c>
      <c r="K944" s="1" t="e">
        <f t="shared" si="306"/>
        <v>#N/A</v>
      </c>
      <c r="L944" s="1" t="e">
        <f t="shared" si="307"/>
        <v>#N/A</v>
      </c>
      <c r="M944" s="1" t="e">
        <f t="shared" si="308"/>
        <v>#N/A</v>
      </c>
    </row>
    <row r="945" spans="1:13" ht="37.5" customHeight="1">
      <c r="A945" s="70" t="s">
        <v>79</v>
      </c>
      <c r="B945" s="70"/>
      <c r="C945" s="70"/>
      <c r="D945" s="70"/>
      <c r="E945" s="70"/>
    </row>
    <row r="946" spans="1:13" ht="12" customHeight="1">
      <c r="A946" s="33"/>
      <c r="B946" s="33"/>
      <c r="C946" s="33"/>
      <c r="D946" s="33"/>
      <c r="E946" s="33"/>
    </row>
    <row r="947" spans="1:13" ht="30" customHeight="1">
      <c r="A947" s="27" t="s">
        <v>73</v>
      </c>
      <c r="B947" s="71" t="s">
        <v>60</v>
      </c>
      <c r="C947" s="71"/>
      <c r="D947" s="71" t="s">
        <v>61</v>
      </c>
      <c r="E947" s="71"/>
      <c r="I947" s="1" t="s">
        <v>26</v>
      </c>
      <c r="J947" s="1" t="s">
        <v>25</v>
      </c>
      <c r="K947" s="1" t="s">
        <v>194</v>
      </c>
      <c r="L947" s="1" t="s">
        <v>195</v>
      </c>
      <c r="M947" s="1" t="s">
        <v>196</v>
      </c>
    </row>
    <row r="948" spans="1:13" ht="52.5" customHeight="1">
      <c r="A948" s="29" t="str">
        <f>GRD!$N$4</f>
        <v>SELECT</v>
      </c>
      <c r="B948" s="65" t="e">
        <f t="shared" ref="B948:B949" si="309">HLOOKUP(D948,$I$47:$M$49,$G948,FALSE)</f>
        <v>#N/A</v>
      </c>
      <c r="C948" s="66"/>
      <c r="D948" s="67">
        <f>VLOOKUP($I901,DATA!$A$1:$V$200,21,FALSE)</f>
        <v>0</v>
      </c>
      <c r="E948" s="67"/>
      <c r="G948" s="1">
        <v>2</v>
      </c>
      <c r="H948" s="1" t="str">
        <f t="shared" ref="H948:H949" si="310">A948</f>
        <v>SELECT</v>
      </c>
      <c r="I948" s="1" t="e">
        <f t="shared" si="287"/>
        <v>#N/A</v>
      </c>
      <c r="J948" s="1" t="e">
        <f t="shared" si="288"/>
        <v>#N/A</v>
      </c>
      <c r="K948" s="1" t="e">
        <f t="shared" si="289"/>
        <v>#N/A</v>
      </c>
      <c r="L948" s="1" t="e">
        <f t="shared" si="290"/>
        <v>#N/A</v>
      </c>
      <c r="M948" s="1" t="e">
        <f t="shared" si="291"/>
        <v>#N/A</v>
      </c>
    </row>
    <row r="949" spans="1:13" ht="52.5" customHeight="1">
      <c r="A949" s="29" t="str">
        <f>GRD!$O$4</f>
        <v>SELECT</v>
      </c>
      <c r="B949" s="65" t="e">
        <f t="shared" si="309"/>
        <v>#N/A</v>
      </c>
      <c r="C949" s="66"/>
      <c r="D949" s="67">
        <f>VLOOKUP($I901,DATA!$A$1:$V$200,22,FALSE)</f>
        <v>0</v>
      </c>
      <c r="E949" s="67"/>
      <c r="G949" s="1">
        <v>3</v>
      </c>
      <c r="H949" s="1" t="str">
        <f t="shared" si="310"/>
        <v>SELECT</v>
      </c>
      <c r="I949" s="1" t="e">
        <f t="shared" si="287"/>
        <v>#N/A</v>
      </c>
      <c r="J949" s="1" t="e">
        <f t="shared" si="288"/>
        <v>#N/A</v>
      </c>
      <c r="K949" s="1" t="e">
        <f t="shared" si="289"/>
        <v>#N/A</v>
      </c>
      <c r="L949" s="1" t="e">
        <f t="shared" si="290"/>
        <v>#N/A</v>
      </c>
      <c r="M949" s="1" t="e">
        <f t="shared" si="291"/>
        <v>#N/A</v>
      </c>
    </row>
    <row r="955" spans="1:13">
      <c r="A955" s="64" t="s">
        <v>80</v>
      </c>
      <c r="B955" s="64"/>
      <c r="C955" s="64" t="s">
        <v>81</v>
      </c>
      <c r="D955" s="64"/>
      <c r="E955" s="64"/>
    </row>
    <row r="956" spans="1:13">
      <c r="C956" s="64" t="s">
        <v>82</v>
      </c>
      <c r="D956" s="64"/>
      <c r="E956" s="64"/>
    </row>
    <row r="957" spans="1:13">
      <c r="A957" s="1" t="s">
        <v>84</v>
      </c>
    </row>
    <row r="959" spans="1:13">
      <c r="A959" s="1" t="s">
        <v>83</v>
      </c>
    </row>
    <row r="961" spans="1:13" s="21" customFormat="1" ht="18.75" customHeight="1">
      <c r="A961" s="89" t="s">
        <v>34</v>
      </c>
      <c r="B961" s="89"/>
      <c r="C961" s="89"/>
      <c r="D961" s="89"/>
      <c r="E961" s="89"/>
      <c r="I961" s="21">
        <f t="shared" ref="I961" si="311">I901+1</f>
        <v>17</v>
      </c>
    </row>
    <row r="962" spans="1:13" s="21" customFormat="1" ht="30" customHeight="1">
      <c r="A962" s="90" t="s">
        <v>35</v>
      </c>
      <c r="B962" s="90"/>
      <c r="C962" s="90"/>
      <c r="D962" s="90"/>
      <c r="E962" s="90"/>
      <c r="H962" s="1"/>
      <c r="I962" s="1"/>
      <c r="J962" s="1"/>
      <c r="K962" s="1"/>
      <c r="L962" s="1"/>
      <c r="M962" s="1"/>
    </row>
    <row r="963" spans="1:13" ht="18.75" customHeight="1">
      <c r="A963" s="22" t="s">
        <v>49</v>
      </c>
      <c r="B963" s="91" t="str">
        <f>IF((SCH!$B$2=""),"",SCH!$B$2)</f>
        <v/>
      </c>
      <c r="C963" s="91"/>
      <c r="D963" s="91"/>
      <c r="E963" s="92"/>
    </row>
    <row r="964" spans="1:13" ht="18.75" customHeight="1">
      <c r="A964" s="23" t="s">
        <v>50</v>
      </c>
      <c r="B964" s="82" t="str">
        <f>IF((SCH!$B$3=""),"",SCH!$B$3)</f>
        <v/>
      </c>
      <c r="C964" s="82"/>
      <c r="D964" s="82"/>
      <c r="E964" s="83"/>
    </row>
    <row r="965" spans="1:13" ht="18.75" customHeight="1">
      <c r="A965" s="23" t="s">
        <v>56</v>
      </c>
      <c r="B965" s="46" t="str">
        <f>IF((SCH!$B$4=""),"",SCH!$B$4)</f>
        <v/>
      </c>
      <c r="C965" s="24" t="s">
        <v>57</v>
      </c>
      <c r="D965" s="82" t="str">
        <f>IF((SCH!$B$5=""),"",SCH!$B$5)</f>
        <v/>
      </c>
      <c r="E965" s="83"/>
    </row>
    <row r="966" spans="1:13" ht="18.75" customHeight="1">
      <c r="A966" s="23" t="s">
        <v>51</v>
      </c>
      <c r="B966" s="82" t="str">
        <f>IF((SCH!$B$6=""),"",SCH!$B$6)</f>
        <v/>
      </c>
      <c r="C966" s="82"/>
      <c r="D966" s="82"/>
      <c r="E966" s="83"/>
    </row>
    <row r="967" spans="1:13" ht="18.75" customHeight="1">
      <c r="A967" s="23" t="s">
        <v>52</v>
      </c>
      <c r="B967" s="82" t="str">
        <f>IF((SCH!$B$7=""),"",SCH!$B$7)</f>
        <v/>
      </c>
      <c r="C967" s="82"/>
      <c r="D967" s="82"/>
      <c r="E967" s="83"/>
    </row>
    <row r="968" spans="1:13" ht="18.75" customHeight="1">
      <c r="A968" s="25" t="s">
        <v>53</v>
      </c>
      <c r="B968" s="84" t="str">
        <f>IF((SCH!$B$8=""),"",SCH!$B$8)</f>
        <v/>
      </c>
      <c r="C968" s="84"/>
      <c r="D968" s="84"/>
      <c r="E968" s="85"/>
    </row>
    <row r="969" spans="1:13" ht="26.25" customHeight="1">
      <c r="A969" s="86" t="s">
        <v>36</v>
      </c>
      <c r="B969" s="86"/>
      <c r="C969" s="86"/>
      <c r="D969" s="86"/>
      <c r="E969" s="86"/>
    </row>
    <row r="970" spans="1:13" s="21" customFormat="1" ht="15" customHeight="1">
      <c r="A970" s="87" t="s">
        <v>37</v>
      </c>
      <c r="B970" s="87"/>
      <c r="C970" s="87"/>
      <c r="D970" s="87"/>
      <c r="E970" s="87"/>
      <c r="H970" s="1"/>
      <c r="I970" s="1"/>
      <c r="J970" s="1"/>
      <c r="K970" s="1"/>
      <c r="L970" s="1"/>
      <c r="M970" s="1"/>
    </row>
    <row r="971" spans="1:13" s="21" customFormat="1">
      <c r="A971" s="88" t="s">
        <v>38</v>
      </c>
      <c r="B971" s="88"/>
      <c r="C971" s="88"/>
      <c r="D971" s="88"/>
      <c r="E971" s="88"/>
      <c r="H971" s="1"/>
      <c r="I971" s="1"/>
      <c r="J971" s="1"/>
      <c r="K971" s="1"/>
      <c r="L971" s="1"/>
      <c r="M971" s="1"/>
    </row>
    <row r="972" spans="1:13" ht="26.25" customHeight="1">
      <c r="A972" s="72" t="s">
        <v>39</v>
      </c>
      <c r="B972" s="72"/>
      <c r="C972" s="72"/>
      <c r="D972" s="72"/>
      <c r="E972" s="72"/>
    </row>
    <row r="973" spans="1:13" ht="23.25">
      <c r="A973" s="5" t="s">
        <v>45</v>
      </c>
      <c r="B973" s="45">
        <f>VLOOKUP($I961,DATA!$A$1:$V$200,2,FALSE)</f>
        <v>0</v>
      </c>
      <c r="C973" s="43" t="s">
        <v>48</v>
      </c>
      <c r="D973" s="81">
        <f>VLOOKUP($I961,DATA!$A$1:$V$200,3,FALSE)</f>
        <v>0</v>
      </c>
      <c r="E973" s="81"/>
    </row>
    <row r="974" spans="1:13" ht="23.25">
      <c r="A974" s="5" t="s">
        <v>46</v>
      </c>
      <c r="B974" s="79">
        <f>VLOOKUP($I961,DATA!$A$1:$V$200,4,FALSE)</f>
        <v>0</v>
      </c>
      <c r="C974" s="79"/>
      <c r="D974" s="79"/>
      <c r="E974" s="79"/>
    </row>
    <row r="975" spans="1:13" ht="23.25">
      <c r="A975" s="5" t="s">
        <v>47</v>
      </c>
      <c r="B975" s="79">
        <f>VLOOKUP($I961,DATA!$A$1:$V$200,5,FALSE)</f>
        <v>0</v>
      </c>
      <c r="C975" s="79"/>
      <c r="D975" s="79"/>
      <c r="E975" s="79"/>
    </row>
    <row r="976" spans="1:13" ht="23.25" customHeight="1">
      <c r="A976" s="5" t="s">
        <v>40</v>
      </c>
      <c r="B976" s="79">
        <f>VLOOKUP($I961,DATA!$A$1:$V$200,6,FALSE)</f>
        <v>0</v>
      </c>
      <c r="C976" s="79"/>
      <c r="D976" s="79"/>
      <c r="E976" s="79"/>
    </row>
    <row r="977" spans="1:5" ht="23.25" customHeight="1">
      <c r="A977" s="5" t="s">
        <v>41</v>
      </c>
      <c r="B977" s="79">
        <f>VLOOKUP($I961,DATA!$A$1:$V$200,7,FALSE)</f>
        <v>0</v>
      </c>
      <c r="C977" s="79"/>
      <c r="D977" s="79"/>
      <c r="E977" s="79"/>
    </row>
    <row r="978" spans="1:5" ht="23.25" customHeight="1">
      <c r="A978" s="5" t="s">
        <v>42</v>
      </c>
      <c r="B978" s="79">
        <f>VLOOKUP($I961,DATA!$A$1:$V$200,8,FALSE)</f>
        <v>0</v>
      </c>
      <c r="C978" s="79"/>
      <c r="D978" s="79"/>
      <c r="E978" s="79"/>
    </row>
    <row r="979" spans="1:5" ht="25.5">
      <c r="A979" s="5" t="s">
        <v>43</v>
      </c>
      <c r="B979" s="79">
        <f>VLOOKUP($I961,DATA!$A$1:$V$200,9,FALSE)</f>
        <v>0</v>
      </c>
      <c r="C979" s="79"/>
      <c r="D979" s="79"/>
      <c r="E979" s="79"/>
    </row>
    <row r="980" spans="1:5" ht="22.5" customHeight="1">
      <c r="A980" s="80" t="s">
        <v>44</v>
      </c>
      <c r="B980" s="80"/>
      <c r="C980" s="80"/>
      <c r="D980" s="80"/>
      <c r="E980" s="80"/>
    </row>
    <row r="981" spans="1:5" ht="18.75" customHeight="1">
      <c r="A981" s="72" t="s">
        <v>58</v>
      </c>
      <c r="B981" s="72"/>
      <c r="C981" s="72"/>
      <c r="D981" s="72"/>
      <c r="E981" s="72"/>
    </row>
    <row r="982" spans="1:5" ht="22.5" customHeight="1">
      <c r="A982" s="26" t="s">
        <v>74</v>
      </c>
    </row>
    <row r="983" spans="1:5" ht="18" customHeight="1">
      <c r="A983" s="44" t="s">
        <v>59</v>
      </c>
      <c r="B983" s="73" t="s">
        <v>60</v>
      </c>
      <c r="C983" s="74"/>
      <c r="D983" s="73" t="s">
        <v>61</v>
      </c>
      <c r="E983" s="74"/>
    </row>
    <row r="984" spans="1:5" ht="37.5" customHeight="1">
      <c r="A984" s="28" t="s">
        <v>62</v>
      </c>
      <c r="B984" s="65" t="e">
        <f t="shared" ref="B984" si="312">HLOOKUP(D984,$I$23:$M$32,2,FALSE)</f>
        <v>#N/A</v>
      </c>
      <c r="C984" s="66"/>
      <c r="D984" s="68">
        <f>VLOOKUP($I961,DATA!$A$1:$V$200,10,FALSE)</f>
        <v>0</v>
      </c>
      <c r="E984" s="69"/>
    </row>
    <row r="985" spans="1:5" ht="37.5" customHeight="1">
      <c r="A985" s="28" t="s">
        <v>63</v>
      </c>
      <c r="B985" s="65" t="e">
        <f t="shared" ref="B985" si="313">HLOOKUP(D984,$I$23:$M$32,3,FALSE)</f>
        <v>#N/A</v>
      </c>
      <c r="C985" s="66"/>
      <c r="D985" s="68">
        <f>VLOOKUP($I961,DATA!$A$1:$V$200,11,FALSE)</f>
        <v>0</v>
      </c>
      <c r="E985" s="69"/>
    </row>
    <row r="986" spans="1:5" ht="37.5" customHeight="1">
      <c r="A986" s="28" t="s">
        <v>64</v>
      </c>
      <c r="B986" s="65" t="e">
        <f t="shared" ref="B986" si="314">HLOOKUP(D984,$I$23:$M$32,4,FALSE)</f>
        <v>#N/A</v>
      </c>
      <c r="C986" s="66"/>
      <c r="D986" s="68">
        <f>VLOOKUP($I961,DATA!$A$1:$V$200,12,FALSE)</f>
        <v>0</v>
      </c>
      <c r="E986" s="69"/>
    </row>
    <row r="987" spans="1:5" ht="21.75" customHeight="1">
      <c r="A987" s="26" t="s">
        <v>75</v>
      </c>
    </row>
    <row r="988" spans="1:5" ht="18" customHeight="1">
      <c r="A988" s="75" t="s">
        <v>65</v>
      </c>
      <c r="B988" s="73" t="s">
        <v>60</v>
      </c>
      <c r="C988" s="74"/>
      <c r="D988" s="73" t="s">
        <v>61</v>
      </c>
      <c r="E988" s="74"/>
    </row>
    <row r="989" spans="1:5" ht="37.5" customHeight="1">
      <c r="A989" s="76"/>
      <c r="B989" s="65" t="e">
        <f t="shared" ref="B989" si="315">HLOOKUP(D984,$I$23:$M$32,5,FALSE)</f>
        <v>#N/A</v>
      </c>
      <c r="C989" s="66"/>
      <c r="D989" s="68">
        <f>VLOOKUP($I961,DATA!$A$1:$V$200,13,FALSE)</f>
        <v>0</v>
      </c>
      <c r="E989" s="69"/>
    </row>
    <row r="990" spans="1:5" ht="22.5" customHeight="1">
      <c r="A990" s="26" t="s">
        <v>76</v>
      </c>
    </row>
    <row r="991" spans="1:5" ht="18" customHeight="1">
      <c r="A991" s="77" t="s">
        <v>66</v>
      </c>
      <c r="B991" s="73" t="s">
        <v>60</v>
      </c>
      <c r="C991" s="74"/>
      <c r="D991" s="73" t="s">
        <v>61</v>
      </c>
      <c r="E991" s="74"/>
    </row>
    <row r="992" spans="1:5" ht="37.5" customHeight="1">
      <c r="A992" s="78"/>
      <c r="B992" s="65" t="e">
        <f t="shared" ref="B992" si="316">HLOOKUP(D984,$I$23:$M$32,6,FALSE)</f>
        <v>#N/A</v>
      </c>
      <c r="C992" s="66"/>
      <c r="D992" s="68">
        <f>VLOOKUP($I961,DATA!$A$1:$V$200,14,FALSE)</f>
        <v>0</v>
      </c>
      <c r="E992" s="69"/>
    </row>
    <row r="993" spans="1:13" ht="22.5" customHeight="1">
      <c r="A993" s="26" t="s">
        <v>77</v>
      </c>
    </row>
    <row r="994" spans="1:13" ht="30" customHeight="1">
      <c r="A994" s="27" t="s">
        <v>67</v>
      </c>
      <c r="B994" s="73" t="s">
        <v>60</v>
      </c>
      <c r="C994" s="74"/>
      <c r="D994" s="73" t="s">
        <v>61</v>
      </c>
      <c r="E994" s="74"/>
    </row>
    <row r="995" spans="1:13" ht="37.5" customHeight="1">
      <c r="A995" s="28" t="s">
        <v>68</v>
      </c>
      <c r="B995" s="65" t="e">
        <f t="shared" ref="B995" si="317">HLOOKUP(D984,$I$23:$M$32,7,FALSE)</f>
        <v>#N/A</v>
      </c>
      <c r="C995" s="66"/>
      <c r="D995" s="68">
        <f>VLOOKUP($I961,DATA!$A$1:$V$200,15,FALSE)</f>
        <v>0</v>
      </c>
      <c r="E995" s="69"/>
    </row>
    <row r="996" spans="1:13" ht="37.5" customHeight="1">
      <c r="A996" s="28" t="s">
        <v>69</v>
      </c>
      <c r="B996" s="65" t="e">
        <f t="shared" ref="B996" si="318">HLOOKUP(D984,$I$23:$M$32,8,FALSE)</f>
        <v>#N/A</v>
      </c>
      <c r="C996" s="66"/>
      <c r="D996" s="68">
        <f>VLOOKUP($I961,DATA!$A$1:$V$200,16,FALSE)</f>
        <v>0</v>
      </c>
      <c r="E996" s="69"/>
    </row>
    <row r="997" spans="1:13" ht="45" customHeight="1">
      <c r="A997" s="29" t="s">
        <v>70</v>
      </c>
      <c r="B997" s="65" t="e">
        <f t="shared" ref="B997" si="319">HLOOKUP(D984,$I$23:$M$32,9,FALSE)</f>
        <v>#N/A</v>
      </c>
      <c r="C997" s="66"/>
      <c r="D997" s="68">
        <f>VLOOKUP($I961,DATA!$A$1:$V$200,17,FALSE)</f>
        <v>0</v>
      </c>
      <c r="E997" s="69"/>
    </row>
    <row r="998" spans="1:13" ht="37.5" customHeight="1">
      <c r="A998" s="28" t="s">
        <v>71</v>
      </c>
      <c r="B998" s="65" t="e">
        <f t="shared" ref="B998" si="320">HLOOKUP(D984,$I$23:$M$32,10,FALSE)</f>
        <v>#N/A</v>
      </c>
      <c r="C998" s="66"/>
      <c r="D998" s="68">
        <f>VLOOKUP($I961,DATA!$A$1:$V$200,18,FALSE)</f>
        <v>0</v>
      </c>
      <c r="E998" s="69"/>
    </row>
    <row r="999" spans="1:13" ht="37.5" customHeight="1">
      <c r="A999" s="30"/>
      <c r="B999" s="31"/>
      <c r="C999" s="31"/>
      <c r="D999" s="32"/>
      <c r="E999" s="32"/>
    </row>
    <row r="1000" spans="1:13" ht="18.75" customHeight="1">
      <c r="A1000" s="72" t="s">
        <v>72</v>
      </c>
      <c r="B1000" s="72"/>
      <c r="C1000" s="72"/>
      <c r="D1000" s="72"/>
      <c r="E1000" s="72"/>
    </row>
    <row r="1001" spans="1:13" ht="22.5" customHeight="1">
      <c r="A1001" s="26" t="s">
        <v>78</v>
      </c>
    </row>
    <row r="1002" spans="1:13" ht="30" customHeight="1">
      <c r="A1002" s="27" t="s">
        <v>73</v>
      </c>
      <c r="B1002" s="73" t="s">
        <v>60</v>
      </c>
      <c r="C1002" s="74"/>
      <c r="D1002" s="73" t="s">
        <v>61</v>
      </c>
      <c r="E1002" s="74"/>
      <c r="I1002" s="1" t="s">
        <v>26</v>
      </c>
      <c r="J1002" s="1" t="s">
        <v>25</v>
      </c>
      <c r="K1002" s="1" t="s">
        <v>194</v>
      </c>
      <c r="L1002" s="1" t="s">
        <v>195</v>
      </c>
      <c r="M1002" s="1" t="s">
        <v>196</v>
      </c>
    </row>
    <row r="1003" spans="1:13" ht="52.5" customHeight="1">
      <c r="A1003" s="29" t="str">
        <f>GRD!$L$4</f>
        <v>SELECT</v>
      </c>
      <c r="B1003" s="65" t="e">
        <f t="shared" ref="B1003:B1004" si="321">HLOOKUP(D1003,$I$42:$M$44,$G1003,FALSE)</f>
        <v>#N/A</v>
      </c>
      <c r="C1003" s="66"/>
      <c r="D1003" s="68">
        <f>VLOOKUP($I961,DATA!$A$1:$V$200,19,FALSE)</f>
        <v>0</v>
      </c>
      <c r="E1003" s="69"/>
      <c r="G1003" s="1">
        <v>2</v>
      </c>
      <c r="H1003" s="1" t="str">
        <f t="shared" ref="H1003:H1004" si="322">A1003</f>
        <v>SELECT</v>
      </c>
      <c r="I1003" s="1" t="e">
        <f t="shared" ref="I1003:I1004" si="323">VLOOKUP($H1003,$H$3:$M$15,2,FALSE)</f>
        <v>#N/A</v>
      </c>
      <c r="J1003" s="1" t="e">
        <f t="shared" ref="J1003:J1004" si="324">VLOOKUP($H1003,$H$3:$M$15,3,FALSE)</f>
        <v>#N/A</v>
      </c>
      <c r="K1003" s="1" t="e">
        <f t="shared" ref="K1003:K1004" si="325">VLOOKUP($H1003,$H$3:$M$15,4,FALSE)</f>
        <v>#N/A</v>
      </c>
      <c r="L1003" s="1" t="e">
        <f t="shared" ref="L1003:L1004" si="326">VLOOKUP($H1003,$H$3:$M$15,5,FALSE)</f>
        <v>#N/A</v>
      </c>
      <c r="M1003" s="1" t="e">
        <f t="shared" ref="M1003:M1004" si="327">VLOOKUP($H1003,$H$3:$M$15,6,FALSE)</f>
        <v>#N/A</v>
      </c>
    </row>
    <row r="1004" spans="1:13" ht="52.5" customHeight="1">
      <c r="A1004" s="29" t="str">
        <f>GRD!$M$4</f>
        <v>SELECT</v>
      </c>
      <c r="B1004" s="65" t="e">
        <f t="shared" si="321"/>
        <v>#N/A</v>
      </c>
      <c r="C1004" s="66"/>
      <c r="D1004" s="68">
        <f>VLOOKUP($I961,DATA!$A$1:$V$200,20,FALSE)</f>
        <v>0</v>
      </c>
      <c r="E1004" s="69"/>
      <c r="G1004" s="1">
        <v>3</v>
      </c>
      <c r="H1004" s="1" t="str">
        <f t="shared" si="322"/>
        <v>SELECT</v>
      </c>
      <c r="I1004" s="1" t="e">
        <f t="shared" si="323"/>
        <v>#N/A</v>
      </c>
      <c r="J1004" s="1" t="e">
        <f t="shared" si="324"/>
        <v>#N/A</v>
      </c>
      <c r="K1004" s="1" t="e">
        <f t="shared" si="325"/>
        <v>#N/A</v>
      </c>
      <c r="L1004" s="1" t="e">
        <f t="shared" si="326"/>
        <v>#N/A</v>
      </c>
      <c r="M1004" s="1" t="e">
        <f t="shared" si="327"/>
        <v>#N/A</v>
      </c>
    </row>
    <row r="1005" spans="1:13" ht="37.5" customHeight="1">
      <c r="A1005" s="70" t="s">
        <v>79</v>
      </c>
      <c r="B1005" s="70"/>
      <c r="C1005" s="70"/>
      <c r="D1005" s="70"/>
      <c r="E1005" s="70"/>
    </row>
    <row r="1006" spans="1:13" ht="12" customHeight="1">
      <c r="A1006" s="33"/>
      <c r="B1006" s="33"/>
      <c r="C1006" s="33"/>
      <c r="D1006" s="33"/>
      <c r="E1006" s="33"/>
    </row>
    <row r="1007" spans="1:13" ht="30" customHeight="1">
      <c r="A1007" s="27" t="s">
        <v>73</v>
      </c>
      <c r="B1007" s="71" t="s">
        <v>60</v>
      </c>
      <c r="C1007" s="71"/>
      <c r="D1007" s="71" t="s">
        <v>61</v>
      </c>
      <c r="E1007" s="71"/>
      <c r="I1007" s="1" t="s">
        <v>26</v>
      </c>
      <c r="J1007" s="1" t="s">
        <v>25</v>
      </c>
      <c r="K1007" s="1" t="s">
        <v>194</v>
      </c>
      <c r="L1007" s="1" t="s">
        <v>195</v>
      </c>
      <c r="M1007" s="1" t="s">
        <v>196</v>
      </c>
    </row>
    <row r="1008" spans="1:13" ht="52.5" customHeight="1">
      <c r="A1008" s="29" t="str">
        <f>GRD!$N$4</f>
        <v>SELECT</v>
      </c>
      <c r="B1008" s="65" t="e">
        <f t="shared" ref="B1008:B1009" si="328">HLOOKUP(D1008,$I$47:$M$49,$G1008,FALSE)</f>
        <v>#N/A</v>
      </c>
      <c r="C1008" s="66"/>
      <c r="D1008" s="67">
        <f>VLOOKUP($I961,DATA!$A$1:$V$200,21,FALSE)</f>
        <v>0</v>
      </c>
      <c r="E1008" s="67"/>
      <c r="G1008" s="1">
        <v>2</v>
      </c>
      <c r="H1008" s="1" t="str">
        <f t="shared" ref="H1008:H1009" si="329">A1008</f>
        <v>SELECT</v>
      </c>
      <c r="I1008" s="1" t="e">
        <f t="shared" ref="I1008:I1069" si="330">VLOOKUP($H1008,$H$3:$M$15,2,FALSE)</f>
        <v>#N/A</v>
      </c>
      <c r="J1008" s="1" t="e">
        <f t="shared" ref="J1008:J1069" si="331">VLOOKUP($H1008,$H$3:$M$15,3,FALSE)</f>
        <v>#N/A</v>
      </c>
      <c r="K1008" s="1" t="e">
        <f t="shared" ref="K1008:K1069" si="332">VLOOKUP($H1008,$H$3:$M$15,4,FALSE)</f>
        <v>#N/A</v>
      </c>
      <c r="L1008" s="1" t="e">
        <f t="shared" ref="L1008:L1069" si="333">VLOOKUP($H1008,$H$3:$M$15,5,FALSE)</f>
        <v>#N/A</v>
      </c>
      <c r="M1008" s="1" t="e">
        <f t="shared" ref="M1008:M1069" si="334">VLOOKUP($H1008,$H$3:$M$15,6,FALSE)</f>
        <v>#N/A</v>
      </c>
    </row>
    <row r="1009" spans="1:13" ht="52.5" customHeight="1">
      <c r="A1009" s="29" t="str">
        <f>GRD!$O$4</f>
        <v>SELECT</v>
      </c>
      <c r="B1009" s="65" t="e">
        <f t="shared" si="328"/>
        <v>#N/A</v>
      </c>
      <c r="C1009" s="66"/>
      <c r="D1009" s="67">
        <f>VLOOKUP($I961,DATA!$A$1:$V$200,22,FALSE)</f>
        <v>0</v>
      </c>
      <c r="E1009" s="67"/>
      <c r="G1009" s="1">
        <v>3</v>
      </c>
      <c r="H1009" s="1" t="str">
        <f t="shared" si="329"/>
        <v>SELECT</v>
      </c>
      <c r="I1009" s="1" t="e">
        <f t="shared" si="330"/>
        <v>#N/A</v>
      </c>
      <c r="J1009" s="1" t="e">
        <f t="shared" si="331"/>
        <v>#N/A</v>
      </c>
      <c r="K1009" s="1" t="e">
        <f t="shared" si="332"/>
        <v>#N/A</v>
      </c>
      <c r="L1009" s="1" t="e">
        <f t="shared" si="333"/>
        <v>#N/A</v>
      </c>
      <c r="M1009" s="1" t="e">
        <f t="shared" si="334"/>
        <v>#N/A</v>
      </c>
    </row>
    <row r="1015" spans="1:13">
      <c r="A1015" s="64" t="s">
        <v>80</v>
      </c>
      <c r="B1015" s="64"/>
      <c r="C1015" s="64" t="s">
        <v>81</v>
      </c>
      <c r="D1015" s="64"/>
      <c r="E1015" s="64"/>
    </row>
    <row r="1016" spans="1:13">
      <c r="C1016" s="64" t="s">
        <v>82</v>
      </c>
      <c r="D1016" s="64"/>
      <c r="E1016" s="64"/>
    </row>
    <row r="1017" spans="1:13">
      <c r="A1017" s="1" t="s">
        <v>84</v>
      </c>
    </row>
    <row r="1019" spans="1:13">
      <c r="A1019" s="1" t="s">
        <v>83</v>
      </c>
    </row>
    <row r="1021" spans="1:13" s="21" customFormat="1" ht="18.75" customHeight="1">
      <c r="A1021" s="89" t="s">
        <v>34</v>
      </c>
      <c r="B1021" s="89"/>
      <c r="C1021" s="89"/>
      <c r="D1021" s="89"/>
      <c r="E1021" s="89"/>
      <c r="I1021" s="21">
        <f t="shared" ref="I1021" si="335">I961+1</f>
        <v>18</v>
      </c>
    </row>
    <row r="1022" spans="1:13" s="21" customFormat="1" ht="30" customHeight="1">
      <c r="A1022" s="90" t="s">
        <v>35</v>
      </c>
      <c r="B1022" s="90"/>
      <c r="C1022" s="90"/>
      <c r="D1022" s="90"/>
      <c r="E1022" s="90"/>
      <c r="H1022" s="1"/>
      <c r="I1022" s="1"/>
      <c r="J1022" s="1"/>
      <c r="K1022" s="1"/>
      <c r="L1022" s="1"/>
      <c r="M1022" s="1"/>
    </row>
    <row r="1023" spans="1:13" ht="18.75" customHeight="1">
      <c r="A1023" s="22" t="s">
        <v>49</v>
      </c>
      <c r="B1023" s="91" t="str">
        <f>IF((SCH!$B$2=""),"",SCH!$B$2)</f>
        <v/>
      </c>
      <c r="C1023" s="91"/>
      <c r="D1023" s="91"/>
      <c r="E1023" s="92"/>
    </row>
    <row r="1024" spans="1:13" ht="18.75" customHeight="1">
      <c r="A1024" s="23" t="s">
        <v>50</v>
      </c>
      <c r="B1024" s="82" t="str">
        <f>IF((SCH!$B$3=""),"",SCH!$B$3)</f>
        <v/>
      </c>
      <c r="C1024" s="82"/>
      <c r="D1024" s="82"/>
      <c r="E1024" s="83"/>
    </row>
    <row r="1025" spans="1:13" ht="18.75" customHeight="1">
      <c r="A1025" s="23" t="s">
        <v>56</v>
      </c>
      <c r="B1025" s="46" t="str">
        <f>IF((SCH!$B$4=""),"",SCH!$B$4)</f>
        <v/>
      </c>
      <c r="C1025" s="24" t="s">
        <v>57</v>
      </c>
      <c r="D1025" s="82" t="str">
        <f>IF((SCH!$B$5=""),"",SCH!$B$5)</f>
        <v/>
      </c>
      <c r="E1025" s="83"/>
    </row>
    <row r="1026" spans="1:13" ht="18.75" customHeight="1">
      <c r="A1026" s="23" t="s">
        <v>51</v>
      </c>
      <c r="B1026" s="82" t="str">
        <f>IF((SCH!$B$6=""),"",SCH!$B$6)</f>
        <v/>
      </c>
      <c r="C1026" s="82"/>
      <c r="D1026" s="82"/>
      <c r="E1026" s="83"/>
    </row>
    <row r="1027" spans="1:13" ht="18.75" customHeight="1">
      <c r="A1027" s="23" t="s">
        <v>52</v>
      </c>
      <c r="B1027" s="82" t="str">
        <f>IF((SCH!$B$7=""),"",SCH!$B$7)</f>
        <v/>
      </c>
      <c r="C1027" s="82"/>
      <c r="D1027" s="82"/>
      <c r="E1027" s="83"/>
    </row>
    <row r="1028" spans="1:13" ht="18.75" customHeight="1">
      <c r="A1028" s="25" t="s">
        <v>53</v>
      </c>
      <c r="B1028" s="84" t="str">
        <f>IF((SCH!$B$8=""),"",SCH!$B$8)</f>
        <v/>
      </c>
      <c r="C1028" s="84"/>
      <c r="D1028" s="84"/>
      <c r="E1028" s="85"/>
    </row>
    <row r="1029" spans="1:13" ht="26.25" customHeight="1">
      <c r="A1029" s="86" t="s">
        <v>36</v>
      </c>
      <c r="B1029" s="86"/>
      <c r="C1029" s="86"/>
      <c r="D1029" s="86"/>
      <c r="E1029" s="86"/>
    </row>
    <row r="1030" spans="1:13" s="21" customFormat="1" ht="15" customHeight="1">
      <c r="A1030" s="87" t="s">
        <v>37</v>
      </c>
      <c r="B1030" s="87"/>
      <c r="C1030" s="87"/>
      <c r="D1030" s="87"/>
      <c r="E1030" s="87"/>
      <c r="H1030" s="1"/>
      <c r="I1030" s="1"/>
      <c r="J1030" s="1"/>
      <c r="K1030" s="1"/>
      <c r="L1030" s="1"/>
      <c r="M1030" s="1"/>
    </row>
    <row r="1031" spans="1:13" s="21" customFormat="1">
      <c r="A1031" s="88" t="s">
        <v>38</v>
      </c>
      <c r="B1031" s="88"/>
      <c r="C1031" s="88"/>
      <c r="D1031" s="88"/>
      <c r="E1031" s="88"/>
      <c r="H1031" s="1"/>
      <c r="I1031" s="1"/>
      <c r="J1031" s="1"/>
      <c r="K1031" s="1"/>
      <c r="L1031" s="1"/>
      <c r="M1031" s="1"/>
    </row>
    <row r="1032" spans="1:13" ht="26.25" customHeight="1">
      <c r="A1032" s="72" t="s">
        <v>39</v>
      </c>
      <c r="B1032" s="72"/>
      <c r="C1032" s="72"/>
      <c r="D1032" s="72"/>
      <c r="E1032" s="72"/>
    </row>
    <row r="1033" spans="1:13" ht="23.25">
      <c r="A1033" s="5" t="s">
        <v>45</v>
      </c>
      <c r="B1033" s="45">
        <f>VLOOKUP($I1021,DATA!$A$1:$V$200,2,FALSE)</f>
        <v>0</v>
      </c>
      <c r="C1033" s="43" t="s">
        <v>48</v>
      </c>
      <c r="D1033" s="81">
        <f>VLOOKUP($I1021,DATA!$A$1:$V$200,3,FALSE)</f>
        <v>0</v>
      </c>
      <c r="E1033" s="81"/>
    </row>
    <row r="1034" spans="1:13" ht="23.25">
      <c r="A1034" s="5" t="s">
        <v>46</v>
      </c>
      <c r="B1034" s="79">
        <f>VLOOKUP($I1021,DATA!$A$1:$V$200,4,FALSE)</f>
        <v>0</v>
      </c>
      <c r="C1034" s="79"/>
      <c r="D1034" s="79"/>
      <c r="E1034" s="79"/>
    </row>
    <row r="1035" spans="1:13" ht="23.25">
      <c r="A1035" s="5" t="s">
        <v>47</v>
      </c>
      <c r="B1035" s="79">
        <f>VLOOKUP($I1021,DATA!$A$1:$V$200,5,FALSE)</f>
        <v>0</v>
      </c>
      <c r="C1035" s="79"/>
      <c r="D1035" s="79"/>
      <c r="E1035" s="79"/>
    </row>
    <row r="1036" spans="1:13" ht="23.25" customHeight="1">
      <c r="A1036" s="5" t="s">
        <v>40</v>
      </c>
      <c r="B1036" s="79">
        <f>VLOOKUP($I1021,DATA!$A$1:$V$200,6,FALSE)</f>
        <v>0</v>
      </c>
      <c r="C1036" s="79"/>
      <c r="D1036" s="79"/>
      <c r="E1036" s="79"/>
    </row>
    <row r="1037" spans="1:13" ht="23.25" customHeight="1">
      <c r="A1037" s="5" t="s">
        <v>41</v>
      </c>
      <c r="B1037" s="79">
        <f>VLOOKUP($I1021,DATA!$A$1:$V$200,7,FALSE)</f>
        <v>0</v>
      </c>
      <c r="C1037" s="79"/>
      <c r="D1037" s="79"/>
      <c r="E1037" s="79"/>
    </row>
    <row r="1038" spans="1:13" ht="23.25" customHeight="1">
      <c r="A1038" s="5" t="s">
        <v>42</v>
      </c>
      <c r="B1038" s="79">
        <f>VLOOKUP($I1021,DATA!$A$1:$V$200,8,FALSE)</f>
        <v>0</v>
      </c>
      <c r="C1038" s="79"/>
      <c r="D1038" s="79"/>
      <c r="E1038" s="79"/>
    </row>
    <row r="1039" spans="1:13" ht="25.5">
      <c r="A1039" s="5" t="s">
        <v>43</v>
      </c>
      <c r="B1039" s="79">
        <f>VLOOKUP($I1021,DATA!$A$1:$V$200,9,FALSE)</f>
        <v>0</v>
      </c>
      <c r="C1039" s="79"/>
      <c r="D1039" s="79"/>
      <c r="E1039" s="79"/>
    </row>
    <row r="1040" spans="1:13" ht="22.5" customHeight="1">
      <c r="A1040" s="80" t="s">
        <v>44</v>
      </c>
      <c r="B1040" s="80"/>
      <c r="C1040" s="80"/>
      <c r="D1040" s="80"/>
      <c r="E1040" s="80"/>
    </row>
    <row r="1041" spans="1:5" ht="18.75" customHeight="1">
      <c r="A1041" s="72" t="s">
        <v>58</v>
      </c>
      <c r="B1041" s="72"/>
      <c r="C1041" s="72"/>
      <c r="D1041" s="72"/>
      <c r="E1041" s="72"/>
    </row>
    <row r="1042" spans="1:5" ht="22.5" customHeight="1">
      <c r="A1042" s="26" t="s">
        <v>74</v>
      </c>
    </row>
    <row r="1043" spans="1:5" ht="18" customHeight="1">
      <c r="A1043" s="44" t="s">
        <v>59</v>
      </c>
      <c r="B1043" s="73" t="s">
        <v>60</v>
      </c>
      <c r="C1043" s="74"/>
      <c r="D1043" s="73" t="s">
        <v>61</v>
      </c>
      <c r="E1043" s="74"/>
    </row>
    <row r="1044" spans="1:5" ht="37.5" customHeight="1">
      <c r="A1044" s="28" t="s">
        <v>62</v>
      </c>
      <c r="B1044" s="65" t="e">
        <f t="shared" ref="B1044" si="336">HLOOKUP(D1044,$I$23:$M$32,2,FALSE)</f>
        <v>#N/A</v>
      </c>
      <c r="C1044" s="66"/>
      <c r="D1044" s="68">
        <f>VLOOKUP($I1021,DATA!$A$1:$V$200,10,FALSE)</f>
        <v>0</v>
      </c>
      <c r="E1044" s="69"/>
    </row>
    <row r="1045" spans="1:5" ht="37.5" customHeight="1">
      <c r="A1045" s="28" t="s">
        <v>63</v>
      </c>
      <c r="B1045" s="65" t="e">
        <f t="shared" ref="B1045" si="337">HLOOKUP(D1044,$I$23:$M$32,3,FALSE)</f>
        <v>#N/A</v>
      </c>
      <c r="C1045" s="66"/>
      <c r="D1045" s="68">
        <f>VLOOKUP($I1021,DATA!$A$1:$V$200,11,FALSE)</f>
        <v>0</v>
      </c>
      <c r="E1045" s="69"/>
    </row>
    <row r="1046" spans="1:5" ht="37.5" customHeight="1">
      <c r="A1046" s="28" t="s">
        <v>64</v>
      </c>
      <c r="B1046" s="65" t="e">
        <f t="shared" ref="B1046" si="338">HLOOKUP(D1044,$I$23:$M$32,4,FALSE)</f>
        <v>#N/A</v>
      </c>
      <c r="C1046" s="66"/>
      <c r="D1046" s="68">
        <f>VLOOKUP($I1021,DATA!$A$1:$V$200,12,FALSE)</f>
        <v>0</v>
      </c>
      <c r="E1046" s="69"/>
    </row>
    <row r="1047" spans="1:5" ht="21.75" customHeight="1">
      <c r="A1047" s="26" t="s">
        <v>75</v>
      </c>
    </row>
    <row r="1048" spans="1:5" ht="18" customHeight="1">
      <c r="A1048" s="75" t="s">
        <v>65</v>
      </c>
      <c r="B1048" s="73" t="s">
        <v>60</v>
      </c>
      <c r="C1048" s="74"/>
      <c r="D1048" s="73" t="s">
        <v>61</v>
      </c>
      <c r="E1048" s="74"/>
    </row>
    <row r="1049" spans="1:5" ht="37.5" customHeight="1">
      <c r="A1049" s="76"/>
      <c r="B1049" s="65" t="e">
        <f t="shared" ref="B1049" si="339">HLOOKUP(D1044,$I$23:$M$32,5,FALSE)</f>
        <v>#N/A</v>
      </c>
      <c r="C1049" s="66"/>
      <c r="D1049" s="68">
        <f>VLOOKUP($I1021,DATA!$A$1:$V$200,13,FALSE)</f>
        <v>0</v>
      </c>
      <c r="E1049" s="69"/>
    </row>
    <row r="1050" spans="1:5" ht="22.5" customHeight="1">
      <c r="A1050" s="26" t="s">
        <v>76</v>
      </c>
    </row>
    <row r="1051" spans="1:5" ht="18" customHeight="1">
      <c r="A1051" s="77" t="s">
        <v>66</v>
      </c>
      <c r="B1051" s="73" t="s">
        <v>60</v>
      </c>
      <c r="C1051" s="74"/>
      <c r="D1051" s="73" t="s">
        <v>61</v>
      </c>
      <c r="E1051" s="74"/>
    </row>
    <row r="1052" spans="1:5" ht="37.5" customHeight="1">
      <c r="A1052" s="78"/>
      <c r="B1052" s="65" t="e">
        <f t="shared" ref="B1052" si="340">HLOOKUP(D1044,$I$23:$M$32,6,FALSE)</f>
        <v>#N/A</v>
      </c>
      <c r="C1052" s="66"/>
      <c r="D1052" s="68">
        <f>VLOOKUP($I1021,DATA!$A$1:$V$200,14,FALSE)</f>
        <v>0</v>
      </c>
      <c r="E1052" s="69"/>
    </row>
    <row r="1053" spans="1:5" ht="22.5" customHeight="1">
      <c r="A1053" s="26" t="s">
        <v>77</v>
      </c>
    </row>
    <row r="1054" spans="1:5" ht="30" customHeight="1">
      <c r="A1054" s="27" t="s">
        <v>67</v>
      </c>
      <c r="B1054" s="73" t="s">
        <v>60</v>
      </c>
      <c r="C1054" s="74"/>
      <c r="D1054" s="73" t="s">
        <v>61</v>
      </c>
      <c r="E1054" s="74"/>
    </row>
    <row r="1055" spans="1:5" ht="37.5" customHeight="1">
      <c r="A1055" s="28" t="s">
        <v>68</v>
      </c>
      <c r="B1055" s="65" t="e">
        <f t="shared" ref="B1055" si="341">HLOOKUP(D1044,$I$23:$M$32,7,FALSE)</f>
        <v>#N/A</v>
      </c>
      <c r="C1055" s="66"/>
      <c r="D1055" s="68">
        <f>VLOOKUP($I1021,DATA!$A$1:$V$200,15,FALSE)</f>
        <v>0</v>
      </c>
      <c r="E1055" s="69"/>
    </row>
    <row r="1056" spans="1:5" ht="37.5" customHeight="1">
      <c r="A1056" s="28" t="s">
        <v>69</v>
      </c>
      <c r="B1056" s="65" t="e">
        <f t="shared" ref="B1056" si="342">HLOOKUP(D1044,$I$23:$M$32,8,FALSE)</f>
        <v>#N/A</v>
      </c>
      <c r="C1056" s="66"/>
      <c r="D1056" s="68">
        <f>VLOOKUP($I1021,DATA!$A$1:$V$200,16,FALSE)</f>
        <v>0</v>
      </c>
      <c r="E1056" s="69"/>
    </row>
    <row r="1057" spans="1:13" ht="45" customHeight="1">
      <c r="A1057" s="29" t="s">
        <v>70</v>
      </c>
      <c r="B1057" s="65" t="e">
        <f t="shared" ref="B1057" si="343">HLOOKUP(D1044,$I$23:$M$32,9,FALSE)</f>
        <v>#N/A</v>
      </c>
      <c r="C1057" s="66"/>
      <c r="D1057" s="68">
        <f>VLOOKUP($I1021,DATA!$A$1:$V$200,17,FALSE)</f>
        <v>0</v>
      </c>
      <c r="E1057" s="69"/>
    </row>
    <row r="1058" spans="1:13" ht="37.5" customHeight="1">
      <c r="A1058" s="28" t="s">
        <v>71</v>
      </c>
      <c r="B1058" s="65" t="e">
        <f t="shared" ref="B1058" si="344">HLOOKUP(D1044,$I$23:$M$32,10,FALSE)</f>
        <v>#N/A</v>
      </c>
      <c r="C1058" s="66"/>
      <c r="D1058" s="68">
        <f>VLOOKUP($I1021,DATA!$A$1:$V$200,18,FALSE)</f>
        <v>0</v>
      </c>
      <c r="E1058" s="69"/>
    </row>
    <row r="1059" spans="1:13" ht="37.5" customHeight="1">
      <c r="A1059" s="30"/>
      <c r="B1059" s="31"/>
      <c r="C1059" s="31"/>
      <c r="D1059" s="32"/>
      <c r="E1059" s="32"/>
    </row>
    <row r="1060" spans="1:13" ht="18.75" customHeight="1">
      <c r="A1060" s="72" t="s">
        <v>72</v>
      </c>
      <c r="B1060" s="72"/>
      <c r="C1060" s="72"/>
      <c r="D1060" s="72"/>
      <c r="E1060" s="72"/>
    </row>
    <row r="1061" spans="1:13" ht="22.5" customHeight="1">
      <c r="A1061" s="26" t="s">
        <v>78</v>
      </c>
    </row>
    <row r="1062" spans="1:13" ht="30" customHeight="1">
      <c r="A1062" s="27" t="s">
        <v>73</v>
      </c>
      <c r="B1062" s="73" t="s">
        <v>60</v>
      </c>
      <c r="C1062" s="74"/>
      <c r="D1062" s="73" t="s">
        <v>61</v>
      </c>
      <c r="E1062" s="74"/>
      <c r="I1062" s="1" t="s">
        <v>26</v>
      </c>
      <c r="J1062" s="1" t="s">
        <v>25</v>
      </c>
      <c r="K1062" s="1" t="s">
        <v>194</v>
      </c>
      <c r="L1062" s="1" t="s">
        <v>195</v>
      </c>
      <c r="M1062" s="1" t="s">
        <v>196</v>
      </c>
    </row>
    <row r="1063" spans="1:13" ht="52.5" customHeight="1">
      <c r="A1063" s="29" t="str">
        <f>GRD!$L$4</f>
        <v>SELECT</v>
      </c>
      <c r="B1063" s="65" t="e">
        <f t="shared" ref="B1063:B1064" si="345">HLOOKUP(D1063,$I$42:$M$44,$G1063,FALSE)</f>
        <v>#N/A</v>
      </c>
      <c r="C1063" s="66"/>
      <c r="D1063" s="68">
        <f>VLOOKUP($I1021,DATA!$A$1:$V$200,19,FALSE)</f>
        <v>0</v>
      </c>
      <c r="E1063" s="69"/>
      <c r="G1063" s="1">
        <v>2</v>
      </c>
      <c r="H1063" s="1" t="str">
        <f t="shared" ref="H1063:H1064" si="346">A1063</f>
        <v>SELECT</v>
      </c>
      <c r="I1063" s="1" t="e">
        <f t="shared" ref="I1063:I1064" si="347">VLOOKUP($H1063,$H$3:$M$15,2,FALSE)</f>
        <v>#N/A</v>
      </c>
      <c r="J1063" s="1" t="e">
        <f t="shared" ref="J1063:J1064" si="348">VLOOKUP($H1063,$H$3:$M$15,3,FALSE)</f>
        <v>#N/A</v>
      </c>
      <c r="K1063" s="1" t="e">
        <f t="shared" ref="K1063:K1064" si="349">VLOOKUP($H1063,$H$3:$M$15,4,FALSE)</f>
        <v>#N/A</v>
      </c>
      <c r="L1063" s="1" t="e">
        <f t="shared" ref="L1063:L1064" si="350">VLOOKUP($H1063,$H$3:$M$15,5,FALSE)</f>
        <v>#N/A</v>
      </c>
      <c r="M1063" s="1" t="e">
        <f t="shared" ref="M1063:M1064" si="351">VLOOKUP($H1063,$H$3:$M$15,6,FALSE)</f>
        <v>#N/A</v>
      </c>
    </row>
    <row r="1064" spans="1:13" ht="52.5" customHeight="1">
      <c r="A1064" s="29" t="str">
        <f>GRD!$M$4</f>
        <v>SELECT</v>
      </c>
      <c r="B1064" s="65" t="e">
        <f t="shared" si="345"/>
        <v>#N/A</v>
      </c>
      <c r="C1064" s="66"/>
      <c r="D1064" s="68">
        <f>VLOOKUP($I1021,DATA!$A$1:$V$200,20,FALSE)</f>
        <v>0</v>
      </c>
      <c r="E1064" s="69"/>
      <c r="G1064" s="1">
        <v>3</v>
      </c>
      <c r="H1064" s="1" t="str">
        <f t="shared" si="346"/>
        <v>SELECT</v>
      </c>
      <c r="I1064" s="1" t="e">
        <f t="shared" si="347"/>
        <v>#N/A</v>
      </c>
      <c r="J1064" s="1" t="e">
        <f t="shared" si="348"/>
        <v>#N/A</v>
      </c>
      <c r="K1064" s="1" t="e">
        <f t="shared" si="349"/>
        <v>#N/A</v>
      </c>
      <c r="L1064" s="1" t="e">
        <f t="shared" si="350"/>
        <v>#N/A</v>
      </c>
      <c r="M1064" s="1" t="e">
        <f t="shared" si="351"/>
        <v>#N/A</v>
      </c>
    </row>
    <row r="1065" spans="1:13" ht="37.5" customHeight="1">
      <c r="A1065" s="70" t="s">
        <v>79</v>
      </c>
      <c r="B1065" s="70"/>
      <c r="C1065" s="70"/>
      <c r="D1065" s="70"/>
      <c r="E1065" s="70"/>
    </row>
    <row r="1066" spans="1:13" ht="12" customHeight="1">
      <c r="A1066" s="33"/>
      <c r="B1066" s="33"/>
      <c r="C1066" s="33"/>
      <c r="D1066" s="33"/>
      <c r="E1066" s="33"/>
    </row>
    <row r="1067" spans="1:13" ht="30" customHeight="1">
      <c r="A1067" s="27" t="s">
        <v>73</v>
      </c>
      <c r="B1067" s="71" t="s">
        <v>60</v>
      </c>
      <c r="C1067" s="71"/>
      <c r="D1067" s="71" t="s">
        <v>61</v>
      </c>
      <c r="E1067" s="71"/>
      <c r="I1067" s="1" t="s">
        <v>26</v>
      </c>
      <c r="J1067" s="1" t="s">
        <v>25</v>
      </c>
      <c r="K1067" s="1" t="s">
        <v>194</v>
      </c>
      <c r="L1067" s="1" t="s">
        <v>195</v>
      </c>
      <c r="M1067" s="1" t="s">
        <v>196</v>
      </c>
    </row>
    <row r="1068" spans="1:13" ht="52.5" customHeight="1">
      <c r="A1068" s="29" t="str">
        <f>GRD!$N$4</f>
        <v>SELECT</v>
      </c>
      <c r="B1068" s="65" t="e">
        <f t="shared" ref="B1068:B1069" si="352">HLOOKUP(D1068,$I$47:$M$49,$G1068,FALSE)</f>
        <v>#N/A</v>
      </c>
      <c r="C1068" s="66"/>
      <c r="D1068" s="67">
        <f>VLOOKUP($I1021,DATA!$A$1:$V$200,21,FALSE)</f>
        <v>0</v>
      </c>
      <c r="E1068" s="67"/>
      <c r="G1068" s="1">
        <v>2</v>
      </c>
      <c r="H1068" s="1" t="str">
        <f t="shared" ref="H1068:H1069" si="353">A1068</f>
        <v>SELECT</v>
      </c>
      <c r="I1068" s="1" t="e">
        <f t="shared" si="330"/>
        <v>#N/A</v>
      </c>
      <c r="J1068" s="1" t="e">
        <f t="shared" si="331"/>
        <v>#N/A</v>
      </c>
      <c r="K1068" s="1" t="e">
        <f t="shared" si="332"/>
        <v>#N/A</v>
      </c>
      <c r="L1068" s="1" t="e">
        <f t="shared" si="333"/>
        <v>#N/A</v>
      </c>
      <c r="M1068" s="1" t="e">
        <f t="shared" si="334"/>
        <v>#N/A</v>
      </c>
    </row>
    <row r="1069" spans="1:13" ht="52.5" customHeight="1">
      <c r="A1069" s="29" t="str">
        <f>GRD!$O$4</f>
        <v>SELECT</v>
      </c>
      <c r="B1069" s="65" t="e">
        <f t="shared" si="352"/>
        <v>#N/A</v>
      </c>
      <c r="C1069" s="66"/>
      <c r="D1069" s="67">
        <f>VLOOKUP($I1021,DATA!$A$1:$V$200,22,FALSE)</f>
        <v>0</v>
      </c>
      <c r="E1069" s="67"/>
      <c r="G1069" s="1">
        <v>3</v>
      </c>
      <c r="H1069" s="1" t="str">
        <f t="shared" si="353"/>
        <v>SELECT</v>
      </c>
      <c r="I1069" s="1" t="e">
        <f t="shared" si="330"/>
        <v>#N/A</v>
      </c>
      <c r="J1069" s="1" t="e">
        <f t="shared" si="331"/>
        <v>#N/A</v>
      </c>
      <c r="K1069" s="1" t="e">
        <f t="shared" si="332"/>
        <v>#N/A</v>
      </c>
      <c r="L1069" s="1" t="e">
        <f t="shared" si="333"/>
        <v>#N/A</v>
      </c>
      <c r="M1069" s="1" t="e">
        <f t="shared" si="334"/>
        <v>#N/A</v>
      </c>
    </row>
    <row r="1075" spans="1:13">
      <c r="A1075" s="64" t="s">
        <v>80</v>
      </c>
      <c r="B1075" s="64"/>
      <c r="C1075" s="64" t="s">
        <v>81</v>
      </c>
      <c r="D1075" s="64"/>
      <c r="E1075" s="64"/>
    </row>
    <row r="1076" spans="1:13">
      <c r="C1076" s="64" t="s">
        <v>82</v>
      </c>
      <c r="D1076" s="64"/>
      <c r="E1076" s="64"/>
    </row>
    <row r="1077" spans="1:13">
      <c r="A1077" s="1" t="s">
        <v>84</v>
      </c>
    </row>
    <row r="1079" spans="1:13">
      <c r="A1079" s="1" t="s">
        <v>83</v>
      </c>
    </row>
    <row r="1081" spans="1:13" s="21" customFormat="1" ht="18.75" customHeight="1">
      <c r="A1081" s="89" t="s">
        <v>34</v>
      </c>
      <c r="B1081" s="89"/>
      <c r="C1081" s="89"/>
      <c r="D1081" s="89"/>
      <c r="E1081" s="89"/>
      <c r="I1081" s="21">
        <f t="shared" ref="I1081" si="354">I1021+1</f>
        <v>19</v>
      </c>
    </row>
    <row r="1082" spans="1:13" s="21" customFormat="1" ht="30" customHeight="1">
      <c r="A1082" s="90" t="s">
        <v>35</v>
      </c>
      <c r="B1082" s="90"/>
      <c r="C1082" s="90"/>
      <c r="D1082" s="90"/>
      <c r="E1082" s="90"/>
      <c r="H1082" s="1"/>
      <c r="I1082" s="1"/>
      <c r="J1082" s="1"/>
      <c r="K1082" s="1"/>
      <c r="L1082" s="1"/>
      <c r="M1082" s="1"/>
    </row>
    <row r="1083" spans="1:13" ht="18.75" customHeight="1">
      <c r="A1083" s="22" t="s">
        <v>49</v>
      </c>
      <c r="B1083" s="91" t="str">
        <f>IF((SCH!$B$2=""),"",SCH!$B$2)</f>
        <v/>
      </c>
      <c r="C1083" s="91"/>
      <c r="D1083" s="91"/>
      <c r="E1083" s="92"/>
    </row>
    <row r="1084" spans="1:13" ht="18.75" customHeight="1">
      <c r="A1084" s="23" t="s">
        <v>50</v>
      </c>
      <c r="B1084" s="82" t="str">
        <f>IF((SCH!$B$3=""),"",SCH!$B$3)</f>
        <v/>
      </c>
      <c r="C1084" s="82"/>
      <c r="D1084" s="82"/>
      <c r="E1084" s="83"/>
    </row>
    <row r="1085" spans="1:13" ht="18.75" customHeight="1">
      <c r="A1085" s="23" t="s">
        <v>56</v>
      </c>
      <c r="B1085" s="46" t="str">
        <f>IF((SCH!$B$4=""),"",SCH!$B$4)</f>
        <v/>
      </c>
      <c r="C1085" s="24" t="s">
        <v>57</v>
      </c>
      <c r="D1085" s="82" t="str">
        <f>IF((SCH!$B$5=""),"",SCH!$B$5)</f>
        <v/>
      </c>
      <c r="E1085" s="83"/>
    </row>
    <row r="1086" spans="1:13" ht="18.75" customHeight="1">
      <c r="A1086" s="23" t="s">
        <v>51</v>
      </c>
      <c r="B1086" s="82" t="str">
        <f>IF((SCH!$B$6=""),"",SCH!$B$6)</f>
        <v/>
      </c>
      <c r="C1086" s="82"/>
      <c r="D1086" s="82"/>
      <c r="E1086" s="83"/>
    </row>
    <row r="1087" spans="1:13" ht="18.75" customHeight="1">
      <c r="A1087" s="23" t="s">
        <v>52</v>
      </c>
      <c r="B1087" s="82" t="str">
        <f>IF((SCH!$B$7=""),"",SCH!$B$7)</f>
        <v/>
      </c>
      <c r="C1087" s="82"/>
      <c r="D1087" s="82"/>
      <c r="E1087" s="83"/>
    </row>
    <row r="1088" spans="1:13" ht="18.75" customHeight="1">
      <c r="A1088" s="25" t="s">
        <v>53</v>
      </c>
      <c r="B1088" s="84" t="str">
        <f>IF((SCH!$B$8=""),"",SCH!$B$8)</f>
        <v/>
      </c>
      <c r="C1088" s="84"/>
      <c r="D1088" s="84"/>
      <c r="E1088" s="85"/>
    </row>
    <row r="1089" spans="1:13" ht="26.25" customHeight="1">
      <c r="A1089" s="86" t="s">
        <v>36</v>
      </c>
      <c r="B1089" s="86"/>
      <c r="C1089" s="86"/>
      <c r="D1089" s="86"/>
      <c r="E1089" s="86"/>
    </row>
    <row r="1090" spans="1:13" s="21" customFormat="1" ht="15" customHeight="1">
      <c r="A1090" s="87" t="s">
        <v>37</v>
      </c>
      <c r="B1090" s="87"/>
      <c r="C1090" s="87"/>
      <c r="D1090" s="87"/>
      <c r="E1090" s="87"/>
      <c r="H1090" s="1"/>
      <c r="I1090" s="1"/>
      <c r="J1090" s="1"/>
      <c r="K1090" s="1"/>
      <c r="L1090" s="1"/>
      <c r="M1090" s="1"/>
    </row>
    <row r="1091" spans="1:13" s="21" customFormat="1">
      <c r="A1091" s="88" t="s">
        <v>38</v>
      </c>
      <c r="B1091" s="88"/>
      <c r="C1091" s="88"/>
      <c r="D1091" s="88"/>
      <c r="E1091" s="88"/>
      <c r="H1091" s="1"/>
      <c r="I1091" s="1"/>
      <c r="J1091" s="1"/>
      <c r="K1091" s="1"/>
      <c r="L1091" s="1"/>
      <c r="M1091" s="1"/>
    </row>
    <row r="1092" spans="1:13" ht="26.25" customHeight="1">
      <c r="A1092" s="72" t="s">
        <v>39</v>
      </c>
      <c r="B1092" s="72"/>
      <c r="C1092" s="72"/>
      <c r="D1092" s="72"/>
      <c r="E1092" s="72"/>
    </row>
    <row r="1093" spans="1:13" ht="23.25">
      <c r="A1093" s="5" t="s">
        <v>45</v>
      </c>
      <c r="B1093" s="45">
        <f>VLOOKUP($I1081,DATA!$A$1:$V$200,2,FALSE)</f>
        <v>0</v>
      </c>
      <c r="C1093" s="43" t="s">
        <v>48</v>
      </c>
      <c r="D1093" s="81">
        <f>VLOOKUP($I1081,DATA!$A$1:$V$200,3,FALSE)</f>
        <v>0</v>
      </c>
      <c r="E1093" s="81"/>
    </row>
    <row r="1094" spans="1:13" ht="23.25">
      <c r="A1094" s="5" t="s">
        <v>46</v>
      </c>
      <c r="B1094" s="79">
        <f>VLOOKUP($I1081,DATA!$A$1:$V$200,4,FALSE)</f>
        <v>0</v>
      </c>
      <c r="C1094" s="79"/>
      <c r="D1094" s="79"/>
      <c r="E1094" s="79"/>
    </row>
    <row r="1095" spans="1:13" ht="23.25">
      <c r="A1095" s="5" t="s">
        <v>47</v>
      </c>
      <c r="B1095" s="79">
        <f>VLOOKUP($I1081,DATA!$A$1:$V$200,5,FALSE)</f>
        <v>0</v>
      </c>
      <c r="C1095" s="79"/>
      <c r="D1095" s="79"/>
      <c r="E1095" s="79"/>
    </row>
    <row r="1096" spans="1:13" ht="23.25" customHeight="1">
      <c r="A1096" s="5" t="s">
        <v>40</v>
      </c>
      <c r="B1096" s="79">
        <f>VLOOKUP($I1081,DATA!$A$1:$V$200,6,FALSE)</f>
        <v>0</v>
      </c>
      <c r="C1096" s="79"/>
      <c r="D1096" s="79"/>
      <c r="E1096" s="79"/>
    </row>
    <row r="1097" spans="1:13" ht="23.25" customHeight="1">
      <c r="A1097" s="5" t="s">
        <v>41</v>
      </c>
      <c r="B1097" s="79">
        <f>VLOOKUP($I1081,DATA!$A$1:$V$200,7,FALSE)</f>
        <v>0</v>
      </c>
      <c r="C1097" s="79"/>
      <c r="D1097" s="79"/>
      <c r="E1097" s="79"/>
    </row>
    <row r="1098" spans="1:13" ht="23.25" customHeight="1">
      <c r="A1098" s="5" t="s">
        <v>42</v>
      </c>
      <c r="B1098" s="79">
        <f>VLOOKUP($I1081,DATA!$A$1:$V$200,8,FALSE)</f>
        <v>0</v>
      </c>
      <c r="C1098" s="79"/>
      <c r="D1098" s="79"/>
      <c r="E1098" s="79"/>
    </row>
    <row r="1099" spans="1:13" ht="25.5">
      <c r="A1099" s="5" t="s">
        <v>43</v>
      </c>
      <c r="B1099" s="79">
        <f>VLOOKUP($I1081,DATA!$A$1:$V$200,9,FALSE)</f>
        <v>0</v>
      </c>
      <c r="C1099" s="79"/>
      <c r="D1099" s="79"/>
      <c r="E1099" s="79"/>
    </row>
    <row r="1100" spans="1:13" ht="22.5" customHeight="1">
      <c r="A1100" s="80" t="s">
        <v>44</v>
      </c>
      <c r="B1100" s="80"/>
      <c r="C1100" s="80"/>
      <c r="D1100" s="80"/>
      <c r="E1100" s="80"/>
    </row>
    <row r="1101" spans="1:13" ht="18.75" customHeight="1">
      <c r="A1101" s="72" t="s">
        <v>58</v>
      </c>
      <c r="B1101" s="72"/>
      <c r="C1101" s="72"/>
      <c r="D1101" s="72"/>
      <c r="E1101" s="72"/>
    </row>
    <row r="1102" spans="1:13" ht="22.5" customHeight="1">
      <c r="A1102" s="26" t="s">
        <v>74</v>
      </c>
    </row>
    <row r="1103" spans="1:13" ht="18" customHeight="1">
      <c r="A1103" s="44" t="s">
        <v>59</v>
      </c>
      <c r="B1103" s="73" t="s">
        <v>60</v>
      </c>
      <c r="C1103" s="74"/>
      <c r="D1103" s="73" t="s">
        <v>61</v>
      </c>
      <c r="E1103" s="74"/>
    </row>
    <row r="1104" spans="1:13" ht="37.5" customHeight="1">
      <c r="A1104" s="28" t="s">
        <v>62</v>
      </c>
      <c r="B1104" s="65" t="e">
        <f t="shared" ref="B1104" si="355">HLOOKUP(D1104,$I$23:$M$32,2,FALSE)</f>
        <v>#N/A</v>
      </c>
      <c r="C1104" s="66"/>
      <c r="D1104" s="68">
        <f>VLOOKUP($I1081,DATA!$A$1:$V$200,10,FALSE)</f>
        <v>0</v>
      </c>
      <c r="E1104" s="69"/>
    </row>
    <row r="1105" spans="1:5" ht="37.5" customHeight="1">
      <c r="A1105" s="28" t="s">
        <v>63</v>
      </c>
      <c r="B1105" s="65" t="e">
        <f t="shared" ref="B1105" si="356">HLOOKUP(D1104,$I$23:$M$32,3,FALSE)</f>
        <v>#N/A</v>
      </c>
      <c r="C1105" s="66"/>
      <c r="D1105" s="68">
        <f>VLOOKUP($I1081,DATA!$A$1:$V$200,11,FALSE)</f>
        <v>0</v>
      </c>
      <c r="E1105" s="69"/>
    </row>
    <row r="1106" spans="1:5" ht="37.5" customHeight="1">
      <c r="A1106" s="28" t="s">
        <v>64</v>
      </c>
      <c r="B1106" s="65" t="e">
        <f t="shared" ref="B1106" si="357">HLOOKUP(D1104,$I$23:$M$32,4,FALSE)</f>
        <v>#N/A</v>
      </c>
      <c r="C1106" s="66"/>
      <c r="D1106" s="68">
        <f>VLOOKUP($I1081,DATA!$A$1:$V$200,12,FALSE)</f>
        <v>0</v>
      </c>
      <c r="E1106" s="69"/>
    </row>
    <row r="1107" spans="1:5" ht="21.75" customHeight="1">
      <c r="A1107" s="26" t="s">
        <v>75</v>
      </c>
    </row>
    <row r="1108" spans="1:5" ht="18" customHeight="1">
      <c r="A1108" s="75" t="s">
        <v>65</v>
      </c>
      <c r="B1108" s="73" t="s">
        <v>60</v>
      </c>
      <c r="C1108" s="74"/>
      <c r="D1108" s="73" t="s">
        <v>61</v>
      </c>
      <c r="E1108" s="74"/>
    </row>
    <row r="1109" spans="1:5" ht="37.5" customHeight="1">
      <c r="A1109" s="76"/>
      <c r="B1109" s="65" t="e">
        <f t="shared" ref="B1109" si="358">HLOOKUP(D1104,$I$23:$M$32,5,FALSE)</f>
        <v>#N/A</v>
      </c>
      <c r="C1109" s="66"/>
      <c r="D1109" s="68">
        <f>VLOOKUP($I1081,DATA!$A$1:$V$200,13,FALSE)</f>
        <v>0</v>
      </c>
      <c r="E1109" s="69"/>
    </row>
    <row r="1110" spans="1:5" ht="22.5" customHeight="1">
      <c r="A1110" s="26" t="s">
        <v>76</v>
      </c>
    </row>
    <row r="1111" spans="1:5" ht="18" customHeight="1">
      <c r="A1111" s="77" t="s">
        <v>66</v>
      </c>
      <c r="B1111" s="73" t="s">
        <v>60</v>
      </c>
      <c r="C1111" s="74"/>
      <c r="D1111" s="73" t="s">
        <v>61</v>
      </c>
      <c r="E1111" s="74"/>
    </row>
    <row r="1112" spans="1:5" ht="37.5" customHeight="1">
      <c r="A1112" s="78"/>
      <c r="B1112" s="65" t="e">
        <f t="shared" ref="B1112" si="359">HLOOKUP(D1104,$I$23:$M$32,6,FALSE)</f>
        <v>#N/A</v>
      </c>
      <c r="C1112" s="66"/>
      <c r="D1112" s="68">
        <f>VLOOKUP($I1081,DATA!$A$1:$V$200,14,FALSE)</f>
        <v>0</v>
      </c>
      <c r="E1112" s="69"/>
    </row>
    <row r="1113" spans="1:5" ht="22.5" customHeight="1">
      <c r="A1113" s="26" t="s">
        <v>77</v>
      </c>
    </row>
    <row r="1114" spans="1:5" ht="30" customHeight="1">
      <c r="A1114" s="27" t="s">
        <v>67</v>
      </c>
      <c r="B1114" s="73" t="s">
        <v>60</v>
      </c>
      <c r="C1114" s="74"/>
      <c r="D1114" s="73" t="s">
        <v>61</v>
      </c>
      <c r="E1114" s="74"/>
    </row>
    <row r="1115" spans="1:5" ht="37.5" customHeight="1">
      <c r="A1115" s="28" t="s">
        <v>68</v>
      </c>
      <c r="B1115" s="65" t="e">
        <f t="shared" ref="B1115" si="360">HLOOKUP(D1104,$I$23:$M$32,7,FALSE)</f>
        <v>#N/A</v>
      </c>
      <c r="C1115" s="66"/>
      <c r="D1115" s="68">
        <f>VLOOKUP($I1081,DATA!$A$1:$V$200,15,FALSE)</f>
        <v>0</v>
      </c>
      <c r="E1115" s="69"/>
    </row>
    <row r="1116" spans="1:5" ht="37.5" customHeight="1">
      <c r="A1116" s="28" t="s">
        <v>69</v>
      </c>
      <c r="B1116" s="65" t="e">
        <f t="shared" ref="B1116" si="361">HLOOKUP(D1104,$I$23:$M$32,8,FALSE)</f>
        <v>#N/A</v>
      </c>
      <c r="C1116" s="66"/>
      <c r="D1116" s="68">
        <f>VLOOKUP($I1081,DATA!$A$1:$V$200,16,FALSE)</f>
        <v>0</v>
      </c>
      <c r="E1116" s="69"/>
    </row>
    <row r="1117" spans="1:5" ht="45" customHeight="1">
      <c r="A1117" s="29" t="s">
        <v>70</v>
      </c>
      <c r="B1117" s="65" t="e">
        <f t="shared" ref="B1117" si="362">HLOOKUP(D1104,$I$23:$M$32,9,FALSE)</f>
        <v>#N/A</v>
      </c>
      <c r="C1117" s="66"/>
      <c r="D1117" s="68">
        <f>VLOOKUP($I1081,DATA!$A$1:$V$200,17,FALSE)</f>
        <v>0</v>
      </c>
      <c r="E1117" s="69"/>
    </row>
    <row r="1118" spans="1:5" ht="37.5" customHeight="1">
      <c r="A1118" s="28" t="s">
        <v>71</v>
      </c>
      <c r="B1118" s="65" t="e">
        <f t="shared" ref="B1118" si="363">HLOOKUP(D1104,$I$23:$M$32,10,FALSE)</f>
        <v>#N/A</v>
      </c>
      <c r="C1118" s="66"/>
      <c r="D1118" s="68">
        <f>VLOOKUP($I1081,DATA!$A$1:$V$200,18,FALSE)</f>
        <v>0</v>
      </c>
      <c r="E1118" s="69"/>
    </row>
    <row r="1119" spans="1:5" ht="37.5" customHeight="1">
      <c r="A1119" s="30"/>
      <c r="B1119" s="31"/>
      <c r="C1119" s="31"/>
      <c r="D1119" s="32"/>
      <c r="E1119" s="32"/>
    </row>
    <row r="1120" spans="1:5" ht="18.75" customHeight="1">
      <c r="A1120" s="72" t="s">
        <v>72</v>
      </c>
      <c r="B1120" s="72"/>
      <c r="C1120" s="72"/>
      <c r="D1120" s="72"/>
      <c r="E1120" s="72"/>
    </row>
    <row r="1121" spans="1:13" ht="22.5" customHeight="1">
      <c r="A1121" s="26" t="s">
        <v>78</v>
      </c>
    </row>
    <row r="1122" spans="1:13" ht="30" customHeight="1">
      <c r="A1122" s="27" t="s">
        <v>73</v>
      </c>
      <c r="B1122" s="73" t="s">
        <v>60</v>
      </c>
      <c r="C1122" s="74"/>
      <c r="D1122" s="73" t="s">
        <v>61</v>
      </c>
      <c r="E1122" s="74"/>
      <c r="I1122" s="1" t="s">
        <v>26</v>
      </c>
      <c r="J1122" s="1" t="s">
        <v>25</v>
      </c>
      <c r="K1122" s="1" t="s">
        <v>194</v>
      </c>
      <c r="L1122" s="1" t="s">
        <v>195</v>
      </c>
      <c r="M1122" s="1" t="s">
        <v>196</v>
      </c>
    </row>
    <row r="1123" spans="1:13" ht="52.5" customHeight="1">
      <c r="A1123" s="29" t="str">
        <f>GRD!$L$4</f>
        <v>SELECT</v>
      </c>
      <c r="B1123" s="65" t="e">
        <f t="shared" ref="B1123:B1124" si="364">HLOOKUP(D1123,$I$42:$M$44,$G1123,FALSE)</f>
        <v>#N/A</v>
      </c>
      <c r="C1123" s="66"/>
      <c r="D1123" s="68">
        <f>VLOOKUP($I1081,DATA!$A$1:$V$200,19,FALSE)</f>
        <v>0</v>
      </c>
      <c r="E1123" s="69"/>
      <c r="G1123" s="1">
        <v>2</v>
      </c>
      <c r="H1123" s="1" t="str">
        <f t="shared" ref="H1123:H1124" si="365">A1123</f>
        <v>SELECT</v>
      </c>
      <c r="I1123" s="1" t="e">
        <f t="shared" ref="I1123:I1124" si="366">VLOOKUP($H1123,$H$3:$M$15,2,FALSE)</f>
        <v>#N/A</v>
      </c>
      <c r="J1123" s="1" t="e">
        <f t="shared" ref="J1123:J1124" si="367">VLOOKUP($H1123,$H$3:$M$15,3,FALSE)</f>
        <v>#N/A</v>
      </c>
      <c r="K1123" s="1" t="e">
        <f t="shared" ref="K1123:K1124" si="368">VLOOKUP($H1123,$H$3:$M$15,4,FALSE)</f>
        <v>#N/A</v>
      </c>
      <c r="L1123" s="1" t="e">
        <f t="shared" ref="L1123:L1124" si="369">VLOOKUP($H1123,$H$3:$M$15,5,FALSE)</f>
        <v>#N/A</v>
      </c>
      <c r="M1123" s="1" t="e">
        <f t="shared" ref="M1123:M1124" si="370">VLOOKUP($H1123,$H$3:$M$15,6,FALSE)</f>
        <v>#N/A</v>
      </c>
    </row>
    <row r="1124" spans="1:13" ht="52.5" customHeight="1">
      <c r="A1124" s="29" t="str">
        <f>GRD!$M$4</f>
        <v>SELECT</v>
      </c>
      <c r="B1124" s="65" t="e">
        <f t="shared" si="364"/>
        <v>#N/A</v>
      </c>
      <c r="C1124" s="66"/>
      <c r="D1124" s="68">
        <f>VLOOKUP($I1081,DATA!$A$1:$V$200,20,FALSE)</f>
        <v>0</v>
      </c>
      <c r="E1124" s="69"/>
      <c r="G1124" s="1">
        <v>3</v>
      </c>
      <c r="H1124" s="1" t="str">
        <f t="shared" si="365"/>
        <v>SELECT</v>
      </c>
      <c r="I1124" s="1" t="e">
        <f t="shared" si="366"/>
        <v>#N/A</v>
      </c>
      <c r="J1124" s="1" t="e">
        <f t="shared" si="367"/>
        <v>#N/A</v>
      </c>
      <c r="K1124" s="1" t="e">
        <f t="shared" si="368"/>
        <v>#N/A</v>
      </c>
      <c r="L1124" s="1" t="e">
        <f t="shared" si="369"/>
        <v>#N/A</v>
      </c>
      <c r="M1124" s="1" t="e">
        <f t="shared" si="370"/>
        <v>#N/A</v>
      </c>
    </row>
    <row r="1125" spans="1:13" ht="37.5" customHeight="1">
      <c r="A1125" s="70" t="s">
        <v>79</v>
      </c>
      <c r="B1125" s="70"/>
      <c r="C1125" s="70"/>
      <c r="D1125" s="70"/>
      <c r="E1125" s="70"/>
    </row>
    <row r="1126" spans="1:13" ht="12" customHeight="1">
      <c r="A1126" s="33"/>
      <c r="B1126" s="33"/>
      <c r="C1126" s="33"/>
      <c r="D1126" s="33"/>
      <c r="E1126" s="33"/>
    </row>
    <row r="1127" spans="1:13" ht="30" customHeight="1">
      <c r="A1127" s="27" t="s">
        <v>73</v>
      </c>
      <c r="B1127" s="71" t="s">
        <v>60</v>
      </c>
      <c r="C1127" s="71"/>
      <c r="D1127" s="71" t="s">
        <v>61</v>
      </c>
      <c r="E1127" s="71"/>
      <c r="I1127" s="1" t="s">
        <v>26</v>
      </c>
      <c r="J1127" s="1" t="s">
        <v>25</v>
      </c>
      <c r="K1127" s="1" t="s">
        <v>194</v>
      </c>
      <c r="L1127" s="1" t="s">
        <v>195</v>
      </c>
      <c r="M1127" s="1" t="s">
        <v>196</v>
      </c>
    </row>
    <row r="1128" spans="1:13" ht="52.5" customHeight="1">
      <c r="A1128" s="29" t="str">
        <f>GRD!$N$4</f>
        <v>SELECT</v>
      </c>
      <c r="B1128" s="65" t="e">
        <f t="shared" ref="B1128:B1129" si="371">HLOOKUP(D1128,$I$47:$M$49,$G1128,FALSE)</f>
        <v>#N/A</v>
      </c>
      <c r="C1128" s="66"/>
      <c r="D1128" s="67">
        <f>VLOOKUP($I1081,DATA!$A$1:$V$200,21,FALSE)</f>
        <v>0</v>
      </c>
      <c r="E1128" s="67"/>
      <c r="G1128" s="1">
        <v>2</v>
      </c>
      <c r="H1128" s="1" t="str">
        <f t="shared" ref="H1128:H1129" si="372">A1128</f>
        <v>SELECT</v>
      </c>
      <c r="I1128" s="1" t="e">
        <f t="shared" ref="I1128:I1189" si="373">VLOOKUP($H1128,$H$3:$M$15,2,FALSE)</f>
        <v>#N/A</v>
      </c>
      <c r="J1128" s="1" t="e">
        <f t="shared" ref="J1128:J1189" si="374">VLOOKUP($H1128,$H$3:$M$15,3,FALSE)</f>
        <v>#N/A</v>
      </c>
      <c r="K1128" s="1" t="e">
        <f t="shared" ref="K1128:K1189" si="375">VLOOKUP($H1128,$H$3:$M$15,4,FALSE)</f>
        <v>#N/A</v>
      </c>
      <c r="L1128" s="1" t="e">
        <f t="shared" ref="L1128:L1189" si="376">VLOOKUP($H1128,$H$3:$M$15,5,FALSE)</f>
        <v>#N/A</v>
      </c>
      <c r="M1128" s="1" t="e">
        <f t="shared" ref="M1128:M1189" si="377">VLOOKUP($H1128,$H$3:$M$15,6,FALSE)</f>
        <v>#N/A</v>
      </c>
    </row>
    <row r="1129" spans="1:13" ht="52.5" customHeight="1">
      <c r="A1129" s="29" t="str">
        <f>GRD!$O$4</f>
        <v>SELECT</v>
      </c>
      <c r="B1129" s="65" t="e">
        <f t="shared" si="371"/>
        <v>#N/A</v>
      </c>
      <c r="C1129" s="66"/>
      <c r="D1129" s="67">
        <f>VLOOKUP($I1081,DATA!$A$1:$V$200,22,FALSE)</f>
        <v>0</v>
      </c>
      <c r="E1129" s="67"/>
      <c r="G1129" s="1">
        <v>3</v>
      </c>
      <c r="H1129" s="1" t="str">
        <f t="shared" si="372"/>
        <v>SELECT</v>
      </c>
      <c r="I1129" s="1" t="e">
        <f t="shared" si="373"/>
        <v>#N/A</v>
      </c>
      <c r="J1129" s="1" t="e">
        <f t="shared" si="374"/>
        <v>#N/A</v>
      </c>
      <c r="K1129" s="1" t="e">
        <f t="shared" si="375"/>
        <v>#N/A</v>
      </c>
      <c r="L1129" s="1" t="e">
        <f t="shared" si="376"/>
        <v>#N/A</v>
      </c>
      <c r="M1129" s="1" t="e">
        <f t="shared" si="377"/>
        <v>#N/A</v>
      </c>
    </row>
    <row r="1135" spans="1:13">
      <c r="A1135" s="64" t="s">
        <v>80</v>
      </c>
      <c r="B1135" s="64"/>
      <c r="C1135" s="64" t="s">
        <v>81</v>
      </c>
      <c r="D1135" s="64"/>
      <c r="E1135" s="64"/>
    </row>
    <row r="1136" spans="1:13">
      <c r="C1136" s="64" t="s">
        <v>82</v>
      </c>
      <c r="D1136" s="64"/>
      <c r="E1136" s="64"/>
    </row>
    <row r="1137" spans="1:13">
      <c r="A1137" s="1" t="s">
        <v>84</v>
      </c>
    </row>
    <row r="1139" spans="1:13">
      <c r="A1139" s="1" t="s">
        <v>83</v>
      </c>
    </row>
    <row r="1141" spans="1:13" s="21" customFormat="1" ht="18.75" customHeight="1">
      <c r="A1141" s="89" t="s">
        <v>34</v>
      </c>
      <c r="B1141" s="89"/>
      <c r="C1141" s="89"/>
      <c r="D1141" s="89"/>
      <c r="E1141" s="89"/>
      <c r="I1141" s="21">
        <f t="shared" ref="I1141" si="378">I1081+1</f>
        <v>20</v>
      </c>
    </row>
    <row r="1142" spans="1:13" s="21" customFormat="1" ht="30" customHeight="1">
      <c r="A1142" s="90" t="s">
        <v>35</v>
      </c>
      <c r="B1142" s="90"/>
      <c r="C1142" s="90"/>
      <c r="D1142" s="90"/>
      <c r="E1142" s="90"/>
      <c r="H1142" s="1"/>
      <c r="I1142" s="1"/>
      <c r="J1142" s="1"/>
      <c r="K1142" s="1"/>
      <c r="L1142" s="1"/>
      <c r="M1142" s="1"/>
    </row>
    <row r="1143" spans="1:13" ht="18.75" customHeight="1">
      <c r="A1143" s="22" t="s">
        <v>49</v>
      </c>
      <c r="B1143" s="91" t="str">
        <f>IF((SCH!$B$2=""),"",SCH!$B$2)</f>
        <v/>
      </c>
      <c r="C1143" s="91"/>
      <c r="D1143" s="91"/>
      <c r="E1143" s="92"/>
    </row>
    <row r="1144" spans="1:13" ht="18.75" customHeight="1">
      <c r="A1144" s="23" t="s">
        <v>50</v>
      </c>
      <c r="B1144" s="82" t="str">
        <f>IF((SCH!$B$3=""),"",SCH!$B$3)</f>
        <v/>
      </c>
      <c r="C1144" s="82"/>
      <c r="D1144" s="82"/>
      <c r="E1144" s="83"/>
    </row>
    <row r="1145" spans="1:13" ht="18.75" customHeight="1">
      <c r="A1145" s="23" t="s">
        <v>56</v>
      </c>
      <c r="B1145" s="46" t="str">
        <f>IF((SCH!$B$4=""),"",SCH!$B$4)</f>
        <v/>
      </c>
      <c r="C1145" s="24" t="s">
        <v>57</v>
      </c>
      <c r="D1145" s="82" t="str">
        <f>IF((SCH!$B$5=""),"",SCH!$B$5)</f>
        <v/>
      </c>
      <c r="E1145" s="83"/>
    </row>
    <row r="1146" spans="1:13" ht="18.75" customHeight="1">
      <c r="A1146" s="23" t="s">
        <v>51</v>
      </c>
      <c r="B1146" s="82" t="str">
        <f>IF((SCH!$B$6=""),"",SCH!$B$6)</f>
        <v/>
      </c>
      <c r="C1146" s="82"/>
      <c r="D1146" s="82"/>
      <c r="E1146" s="83"/>
    </row>
    <row r="1147" spans="1:13" ht="18.75" customHeight="1">
      <c r="A1147" s="23" t="s">
        <v>52</v>
      </c>
      <c r="B1147" s="82" t="str">
        <f>IF((SCH!$B$7=""),"",SCH!$B$7)</f>
        <v/>
      </c>
      <c r="C1147" s="82"/>
      <c r="D1147" s="82"/>
      <c r="E1147" s="83"/>
    </row>
    <row r="1148" spans="1:13" ht="18.75" customHeight="1">
      <c r="A1148" s="25" t="s">
        <v>53</v>
      </c>
      <c r="B1148" s="84" t="str">
        <f>IF((SCH!$B$8=""),"",SCH!$B$8)</f>
        <v/>
      </c>
      <c r="C1148" s="84"/>
      <c r="D1148" s="84"/>
      <c r="E1148" s="85"/>
    </row>
    <row r="1149" spans="1:13" ht="26.25" customHeight="1">
      <c r="A1149" s="86" t="s">
        <v>36</v>
      </c>
      <c r="B1149" s="86"/>
      <c r="C1149" s="86"/>
      <c r="D1149" s="86"/>
      <c r="E1149" s="86"/>
    </row>
    <row r="1150" spans="1:13" s="21" customFormat="1" ht="15" customHeight="1">
      <c r="A1150" s="87" t="s">
        <v>37</v>
      </c>
      <c r="B1150" s="87"/>
      <c r="C1150" s="87"/>
      <c r="D1150" s="87"/>
      <c r="E1150" s="87"/>
      <c r="H1150" s="1"/>
      <c r="I1150" s="1"/>
      <c r="J1150" s="1"/>
      <c r="K1150" s="1"/>
      <c r="L1150" s="1"/>
      <c r="M1150" s="1"/>
    </row>
    <row r="1151" spans="1:13" s="21" customFormat="1">
      <c r="A1151" s="88" t="s">
        <v>38</v>
      </c>
      <c r="B1151" s="88"/>
      <c r="C1151" s="88"/>
      <c r="D1151" s="88"/>
      <c r="E1151" s="88"/>
      <c r="H1151" s="1"/>
      <c r="I1151" s="1"/>
      <c r="J1151" s="1"/>
      <c r="K1151" s="1"/>
      <c r="L1151" s="1"/>
      <c r="M1151" s="1"/>
    </row>
    <row r="1152" spans="1:13" ht="26.25" customHeight="1">
      <c r="A1152" s="72" t="s">
        <v>39</v>
      </c>
      <c r="B1152" s="72"/>
      <c r="C1152" s="72"/>
      <c r="D1152" s="72"/>
      <c r="E1152" s="72"/>
    </row>
    <row r="1153" spans="1:5" ht="23.25">
      <c r="A1153" s="5" t="s">
        <v>45</v>
      </c>
      <c r="B1153" s="45">
        <f>VLOOKUP($I1141,DATA!$A$1:$V$200,2,FALSE)</f>
        <v>0</v>
      </c>
      <c r="C1153" s="43" t="s">
        <v>48</v>
      </c>
      <c r="D1153" s="81">
        <f>VLOOKUP($I1141,DATA!$A$1:$V$200,3,FALSE)</f>
        <v>0</v>
      </c>
      <c r="E1153" s="81"/>
    </row>
    <row r="1154" spans="1:5" ht="23.25">
      <c r="A1154" s="5" t="s">
        <v>46</v>
      </c>
      <c r="B1154" s="79">
        <f>VLOOKUP($I1141,DATA!$A$1:$V$200,4,FALSE)</f>
        <v>0</v>
      </c>
      <c r="C1154" s="79"/>
      <c r="D1154" s="79"/>
      <c r="E1154" s="79"/>
    </row>
    <row r="1155" spans="1:5" ht="23.25">
      <c r="A1155" s="5" t="s">
        <v>47</v>
      </c>
      <c r="B1155" s="79">
        <f>VLOOKUP($I1141,DATA!$A$1:$V$200,5,FALSE)</f>
        <v>0</v>
      </c>
      <c r="C1155" s="79"/>
      <c r="D1155" s="79"/>
      <c r="E1155" s="79"/>
    </row>
    <row r="1156" spans="1:5" ht="23.25" customHeight="1">
      <c r="A1156" s="5" t="s">
        <v>40</v>
      </c>
      <c r="B1156" s="79">
        <f>VLOOKUP($I1141,DATA!$A$1:$V$200,6,FALSE)</f>
        <v>0</v>
      </c>
      <c r="C1156" s="79"/>
      <c r="D1156" s="79"/>
      <c r="E1156" s="79"/>
    </row>
    <row r="1157" spans="1:5" ht="23.25" customHeight="1">
      <c r="A1157" s="5" t="s">
        <v>41</v>
      </c>
      <c r="B1157" s="79">
        <f>VLOOKUP($I1141,DATA!$A$1:$V$200,7,FALSE)</f>
        <v>0</v>
      </c>
      <c r="C1157" s="79"/>
      <c r="D1157" s="79"/>
      <c r="E1157" s="79"/>
    </row>
    <row r="1158" spans="1:5" ht="23.25" customHeight="1">
      <c r="A1158" s="5" t="s">
        <v>42</v>
      </c>
      <c r="B1158" s="79">
        <f>VLOOKUP($I1141,DATA!$A$1:$V$200,8,FALSE)</f>
        <v>0</v>
      </c>
      <c r="C1158" s="79"/>
      <c r="D1158" s="79"/>
      <c r="E1158" s="79"/>
    </row>
    <row r="1159" spans="1:5" ht="25.5">
      <c r="A1159" s="5" t="s">
        <v>43</v>
      </c>
      <c r="B1159" s="79">
        <f>VLOOKUP($I1141,DATA!$A$1:$V$200,9,FALSE)</f>
        <v>0</v>
      </c>
      <c r="C1159" s="79"/>
      <c r="D1159" s="79"/>
      <c r="E1159" s="79"/>
    </row>
    <row r="1160" spans="1:5" ht="22.5" customHeight="1">
      <c r="A1160" s="80" t="s">
        <v>44</v>
      </c>
      <c r="B1160" s="80"/>
      <c r="C1160" s="80"/>
      <c r="D1160" s="80"/>
      <c r="E1160" s="80"/>
    </row>
    <row r="1161" spans="1:5" ht="18.75" customHeight="1">
      <c r="A1161" s="72" t="s">
        <v>58</v>
      </c>
      <c r="B1161" s="72"/>
      <c r="C1161" s="72"/>
      <c r="D1161" s="72"/>
      <c r="E1161" s="72"/>
    </row>
    <row r="1162" spans="1:5" ht="22.5" customHeight="1">
      <c r="A1162" s="26" t="s">
        <v>74</v>
      </c>
    </row>
    <row r="1163" spans="1:5" ht="18" customHeight="1">
      <c r="A1163" s="44" t="s">
        <v>59</v>
      </c>
      <c r="B1163" s="73" t="s">
        <v>60</v>
      </c>
      <c r="C1163" s="74"/>
      <c r="D1163" s="73" t="s">
        <v>61</v>
      </c>
      <c r="E1163" s="74"/>
    </row>
    <row r="1164" spans="1:5" ht="37.5" customHeight="1">
      <c r="A1164" s="28" t="s">
        <v>62</v>
      </c>
      <c r="B1164" s="65" t="e">
        <f t="shared" ref="B1164" si="379">HLOOKUP(D1164,$I$23:$M$32,2,FALSE)</f>
        <v>#N/A</v>
      </c>
      <c r="C1164" s="66"/>
      <c r="D1164" s="68">
        <f>VLOOKUP($I1141,DATA!$A$1:$V$200,10,FALSE)</f>
        <v>0</v>
      </c>
      <c r="E1164" s="69"/>
    </row>
    <row r="1165" spans="1:5" ht="37.5" customHeight="1">
      <c r="A1165" s="28" t="s">
        <v>63</v>
      </c>
      <c r="B1165" s="65" t="e">
        <f t="shared" ref="B1165" si="380">HLOOKUP(D1164,$I$23:$M$32,3,FALSE)</f>
        <v>#N/A</v>
      </c>
      <c r="C1165" s="66"/>
      <c r="D1165" s="68">
        <f>VLOOKUP($I1141,DATA!$A$1:$V$200,11,FALSE)</f>
        <v>0</v>
      </c>
      <c r="E1165" s="69"/>
    </row>
    <row r="1166" spans="1:5" ht="37.5" customHeight="1">
      <c r="A1166" s="28" t="s">
        <v>64</v>
      </c>
      <c r="B1166" s="65" t="e">
        <f t="shared" ref="B1166" si="381">HLOOKUP(D1164,$I$23:$M$32,4,FALSE)</f>
        <v>#N/A</v>
      </c>
      <c r="C1166" s="66"/>
      <c r="D1166" s="68">
        <f>VLOOKUP($I1141,DATA!$A$1:$V$200,12,FALSE)</f>
        <v>0</v>
      </c>
      <c r="E1166" s="69"/>
    </row>
    <row r="1167" spans="1:5" ht="21.75" customHeight="1">
      <c r="A1167" s="26" t="s">
        <v>75</v>
      </c>
    </row>
    <row r="1168" spans="1:5" ht="18" customHeight="1">
      <c r="A1168" s="75" t="s">
        <v>65</v>
      </c>
      <c r="B1168" s="73" t="s">
        <v>60</v>
      </c>
      <c r="C1168" s="74"/>
      <c r="D1168" s="73" t="s">
        <v>61</v>
      </c>
      <c r="E1168" s="74"/>
    </row>
    <row r="1169" spans="1:13" ht="37.5" customHeight="1">
      <c r="A1169" s="76"/>
      <c r="B1169" s="65" t="e">
        <f t="shared" ref="B1169" si="382">HLOOKUP(D1164,$I$23:$M$32,5,FALSE)</f>
        <v>#N/A</v>
      </c>
      <c r="C1169" s="66"/>
      <c r="D1169" s="68">
        <f>VLOOKUP($I1141,DATA!$A$1:$V$200,13,FALSE)</f>
        <v>0</v>
      </c>
      <c r="E1169" s="69"/>
    </row>
    <row r="1170" spans="1:13" ht="22.5" customHeight="1">
      <c r="A1170" s="26" t="s">
        <v>76</v>
      </c>
    </row>
    <row r="1171" spans="1:13" ht="18" customHeight="1">
      <c r="A1171" s="77" t="s">
        <v>66</v>
      </c>
      <c r="B1171" s="73" t="s">
        <v>60</v>
      </c>
      <c r="C1171" s="74"/>
      <c r="D1171" s="73" t="s">
        <v>61</v>
      </c>
      <c r="E1171" s="74"/>
    </row>
    <row r="1172" spans="1:13" ht="37.5" customHeight="1">
      <c r="A1172" s="78"/>
      <c r="B1172" s="65" t="e">
        <f t="shared" ref="B1172" si="383">HLOOKUP(D1164,$I$23:$M$32,6,FALSE)</f>
        <v>#N/A</v>
      </c>
      <c r="C1172" s="66"/>
      <c r="D1172" s="68">
        <f>VLOOKUP($I1141,DATA!$A$1:$V$200,14,FALSE)</f>
        <v>0</v>
      </c>
      <c r="E1172" s="69"/>
    </row>
    <row r="1173" spans="1:13" ht="22.5" customHeight="1">
      <c r="A1173" s="26" t="s">
        <v>77</v>
      </c>
    </row>
    <row r="1174" spans="1:13" ht="30" customHeight="1">
      <c r="A1174" s="27" t="s">
        <v>67</v>
      </c>
      <c r="B1174" s="73" t="s">
        <v>60</v>
      </c>
      <c r="C1174" s="74"/>
      <c r="D1174" s="73" t="s">
        <v>61</v>
      </c>
      <c r="E1174" s="74"/>
    </row>
    <row r="1175" spans="1:13" ht="37.5" customHeight="1">
      <c r="A1175" s="28" t="s">
        <v>68</v>
      </c>
      <c r="B1175" s="65" t="e">
        <f t="shared" ref="B1175" si="384">HLOOKUP(D1164,$I$23:$M$32,7,FALSE)</f>
        <v>#N/A</v>
      </c>
      <c r="C1175" s="66"/>
      <c r="D1175" s="68">
        <f>VLOOKUP($I1141,DATA!$A$1:$V$200,15,FALSE)</f>
        <v>0</v>
      </c>
      <c r="E1175" s="69"/>
    </row>
    <row r="1176" spans="1:13" ht="37.5" customHeight="1">
      <c r="A1176" s="28" t="s">
        <v>69</v>
      </c>
      <c r="B1176" s="65" t="e">
        <f t="shared" ref="B1176" si="385">HLOOKUP(D1164,$I$23:$M$32,8,FALSE)</f>
        <v>#N/A</v>
      </c>
      <c r="C1176" s="66"/>
      <c r="D1176" s="68">
        <f>VLOOKUP($I1141,DATA!$A$1:$V$200,16,FALSE)</f>
        <v>0</v>
      </c>
      <c r="E1176" s="69"/>
    </row>
    <row r="1177" spans="1:13" ht="45" customHeight="1">
      <c r="A1177" s="29" t="s">
        <v>70</v>
      </c>
      <c r="B1177" s="65" t="e">
        <f t="shared" ref="B1177" si="386">HLOOKUP(D1164,$I$23:$M$32,9,FALSE)</f>
        <v>#N/A</v>
      </c>
      <c r="C1177" s="66"/>
      <c r="D1177" s="68">
        <f>VLOOKUP($I1141,DATA!$A$1:$V$200,17,FALSE)</f>
        <v>0</v>
      </c>
      <c r="E1177" s="69"/>
    </row>
    <row r="1178" spans="1:13" ht="37.5" customHeight="1">
      <c r="A1178" s="28" t="s">
        <v>71</v>
      </c>
      <c r="B1178" s="65" t="e">
        <f t="shared" ref="B1178" si="387">HLOOKUP(D1164,$I$23:$M$32,10,FALSE)</f>
        <v>#N/A</v>
      </c>
      <c r="C1178" s="66"/>
      <c r="D1178" s="68">
        <f>VLOOKUP($I1141,DATA!$A$1:$V$200,18,FALSE)</f>
        <v>0</v>
      </c>
      <c r="E1178" s="69"/>
    </row>
    <row r="1179" spans="1:13" ht="37.5" customHeight="1">
      <c r="A1179" s="30"/>
      <c r="B1179" s="31"/>
      <c r="C1179" s="31"/>
      <c r="D1179" s="32"/>
      <c r="E1179" s="32"/>
    </row>
    <row r="1180" spans="1:13" ht="18.75" customHeight="1">
      <c r="A1180" s="72" t="s">
        <v>72</v>
      </c>
      <c r="B1180" s="72"/>
      <c r="C1180" s="72"/>
      <c r="D1180" s="72"/>
      <c r="E1180" s="72"/>
    </row>
    <row r="1181" spans="1:13" ht="22.5" customHeight="1">
      <c r="A1181" s="26" t="s">
        <v>78</v>
      </c>
    </row>
    <row r="1182" spans="1:13" ht="30" customHeight="1">
      <c r="A1182" s="27" t="s">
        <v>73</v>
      </c>
      <c r="B1182" s="73" t="s">
        <v>60</v>
      </c>
      <c r="C1182" s="74"/>
      <c r="D1182" s="73" t="s">
        <v>61</v>
      </c>
      <c r="E1182" s="74"/>
      <c r="I1182" s="1" t="s">
        <v>26</v>
      </c>
      <c r="J1182" s="1" t="s">
        <v>25</v>
      </c>
      <c r="K1182" s="1" t="s">
        <v>194</v>
      </c>
      <c r="L1182" s="1" t="s">
        <v>195</v>
      </c>
      <c r="M1182" s="1" t="s">
        <v>196</v>
      </c>
    </row>
    <row r="1183" spans="1:13" ht="52.5" customHeight="1">
      <c r="A1183" s="29" t="str">
        <f>GRD!$L$4</f>
        <v>SELECT</v>
      </c>
      <c r="B1183" s="65" t="e">
        <f t="shared" ref="B1183:B1184" si="388">HLOOKUP(D1183,$I$42:$M$44,$G1183,FALSE)</f>
        <v>#N/A</v>
      </c>
      <c r="C1183" s="66"/>
      <c r="D1183" s="68">
        <f>VLOOKUP($I1141,DATA!$A$1:$V$200,19,FALSE)</f>
        <v>0</v>
      </c>
      <c r="E1183" s="69"/>
      <c r="G1183" s="1">
        <v>2</v>
      </c>
      <c r="H1183" s="1" t="str">
        <f t="shared" ref="H1183:H1184" si="389">A1183</f>
        <v>SELECT</v>
      </c>
      <c r="I1183" s="1" t="e">
        <f t="shared" ref="I1183:I1184" si="390">VLOOKUP($H1183,$H$3:$M$15,2,FALSE)</f>
        <v>#N/A</v>
      </c>
      <c r="J1183" s="1" t="e">
        <f t="shared" ref="J1183:J1184" si="391">VLOOKUP($H1183,$H$3:$M$15,3,FALSE)</f>
        <v>#N/A</v>
      </c>
      <c r="K1183" s="1" t="e">
        <f t="shared" ref="K1183:K1184" si="392">VLOOKUP($H1183,$H$3:$M$15,4,FALSE)</f>
        <v>#N/A</v>
      </c>
      <c r="L1183" s="1" t="e">
        <f t="shared" ref="L1183:L1184" si="393">VLOOKUP($H1183,$H$3:$M$15,5,FALSE)</f>
        <v>#N/A</v>
      </c>
      <c r="M1183" s="1" t="e">
        <f t="shared" ref="M1183:M1184" si="394">VLOOKUP($H1183,$H$3:$M$15,6,FALSE)</f>
        <v>#N/A</v>
      </c>
    </row>
    <row r="1184" spans="1:13" ht="52.5" customHeight="1">
      <c r="A1184" s="29" t="str">
        <f>GRD!$M$4</f>
        <v>SELECT</v>
      </c>
      <c r="B1184" s="65" t="e">
        <f t="shared" si="388"/>
        <v>#N/A</v>
      </c>
      <c r="C1184" s="66"/>
      <c r="D1184" s="68">
        <f>VLOOKUP($I1141,DATA!$A$1:$V$200,20,FALSE)</f>
        <v>0</v>
      </c>
      <c r="E1184" s="69"/>
      <c r="G1184" s="1">
        <v>3</v>
      </c>
      <c r="H1184" s="1" t="str">
        <f t="shared" si="389"/>
        <v>SELECT</v>
      </c>
      <c r="I1184" s="1" t="e">
        <f t="shared" si="390"/>
        <v>#N/A</v>
      </c>
      <c r="J1184" s="1" t="e">
        <f t="shared" si="391"/>
        <v>#N/A</v>
      </c>
      <c r="K1184" s="1" t="e">
        <f t="shared" si="392"/>
        <v>#N/A</v>
      </c>
      <c r="L1184" s="1" t="e">
        <f t="shared" si="393"/>
        <v>#N/A</v>
      </c>
      <c r="M1184" s="1" t="e">
        <f t="shared" si="394"/>
        <v>#N/A</v>
      </c>
    </row>
    <row r="1185" spans="1:13" ht="37.5" customHeight="1">
      <c r="A1185" s="70" t="s">
        <v>79</v>
      </c>
      <c r="B1185" s="70"/>
      <c r="C1185" s="70"/>
      <c r="D1185" s="70"/>
      <c r="E1185" s="70"/>
    </row>
    <row r="1186" spans="1:13" ht="12" customHeight="1">
      <c r="A1186" s="33"/>
      <c r="B1186" s="33"/>
      <c r="C1186" s="33"/>
      <c r="D1186" s="33"/>
      <c r="E1186" s="33"/>
    </row>
    <row r="1187" spans="1:13" ht="30" customHeight="1">
      <c r="A1187" s="27" t="s">
        <v>73</v>
      </c>
      <c r="B1187" s="71" t="s">
        <v>60</v>
      </c>
      <c r="C1187" s="71"/>
      <c r="D1187" s="71" t="s">
        <v>61</v>
      </c>
      <c r="E1187" s="71"/>
      <c r="I1187" s="1" t="s">
        <v>26</v>
      </c>
      <c r="J1187" s="1" t="s">
        <v>25</v>
      </c>
      <c r="K1187" s="1" t="s">
        <v>194</v>
      </c>
      <c r="L1187" s="1" t="s">
        <v>195</v>
      </c>
      <c r="M1187" s="1" t="s">
        <v>196</v>
      </c>
    </row>
    <row r="1188" spans="1:13" ht="52.5" customHeight="1">
      <c r="A1188" s="29" t="str">
        <f>GRD!$N$4</f>
        <v>SELECT</v>
      </c>
      <c r="B1188" s="65" t="e">
        <f t="shared" ref="B1188:B1189" si="395">HLOOKUP(D1188,$I$47:$M$49,$G1188,FALSE)</f>
        <v>#N/A</v>
      </c>
      <c r="C1188" s="66"/>
      <c r="D1188" s="67">
        <f>VLOOKUP($I1141,DATA!$A$1:$V$200,21,FALSE)</f>
        <v>0</v>
      </c>
      <c r="E1188" s="67"/>
      <c r="G1188" s="1">
        <v>2</v>
      </c>
      <c r="H1188" s="1" t="str">
        <f t="shared" ref="H1188:H1189" si="396">A1188</f>
        <v>SELECT</v>
      </c>
      <c r="I1188" s="1" t="e">
        <f t="shared" si="373"/>
        <v>#N/A</v>
      </c>
      <c r="J1188" s="1" t="e">
        <f t="shared" si="374"/>
        <v>#N/A</v>
      </c>
      <c r="K1188" s="1" t="e">
        <f t="shared" si="375"/>
        <v>#N/A</v>
      </c>
      <c r="L1188" s="1" t="e">
        <f t="shared" si="376"/>
        <v>#N/A</v>
      </c>
      <c r="M1188" s="1" t="e">
        <f t="shared" si="377"/>
        <v>#N/A</v>
      </c>
    </row>
    <row r="1189" spans="1:13" ht="52.5" customHeight="1">
      <c r="A1189" s="29" t="str">
        <f>GRD!$O$4</f>
        <v>SELECT</v>
      </c>
      <c r="B1189" s="65" t="e">
        <f t="shared" si="395"/>
        <v>#N/A</v>
      </c>
      <c r="C1189" s="66"/>
      <c r="D1189" s="67">
        <f>VLOOKUP($I1141,DATA!$A$1:$V$200,22,FALSE)</f>
        <v>0</v>
      </c>
      <c r="E1189" s="67"/>
      <c r="G1189" s="1">
        <v>3</v>
      </c>
      <c r="H1189" s="1" t="str">
        <f t="shared" si="396"/>
        <v>SELECT</v>
      </c>
      <c r="I1189" s="1" t="e">
        <f t="shared" si="373"/>
        <v>#N/A</v>
      </c>
      <c r="J1189" s="1" t="e">
        <f t="shared" si="374"/>
        <v>#N/A</v>
      </c>
      <c r="K1189" s="1" t="e">
        <f t="shared" si="375"/>
        <v>#N/A</v>
      </c>
      <c r="L1189" s="1" t="e">
        <f t="shared" si="376"/>
        <v>#N/A</v>
      </c>
      <c r="M1189" s="1" t="e">
        <f t="shared" si="377"/>
        <v>#N/A</v>
      </c>
    </row>
    <row r="1195" spans="1:13">
      <c r="A1195" s="64" t="s">
        <v>80</v>
      </c>
      <c r="B1195" s="64"/>
      <c r="C1195" s="64" t="s">
        <v>81</v>
      </c>
      <c r="D1195" s="64"/>
      <c r="E1195" s="64"/>
    </row>
    <row r="1196" spans="1:13">
      <c r="C1196" s="64" t="s">
        <v>82</v>
      </c>
      <c r="D1196" s="64"/>
      <c r="E1196" s="64"/>
    </row>
    <row r="1197" spans="1:13">
      <c r="A1197" s="1" t="s">
        <v>84</v>
      </c>
    </row>
    <row r="1199" spans="1:13">
      <c r="A1199" s="1" t="s">
        <v>83</v>
      </c>
    </row>
    <row r="1201" spans="1:13" s="21" customFormat="1" ht="18.75" customHeight="1">
      <c r="A1201" s="89" t="s">
        <v>34</v>
      </c>
      <c r="B1201" s="89"/>
      <c r="C1201" s="89"/>
      <c r="D1201" s="89"/>
      <c r="E1201" s="89"/>
      <c r="I1201" s="21">
        <f t="shared" ref="I1201" si="397">I1141+1</f>
        <v>21</v>
      </c>
    </row>
    <row r="1202" spans="1:13" s="21" customFormat="1" ht="30" customHeight="1">
      <c r="A1202" s="90" t="s">
        <v>35</v>
      </c>
      <c r="B1202" s="90"/>
      <c r="C1202" s="90"/>
      <c r="D1202" s="90"/>
      <c r="E1202" s="90"/>
      <c r="H1202" s="1"/>
      <c r="I1202" s="1"/>
      <c r="J1202" s="1"/>
      <c r="K1202" s="1"/>
      <c r="L1202" s="1"/>
      <c r="M1202" s="1"/>
    </row>
    <row r="1203" spans="1:13" ht="18.75" customHeight="1">
      <c r="A1203" s="22" t="s">
        <v>49</v>
      </c>
      <c r="B1203" s="91" t="str">
        <f>IF((SCH!$B$2=""),"",SCH!$B$2)</f>
        <v/>
      </c>
      <c r="C1203" s="91"/>
      <c r="D1203" s="91"/>
      <c r="E1203" s="92"/>
    </row>
    <row r="1204" spans="1:13" ht="18.75" customHeight="1">
      <c r="A1204" s="23" t="s">
        <v>50</v>
      </c>
      <c r="B1204" s="82" t="str">
        <f>IF((SCH!$B$3=""),"",SCH!$B$3)</f>
        <v/>
      </c>
      <c r="C1204" s="82"/>
      <c r="D1204" s="82"/>
      <c r="E1204" s="83"/>
    </row>
    <row r="1205" spans="1:13" ht="18.75" customHeight="1">
      <c r="A1205" s="23" t="s">
        <v>56</v>
      </c>
      <c r="B1205" s="46" t="str">
        <f>IF((SCH!$B$4=""),"",SCH!$B$4)</f>
        <v/>
      </c>
      <c r="C1205" s="24" t="s">
        <v>57</v>
      </c>
      <c r="D1205" s="82" t="str">
        <f>IF((SCH!$B$5=""),"",SCH!$B$5)</f>
        <v/>
      </c>
      <c r="E1205" s="83"/>
    </row>
    <row r="1206" spans="1:13" ht="18.75" customHeight="1">
      <c r="A1206" s="23" t="s">
        <v>51</v>
      </c>
      <c r="B1206" s="82" t="str">
        <f>IF((SCH!$B$6=""),"",SCH!$B$6)</f>
        <v/>
      </c>
      <c r="C1206" s="82"/>
      <c r="D1206" s="82"/>
      <c r="E1206" s="83"/>
    </row>
    <row r="1207" spans="1:13" ht="18.75" customHeight="1">
      <c r="A1207" s="23" t="s">
        <v>52</v>
      </c>
      <c r="B1207" s="82" t="str">
        <f>IF((SCH!$B$7=""),"",SCH!$B$7)</f>
        <v/>
      </c>
      <c r="C1207" s="82"/>
      <c r="D1207" s="82"/>
      <c r="E1207" s="83"/>
    </row>
    <row r="1208" spans="1:13" ht="18.75" customHeight="1">
      <c r="A1208" s="25" t="s">
        <v>53</v>
      </c>
      <c r="B1208" s="84" t="str">
        <f>IF((SCH!$B$8=""),"",SCH!$B$8)</f>
        <v/>
      </c>
      <c r="C1208" s="84"/>
      <c r="D1208" s="84"/>
      <c r="E1208" s="85"/>
    </row>
    <row r="1209" spans="1:13" ht="26.25" customHeight="1">
      <c r="A1209" s="86" t="s">
        <v>36</v>
      </c>
      <c r="B1209" s="86"/>
      <c r="C1209" s="86"/>
      <c r="D1209" s="86"/>
      <c r="E1209" s="86"/>
    </row>
    <row r="1210" spans="1:13" s="21" customFormat="1" ht="15" customHeight="1">
      <c r="A1210" s="87" t="s">
        <v>37</v>
      </c>
      <c r="B1210" s="87"/>
      <c r="C1210" s="87"/>
      <c r="D1210" s="87"/>
      <c r="E1210" s="87"/>
      <c r="H1210" s="1"/>
      <c r="I1210" s="1"/>
      <c r="J1210" s="1"/>
      <c r="K1210" s="1"/>
      <c r="L1210" s="1"/>
      <c r="M1210" s="1"/>
    </row>
    <row r="1211" spans="1:13" s="21" customFormat="1">
      <c r="A1211" s="88" t="s">
        <v>38</v>
      </c>
      <c r="B1211" s="88"/>
      <c r="C1211" s="88"/>
      <c r="D1211" s="88"/>
      <c r="E1211" s="88"/>
      <c r="H1211" s="1"/>
      <c r="I1211" s="1"/>
      <c r="J1211" s="1"/>
      <c r="K1211" s="1"/>
      <c r="L1211" s="1"/>
      <c r="M1211" s="1"/>
    </row>
    <row r="1212" spans="1:13" ht="26.25" customHeight="1">
      <c r="A1212" s="72" t="s">
        <v>39</v>
      </c>
      <c r="B1212" s="72"/>
      <c r="C1212" s="72"/>
      <c r="D1212" s="72"/>
      <c r="E1212" s="72"/>
    </row>
    <row r="1213" spans="1:13" ht="23.25">
      <c r="A1213" s="5" t="s">
        <v>45</v>
      </c>
      <c r="B1213" s="45">
        <f>VLOOKUP($I1201,DATA!$A$1:$V$200,2,FALSE)</f>
        <v>0</v>
      </c>
      <c r="C1213" s="43" t="s">
        <v>48</v>
      </c>
      <c r="D1213" s="81">
        <f>VLOOKUP($I1201,DATA!$A$1:$V$200,3,FALSE)</f>
        <v>0</v>
      </c>
      <c r="E1213" s="81"/>
    </row>
    <row r="1214" spans="1:13" ht="23.25">
      <c r="A1214" s="5" t="s">
        <v>46</v>
      </c>
      <c r="B1214" s="79">
        <f>VLOOKUP($I1201,DATA!$A$1:$V$200,4,FALSE)</f>
        <v>0</v>
      </c>
      <c r="C1214" s="79"/>
      <c r="D1214" s="79"/>
      <c r="E1214" s="79"/>
    </row>
    <row r="1215" spans="1:13" ht="23.25">
      <c r="A1215" s="5" t="s">
        <v>47</v>
      </c>
      <c r="B1215" s="79">
        <f>VLOOKUP($I1201,DATA!$A$1:$V$200,5,FALSE)</f>
        <v>0</v>
      </c>
      <c r="C1215" s="79"/>
      <c r="D1215" s="79"/>
      <c r="E1215" s="79"/>
    </row>
    <row r="1216" spans="1:13" ht="23.25" customHeight="1">
      <c r="A1216" s="5" t="s">
        <v>40</v>
      </c>
      <c r="B1216" s="79">
        <f>VLOOKUP($I1201,DATA!$A$1:$V$200,6,FALSE)</f>
        <v>0</v>
      </c>
      <c r="C1216" s="79"/>
      <c r="D1216" s="79"/>
      <c r="E1216" s="79"/>
    </row>
    <row r="1217" spans="1:5" ht="23.25" customHeight="1">
      <c r="A1217" s="5" t="s">
        <v>41</v>
      </c>
      <c r="B1217" s="79">
        <f>VLOOKUP($I1201,DATA!$A$1:$V$200,7,FALSE)</f>
        <v>0</v>
      </c>
      <c r="C1217" s="79"/>
      <c r="D1217" s="79"/>
      <c r="E1217" s="79"/>
    </row>
    <row r="1218" spans="1:5" ht="23.25" customHeight="1">
      <c r="A1218" s="5" t="s">
        <v>42</v>
      </c>
      <c r="B1218" s="79">
        <f>VLOOKUP($I1201,DATA!$A$1:$V$200,8,FALSE)</f>
        <v>0</v>
      </c>
      <c r="C1218" s="79"/>
      <c r="D1218" s="79"/>
      <c r="E1218" s="79"/>
    </row>
    <row r="1219" spans="1:5" ht="25.5">
      <c r="A1219" s="5" t="s">
        <v>43</v>
      </c>
      <c r="B1219" s="79">
        <f>VLOOKUP($I1201,DATA!$A$1:$V$200,9,FALSE)</f>
        <v>0</v>
      </c>
      <c r="C1219" s="79"/>
      <c r="D1219" s="79"/>
      <c r="E1219" s="79"/>
    </row>
    <row r="1220" spans="1:5" ht="22.5" customHeight="1">
      <c r="A1220" s="80" t="s">
        <v>44</v>
      </c>
      <c r="B1220" s="80"/>
      <c r="C1220" s="80"/>
      <c r="D1220" s="80"/>
      <c r="E1220" s="80"/>
    </row>
    <row r="1221" spans="1:5" ht="18.75" customHeight="1">
      <c r="A1221" s="72" t="s">
        <v>58</v>
      </c>
      <c r="B1221" s="72"/>
      <c r="C1221" s="72"/>
      <c r="D1221" s="72"/>
      <c r="E1221" s="72"/>
    </row>
    <row r="1222" spans="1:5" ht="22.5" customHeight="1">
      <c r="A1222" s="26" t="s">
        <v>74</v>
      </c>
    </row>
    <row r="1223" spans="1:5" ht="18" customHeight="1">
      <c r="A1223" s="44" t="s">
        <v>59</v>
      </c>
      <c r="B1223" s="73" t="s">
        <v>60</v>
      </c>
      <c r="C1223" s="74"/>
      <c r="D1223" s="73" t="s">
        <v>61</v>
      </c>
      <c r="E1223" s="74"/>
    </row>
    <row r="1224" spans="1:5" ht="37.5" customHeight="1">
      <c r="A1224" s="28" t="s">
        <v>62</v>
      </c>
      <c r="B1224" s="65" t="e">
        <f t="shared" ref="B1224" si="398">HLOOKUP(D1224,$I$23:$M$32,2,FALSE)</f>
        <v>#N/A</v>
      </c>
      <c r="C1224" s="66"/>
      <c r="D1224" s="68">
        <f>VLOOKUP($I1201,DATA!$A$1:$V$200,10,FALSE)</f>
        <v>0</v>
      </c>
      <c r="E1224" s="69"/>
    </row>
    <row r="1225" spans="1:5" ht="37.5" customHeight="1">
      <c r="A1225" s="28" t="s">
        <v>63</v>
      </c>
      <c r="B1225" s="65" t="e">
        <f t="shared" ref="B1225" si="399">HLOOKUP(D1224,$I$23:$M$32,3,FALSE)</f>
        <v>#N/A</v>
      </c>
      <c r="C1225" s="66"/>
      <c r="D1225" s="68">
        <f>VLOOKUP($I1201,DATA!$A$1:$V$200,11,FALSE)</f>
        <v>0</v>
      </c>
      <c r="E1225" s="69"/>
    </row>
    <row r="1226" spans="1:5" ht="37.5" customHeight="1">
      <c r="A1226" s="28" t="s">
        <v>64</v>
      </c>
      <c r="B1226" s="65" t="e">
        <f t="shared" ref="B1226" si="400">HLOOKUP(D1224,$I$23:$M$32,4,FALSE)</f>
        <v>#N/A</v>
      </c>
      <c r="C1226" s="66"/>
      <c r="D1226" s="68">
        <f>VLOOKUP($I1201,DATA!$A$1:$V$200,12,FALSE)</f>
        <v>0</v>
      </c>
      <c r="E1226" s="69"/>
    </row>
    <row r="1227" spans="1:5" ht="21.75" customHeight="1">
      <c r="A1227" s="26" t="s">
        <v>75</v>
      </c>
    </row>
    <row r="1228" spans="1:5" ht="18" customHeight="1">
      <c r="A1228" s="75" t="s">
        <v>65</v>
      </c>
      <c r="B1228" s="73" t="s">
        <v>60</v>
      </c>
      <c r="C1228" s="74"/>
      <c r="D1228" s="73" t="s">
        <v>61</v>
      </c>
      <c r="E1228" s="74"/>
    </row>
    <row r="1229" spans="1:5" ht="37.5" customHeight="1">
      <c r="A1229" s="76"/>
      <c r="B1229" s="65" t="e">
        <f t="shared" ref="B1229" si="401">HLOOKUP(D1224,$I$23:$M$32,5,FALSE)</f>
        <v>#N/A</v>
      </c>
      <c r="C1229" s="66"/>
      <c r="D1229" s="68">
        <f>VLOOKUP($I1201,DATA!$A$1:$V$200,13,FALSE)</f>
        <v>0</v>
      </c>
      <c r="E1229" s="69"/>
    </row>
    <row r="1230" spans="1:5" ht="22.5" customHeight="1">
      <c r="A1230" s="26" t="s">
        <v>76</v>
      </c>
    </row>
    <row r="1231" spans="1:5" ht="18" customHeight="1">
      <c r="A1231" s="77" t="s">
        <v>66</v>
      </c>
      <c r="B1231" s="73" t="s">
        <v>60</v>
      </c>
      <c r="C1231" s="74"/>
      <c r="D1231" s="73" t="s">
        <v>61</v>
      </c>
      <c r="E1231" s="74"/>
    </row>
    <row r="1232" spans="1:5" ht="37.5" customHeight="1">
      <c r="A1232" s="78"/>
      <c r="B1232" s="65" t="e">
        <f t="shared" ref="B1232" si="402">HLOOKUP(D1224,$I$23:$M$32,6,FALSE)</f>
        <v>#N/A</v>
      </c>
      <c r="C1232" s="66"/>
      <c r="D1232" s="68">
        <f>VLOOKUP($I1201,DATA!$A$1:$V$200,14,FALSE)</f>
        <v>0</v>
      </c>
      <c r="E1232" s="69"/>
    </row>
    <row r="1233" spans="1:13" ht="22.5" customHeight="1">
      <c r="A1233" s="26" t="s">
        <v>77</v>
      </c>
    </row>
    <row r="1234" spans="1:13" ht="30" customHeight="1">
      <c r="A1234" s="27" t="s">
        <v>67</v>
      </c>
      <c r="B1234" s="73" t="s">
        <v>60</v>
      </c>
      <c r="C1234" s="74"/>
      <c r="D1234" s="73" t="s">
        <v>61</v>
      </c>
      <c r="E1234" s="74"/>
    </row>
    <row r="1235" spans="1:13" ht="37.5" customHeight="1">
      <c r="A1235" s="28" t="s">
        <v>68</v>
      </c>
      <c r="B1235" s="65" t="e">
        <f t="shared" ref="B1235" si="403">HLOOKUP(D1224,$I$23:$M$32,7,FALSE)</f>
        <v>#N/A</v>
      </c>
      <c r="C1235" s="66"/>
      <c r="D1235" s="68">
        <f>VLOOKUP($I1201,DATA!$A$1:$V$200,15,FALSE)</f>
        <v>0</v>
      </c>
      <c r="E1235" s="69"/>
    </row>
    <row r="1236" spans="1:13" ht="37.5" customHeight="1">
      <c r="A1236" s="28" t="s">
        <v>69</v>
      </c>
      <c r="B1236" s="65" t="e">
        <f t="shared" ref="B1236" si="404">HLOOKUP(D1224,$I$23:$M$32,8,FALSE)</f>
        <v>#N/A</v>
      </c>
      <c r="C1236" s="66"/>
      <c r="D1236" s="68">
        <f>VLOOKUP($I1201,DATA!$A$1:$V$200,16,FALSE)</f>
        <v>0</v>
      </c>
      <c r="E1236" s="69"/>
    </row>
    <row r="1237" spans="1:13" ht="45" customHeight="1">
      <c r="A1237" s="29" t="s">
        <v>70</v>
      </c>
      <c r="B1237" s="65" t="e">
        <f t="shared" ref="B1237" si="405">HLOOKUP(D1224,$I$23:$M$32,9,FALSE)</f>
        <v>#N/A</v>
      </c>
      <c r="C1237" s="66"/>
      <c r="D1237" s="68">
        <f>VLOOKUP($I1201,DATA!$A$1:$V$200,17,FALSE)</f>
        <v>0</v>
      </c>
      <c r="E1237" s="69"/>
    </row>
    <row r="1238" spans="1:13" ht="37.5" customHeight="1">
      <c r="A1238" s="28" t="s">
        <v>71</v>
      </c>
      <c r="B1238" s="65" t="e">
        <f t="shared" ref="B1238" si="406">HLOOKUP(D1224,$I$23:$M$32,10,FALSE)</f>
        <v>#N/A</v>
      </c>
      <c r="C1238" s="66"/>
      <c r="D1238" s="68">
        <f>VLOOKUP($I1201,DATA!$A$1:$V$200,18,FALSE)</f>
        <v>0</v>
      </c>
      <c r="E1238" s="69"/>
    </row>
    <row r="1239" spans="1:13" ht="37.5" customHeight="1">
      <c r="A1239" s="30"/>
      <c r="B1239" s="31"/>
      <c r="C1239" s="31"/>
      <c r="D1239" s="32"/>
      <c r="E1239" s="32"/>
    </row>
    <row r="1240" spans="1:13" ht="18.75" customHeight="1">
      <c r="A1240" s="72" t="s">
        <v>72</v>
      </c>
      <c r="B1240" s="72"/>
      <c r="C1240" s="72"/>
      <c r="D1240" s="72"/>
      <c r="E1240" s="72"/>
    </row>
    <row r="1241" spans="1:13" ht="22.5" customHeight="1">
      <c r="A1241" s="26" t="s">
        <v>78</v>
      </c>
    </row>
    <row r="1242" spans="1:13" ht="30" customHeight="1">
      <c r="A1242" s="27" t="s">
        <v>73</v>
      </c>
      <c r="B1242" s="73" t="s">
        <v>60</v>
      </c>
      <c r="C1242" s="74"/>
      <c r="D1242" s="73" t="s">
        <v>61</v>
      </c>
      <c r="E1242" s="74"/>
      <c r="I1242" s="1" t="s">
        <v>26</v>
      </c>
      <c r="J1242" s="1" t="s">
        <v>25</v>
      </c>
      <c r="K1242" s="1" t="s">
        <v>194</v>
      </c>
      <c r="L1242" s="1" t="s">
        <v>195</v>
      </c>
      <c r="M1242" s="1" t="s">
        <v>196</v>
      </c>
    </row>
    <row r="1243" spans="1:13" ht="52.5" customHeight="1">
      <c r="A1243" s="29" t="str">
        <f>GRD!$L$4</f>
        <v>SELECT</v>
      </c>
      <c r="B1243" s="65" t="e">
        <f t="shared" ref="B1243:B1244" si="407">HLOOKUP(D1243,$I$42:$M$44,$G1243,FALSE)</f>
        <v>#N/A</v>
      </c>
      <c r="C1243" s="66"/>
      <c r="D1243" s="68">
        <f>VLOOKUP($I1201,DATA!$A$1:$V$200,19,FALSE)</f>
        <v>0</v>
      </c>
      <c r="E1243" s="69"/>
      <c r="G1243" s="1">
        <v>2</v>
      </c>
      <c r="H1243" s="1" t="str">
        <f t="shared" ref="H1243:H1244" si="408">A1243</f>
        <v>SELECT</v>
      </c>
      <c r="I1243" s="1" t="e">
        <f t="shared" ref="I1243:I1244" si="409">VLOOKUP($H1243,$H$3:$M$15,2,FALSE)</f>
        <v>#N/A</v>
      </c>
      <c r="J1243" s="1" t="e">
        <f t="shared" ref="J1243:J1244" si="410">VLOOKUP($H1243,$H$3:$M$15,3,FALSE)</f>
        <v>#N/A</v>
      </c>
      <c r="K1243" s="1" t="e">
        <f t="shared" ref="K1243:K1244" si="411">VLOOKUP($H1243,$H$3:$M$15,4,FALSE)</f>
        <v>#N/A</v>
      </c>
      <c r="L1243" s="1" t="e">
        <f t="shared" ref="L1243:L1244" si="412">VLOOKUP($H1243,$H$3:$M$15,5,FALSE)</f>
        <v>#N/A</v>
      </c>
      <c r="M1243" s="1" t="e">
        <f t="shared" ref="M1243:M1244" si="413">VLOOKUP($H1243,$H$3:$M$15,6,FALSE)</f>
        <v>#N/A</v>
      </c>
    </row>
    <row r="1244" spans="1:13" ht="52.5" customHeight="1">
      <c r="A1244" s="29" t="str">
        <f>GRD!$M$4</f>
        <v>SELECT</v>
      </c>
      <c r="B1244" s="65" t="e">
        <f t="shared" si="407"/>
        <v>#N/A</v>
      </c>
      <c r="C1244" s="66"/>
      <c r="D1244" s="68">
        <f>VLOOKUP($I1201,DATA!$A$1:$V$200,20,FALSE)</f>
        <v>0</v>
      </c>
      <c r="E1244" s="69"/>
      <c r="G1244" s="1">
        <v>3</v>
      </c>
      <c r="H1244" s="1" t="str">
        <f t="shared" si="408"/>
        <v>SELECT</v>
      </c>
      <c r="I1244" s="1" t="e">
        <f t="shared" si="409"/>
        <v>#N/A</v>
      </c>
      <c r="J1244" s="1" t="e">
        <f t="shared" si="410"/>
        <v>#N/A</v>
      </c>
      <c r="K1244" s="1" t="e">
        <f t="shared" si="411"/>
        <v>#N/A</v>
      </c>
      <c r="L1244" s="1" t="e">
        <f t="shared" si="412"/>
        <v>#N/A</v>
      </c>
      <c r="M1244" s="1" t="e">
        <f t="shared" si="413"/>
        <v>#N/A</v>
      </c>
    </row>
    <row r="1245" spans="1:13" ht="37.5" customHeight="1">
      <c r="A1245" s="70" t="s">
        <v>79</v>
      </c>
      <c r="B1245" s="70"/>
      <c r="C1245" s="70"/>
      <c r="D1245" s="70"/>
      <c r="E1245" s="70"/>
    </row>
    <row r="1246" spans="1:13" ht="12" customHeight="1">
      <c r="A1246" s="33"/>
      <c r="B1246" s="33"/>
      <c r="C1246" s="33"/>
      <c r="D1246" s="33"/>
      <c r="E1246" s="33"/>
    </row>
    <row r="1247" spans="1:13" ht="30" customHeight="1">
      <c r="A1247" s="27" t="s">
        <v>73</v>
      </c>
      <c r="B1247" s="71" t="s">
        <v>60</v>
      </c>
      <c r="C1247" s="71"/>
      <c r="D1247" s="71" t="s">
        <v>61</v>
      </c>
      <c r="E1247" s="71"/>
      <c r="I1247" s="1" t="s">
        <v>26</v>
      </c>
      <c r="J1247" s="1" t="s">
        <v>25</v>
      </c>
      <c r="K1247" s="1" t="s">
        <v>194</v>
      </c>
      <c r="L1247" s="1" t="s">
        <v>195</v>
      </c>
      <c r="M1247" s="1" t="s">
        <v>196</v>
      </c>
    </row>
    <row r="1248" spans="1:13" ht="52.5" customHeight="1">
      <c r="A1248" s="29" t="str">
        <f>GRD!$N$4</f>
        <v>SELECT</v>
      </c>
      <c r="B1248" s="65" t="e">
        <f t="shared" ref="B1248:B1249" si="414">HLOOKUP(D1248,$I$47:$M$49,$G1248,FALSE)</f>
        <v>#N/A</v>
      </c>
      <c r="C1248" s="66"/>
      <c r="D1248" s="67">
        <f>VLOOKUP($I1201,DATA!$A$1:$V$200,21,FALSE)</f>
        <v>0</v>
      </c>
      <c r="E1248" s="67"/>
      <c r="G1248" s="1">
        <v>2</v>
      </c>
      <c r="H1248" s="1" t="str">
        <f t="shared" ref="H1248:H1249" si="415">A1248</f>
        <v>SELECT</v>
      </c>
      <c r="I1248" s="1" t="e">
        <f t="shared" ref="I1248:I1309" si="416">VLOOKUP($H1248,$H$3:$M$15,2,FALSE)</f>
        <v>#N/A</v>
      </c>
      <c r="J1248" s="1" t="e">
        <f t="shared" ref="J1248:J1309" si="417">VLOOKUP($H1248,$H$3:$M$15,3,FALSE)</f>
        <v>#N/A</v>
      </c>
      <c r="K1248" s="1" t="e">
        <f t="shared" ref="K1248:K1309" si="418">VLOOKUP($H1248,$H$3:$M$15,4,FALSE)</f>
        <v>#N/A</v>
      </c>
      <c r="L1248" s="1" t="e">
        <f t="shared" ref="L1248:L1309" si="419">VLOOKUP($H1248,$H$3:$M$15,5,FALSE)</f>
        <v>#N/A</v>
      </c>
      <c r="M1248" s="1" t="e">
        <f t="shared" ref="M1248:M1309" si="420">VLOOKUP($H1248,$H$3:$M$15,6,FALSE)</f>
        <v>#N/A</v>
      </c>
    </row>
    <row r="1249" spans="1:13" ht="52.5" customHeight="1">
      <c r="A1249" s="29" t="str">
        <f>GRD!$O$4</f>
        <v>SELECT</v>
      </c>
      <c r="B1249" s="65" t="e">
        <f t="shared" si="414"/>
        <v>#N/A</v>
      </c>
      <c r="C1249" s="66"/>
      <c r="D1249" s="67">
        <f>VLOOKUP($I1201,DATA!$A$1:$V$200,22,FALSE)</f>
        <v>0</v>
      </c>
      <c r="E1249" s="67"/>
      <c r="G1249" s="1">
        <v>3</v>
      </c>
      <c r="H1249" s="1" t="str">
        <f t="shared" si="415"/>
        <v>SELECT</v>
      </c>
      <c r="I1249" s="1" t="e">
        <f t="shared" si="416"/>
        <v>#N/A</v>
      </c>
      <c r="J1249" s="1" t="e">
        <f t="shared" si="417"/>
        <v>#N/A</v>
      </c>
      <c r="K1249" s="1" t="e">
        <f t="shared" si="418"/>
        <v>#N/A</v>
      </c>
      <c r="L1249" s="1" t="e">
        <f t="shared" si="419"/>
        <v>#N/A</v>
      </c>
      <c r="M1249" s="1" t="e">
        <f t="shared" si="420"/>
        <v>#N/A</v>
      </c>
    </row>
    <row r="1255" spans="1:13">
      <c r="A1255" s="64" t="s">
        <v>80</v>
      </c>
      <c r="B1255" s="64"/>
      <c r="C1255" s="64" t="s">
        <v>81</v>
      </c>
      <c r="D1255" s="64"/>
      <c r="E1255" s="64"/>
    </row>
    <row r="1256" spans="1:13">
      <c r="C1256" s="64" t="s">
        <v>82</v>
      </c>
      <c r="D1256" s="64"/>
      <c r="E1256" s="64"/>
    </row>
    <row r="1257" spans="1:13">
      <c r="A1257" s="1" t="s">
        <v>84</v>
      </c>
    </row>
    <row r="1259" spans="1:13">
      <c r="A1259" s="1" t="s">
        <v>83</v>
      </c>
    </row>
    <row r="1261" spans="1:13" s="21" customFormat="1" ht="18.75" customHeight="1">
      <c r="A1261" s="89" t="s">
        <v>34</v>
      </c>
      <c r="B1261" s="89"/>
      <c r="C1261" s="89"/>
      <c r="D1261" s="89"/>
      <c r="E1261" s="89"/>
      <c r="I1261" s="21">
        <f t="shared" ref="I1261" si="421">I1201+1</f>
        <v>22</v>
      </c>
    </row>
    <row r="1262" spans="1:13" s="21" customFormat="1" ht="30" customHeight="1">
      <c r="A1262" s="90" t="s">
        <v>35</v>
      </c>
      <c r="B1262" s="90"/>
      <c r="C1262" s="90"/>
      <c r="D1262" s="90"/>
      <c r="E1262" s="90"/>
      <c r="H1262" s="1"/>
      <c r="I1262" s="1"/>
      <c r="J1262" s="1"/>
      <c r="K1262" s="1"/>
      <c r="L1262" s="1"/>
      <c r="M1262" s="1"/>
    </row>
    <row r="1263" spans="1:13" ht="18.75" customHeight="1">
      <c r="A1263" s="22" t="s">
        <v>49</v>
      </c>
      <c r="B1263" s="91" t="str">
        <f>IF((SCH!$B$2=""),"",SCH!$B$2)</f>
        <v/>
      </c>
      <c r="C1263" s="91"/>
      <c r="D1263" s="91"/>
      <c r="E1263" s="92"/>
    </row>
    <row r="1264" spans="1:13" ht="18.75" customHeight="1">
      <c r="A1264" s="23" t="s">
        <v>50</v>
      </c>
      <c r="B1264" s="82" t="str">
        <f>IF((SCH!$B$3=""),"",SCH!$B$3)</f>
        <v/>
      </c>
      <c r="C1264" s="82"/>
      <c r="D1264" s="82"/>
      <c r="E1264" s="83"/>
    </row>
    <row r="1265" spans="1:13" ht="18.75" customHeight="1">
      <c r="A1265" s="23" t="s">
        <v>56</v>
      </c>
      <c r="B1265" s="46" t="str">
        <f>IF((SCH!$B$4=""),"",SCH!$B$4)</f>
        <v/>
      </c>
      <c r="C1265" s="24" t="s">
        <v>57</v>
      </c>
      <c r="D1265" s="82" t="str">
        <f>IF((SCH!$B$5=""),"",SCH!$B$5)</f>
        <v/>
      </c>
      <c r="E1265" s="83"/>
    </row>
    <row r="1266" spans="1:13" ht="18.75" customHeight="1">
      <c r="A1266" s="23" t="s">
        <v>51</v>
      </c>
      <c r="B1266" s="82" t="str">
        <f>IF((SCH!$B$6=""),"",SCH!$B$6)</f>
        <v/>
      </c>
      <c r="C1266" s="82"/>
      <c r="D1266" s="82"/>
      <c r="E1266" s="83"/>
    </row>
    <row r="1267" spans="1:13" ht="18.75" customHeight="1">
      <c r="A1267" s="23" t="s">
        <v>52</v>
      </c>
      <c r="B1267" s="82" t="str">
        <f>IF((SCH!$B$7=""),"",SCH!$B$7)</f>
        <v/>
      </c>
      <c r="C1267" s="82"/>
      <c r="D1267" s="82"/>
      <c r="E1267" s="83"/>
    </row>
    <row r="1268" spans="1:13" ht="18.75" customHeight="1">
      <c r="A1268" s="25" t="s">
        <v>53</v>
      </c>
      <c r="B1268" s="84" t="str">
        <f>IF((SCH!$B$8=""),"",SCH!$B$8)</f>
        <v/>
      </c>
      <c r="C1268" s="84"/>
      <c r="D1268" s="84"/>
      <c r="E1268" s="85"/>
    </row>
    <row r="1269" spans="1:13" ht="26.25" customHeight="1">
      <c r="A1269" s="86" t="s">
        <v>36</v>
      </c>
      <c r="B1269" s="86"/>
      <c r="C1269" s="86"/>
      <c r="D1269" s="86"/>
      <c r="E1269" s="86"/>
    </row>
    <row r="1270" spans="1:13" s="21" customFormat="1" ht="15" customHeight="1">
      <c r="A1270" s="87" t="s">
        <v>37</v>
      </c>
      <c r="B1270" s="87"/>
      <c r="C1270" s="87"/>
      <c r="D1270" s="87"/>
      <c r="E1270" s="87"/>
      <c r="H1270" s="1"/>
      <c r="I1270" s="1"/>
      <c r="J1270" s="1"/>
      <c r="K1270" s="1"/>
      <c r="L1270" s="1"/>
      <c r="M1270" s="1"/>
    </row>
    <row r="1271" spans="1:13" s="21" customFormat="1">
      <c r="A1271" s="88" t="s">
        <v>38</v>
      </c>
      <c r="B1271" s="88"/>
      <c r="C1271" s="88"/>
      <c r="D1271" s="88"/>
      <c r="E1271" s="88"/>
      <c r="H1271" s="1"/>
      <c r="I1271" s="1"/>
      <c r="J1271" s="1"/>
      <c r="K1271" s="1"/>
      <c r="L1271" s="1"/>
      <c r="M1271" s="1"/>
    </row>
    <row r="1272" spans="1:13" ht="26.25" customHeight="1">
      <c r="A1272" s="72" t="s">
        <v>39</v>
      </c>
      <c r="B1272" s="72"/>
      <c r="C1272" s="72"/>
      <c r="D1272" s="72"/>
      <c r="E1272" s="72"/>
    </row>
    <row r="1273" spans="1:13" ht="23.25">
      <c r="A1273" s="5" t="s">
        <v>45</v>
      </c>
      <c r="B1273" s="45">
        <f>VLOOKUP($I1261,DATA!$A$1:$V$200,2,FALSE)</f>
        <v>0</v>
      </c>
      <c r="C1273" s="43" t="s">
        <v>48</v>
      </c>
      <c r="D1273" s="81">
        <f>VLOOKUP($I1261,DATA!$A$1:$V$200,3,FALSE)</f>
        <v>0</v>
      </c>
      <c r="E1273" s="81"/>
    </row>
    <row r="1274" spans="1:13" ht="23.25">
      <c r="A1274" s="5" t="s">
        <v>46</v>
      </c>
      <c r="B1274" s="79">
        <f>VLOOKUP($I1261,DATA!$A$1:$V$200,4,FALSE)</f>
        <v>0</v>
      </c>
      <c r="C1274" s="79"/>
      <c r="D1274" s="79"/>
      <c r="E1274" s="79"/>
    </row>
    <row r="1275" spans="1:13" ht="23.25">
      <c r="A1275" s="5" t="s">
        <v>47</v>
      </c>
      <c r="B1275" s="79">
        <f>VLOOKUP($I1261,DATA!$A$1:$V$200,5,FALSE)</f>
        <v>0</v>
      </c>
      <c r="C1275" s="79"/>
      <c r="D1275" s="79"/>
      <c r="E1275" s="79"/>
    </row>
    <row r="1276" spans="1:13" ht="23.25" customHeight="1">
      <c r="A1276" s="5" t="s">
        <v>40</v>
      </c>
      <c r="B1276" s="79">
        <f>VLOOKUP($I1261,DATA!$A$1:$V$200,6,FALSE)</f>
        <v>0</v>
      </c>
      <c r="C1276" s="79"/>
      <c r="D1276" s="79"/>
      <c r="E1276" s="79"/>
    </row>
    <row r="1277" spans="1:13" ht="23.25" customHeight="1">
      <c r="A1277" s="5" t="s">
        <v>41</v>
      </c>
      <c r="B1277" s="79">
        <f>VLOOKUP($I1261,DATA!$A$1:$V$200,7,FALSE)</f>
        <v>0</v>
      </c>
      <c r="C1277" s="79"/>
      <c r="D1277" s="79"/>
      <c r="E1277" s="79"/>
    </row>
    <row r="1278" spans="1:13" ht="23.25" customHeight="1">
      <c r="A1278" s="5" t="s">
        <v>42</v>
      </c>
      <c r="B1278" s="79">
        <f>VLOOKUP($I1261,DATA!$A$1:$V$200,8,FALSE)</f>
        <v>0</v>
      </c>
      <c r="C1278" s="79"/>
      <c r="D1278" s="79"/>
      <c r="E1278" s="79"/>
    </row>
    <row r="1279" spans="1:13" ht="25.5">
      <c r="A1279" s="5" t="s">
        <v>43</v>
      </c>
      <c r="B1279" s="79">
        <f>VLOOKUP($I1261,DATA!$A$1:$V$200,9,FALSE)</f>
        <v>0</v>
      </c>
      <c r="C1279" s="79"/>
      <c r="D1279" s="79"/>
      <c r="E1279" s="79"/>
    </row>
    <row r="1280" spans="1:13" ht="22.5" customHeight="1">
      <c r="A1280" s="80" t="s">
        <v>44</v>
      </c>
      <c r="B1280" s="80"/>
      <c r="C1280" s="80"/>
      <c r="D1280" s="80"/>
      <c r="E1280" s="80"/>
    </row>
    <row r="1281" spans="1:5" ht="18.75" customHeight="1">
      <c r="A1281" s="72" t="s">
        <v>58</v>
      </c>
      <c r="B1281" s="72"/>
      <c r="C1281" s="72"/>
      <c r="D1281" s="72"/>
      <c r="E1281" s="72"/>
    </row>
    <row r="1282" spans="1:5" ht="22.5" customHeight="1">
      <c r="A1282" s="26" t="s">
        <v>74</v>
      </c>
    </row>
    <row r="1283" spans="1:5" ht="18" customHeight="1">
      <c r="A1283" s="44" t="s">
        <v>59</v>
      </c>
      <c r="B1283" s="73" t="s">
        <v>60</v>
      </c>
      <c r="C1283" s="74"/>
      <c r="D1283" s="73" t="s">
        <v>61</v>
      </c>
      <c r="E1283" s="74"/>
    </row>
    <row r="1284" spans="1:5" ht="37.5" customHeight="1">
      <c r="A1284" s="28" t="s">
        <v>62</v>
      </c>
      <c r="B1284" s="65" t="e">
        <f t="shared" ref="B1284" si="422">HLOOKUP(D1284,$I$23:$M$32,2,FALSE)</f>
        <v>#N/A</v>
      </c>
      <c r="C1284" s="66"/>
      <c r="D1284" s="68">
        <f>VLOOKUP($I1261,DATA!$A$1:$V$200,10,FALSE)</f>
        <v>0</v>
      </c>
      <c r="E1284" s="69"/>
    </row>
    <row r="1285" spans="1:5" ht="37.5" customHeight="1">
      <c r="A1285" s="28" t="s">
        <v>63</v>
      </c>
      <c r="B1285" s="65" t="e">
        <f t="shared" ref="B1285" si="423">HLOOKUP(D1284,$I$23:$M$32,3,FALSE)</f>
        <v>#N/A</v>
      </c>
      <c r="C1285" s="66"/>
      <c r="D1285" s="68">
        <f>VLOOKUP($I1261,DATA!$A$1:$V$200,11,FALSE)</f>
        <v>0</v>
      </c>
      <c r="E1285" s="69"/>
    </row>
    <row r="1286" spans="1:5" ht="37.5" customHeight="1">
      <c r="A1286" s="28" t="s">
        <v>64</v>
      </c>
      <c r="B1286" s="65" t="e">
        <f t="shared" ref="B1286" si="424">HLOOKUP(D1284,$I$23:$M$32,4,FALSE)</f>
        <v>#N/A</v>
      </c>
      <c r="C1286" s="66"/>
      <c r="D1286" s="68">
        <f>VLOOKUP($I1261,DATA!$A$1:$V$200,12,FALSE)</f>
        <v>0</v>
      </c>
      <c r="E1286" s="69"/>
    </row>
    <row r="1287" spans="1:5" ht="21.75" customHeight="1">
      <c r="A1287" s="26" t="s">
        <v>75</v>
      </c>
    </row>
    <row r="1288" spans="1:5" ht="18" customHeight="1">
      <c r="A1288" s="75" t="s">
        <v>65</v>
      </c>
      <c r="B1288" s="73" t="s">
        <v>60</v>
      </c>
      <c r="C1288" s="74"/>
      <c r="D1288" s="73" t="s">
        <v>61</v>
      </c>
      <c r="E1288" s="74"/>
    </row>
    <row r="1289" spans="1:5" ht="37.5" customHeight="1">
      <c r="A1289" s="76"/>
      <c r="B1289" s="65" t="e">
        <f t="shared" ref="B1289" si="425">HLOOKUP(D1284,$I$23:$M$32,5,FALSE)</f>
        <v>#N/A</v>
      </c>
      <c r="C1289" s="66"/>
      <c r="D1289" s="68">
        <f>VLOOKUP($I1261,DATA!$A$1:$V$200,13,FALSE)</f>
        <v>0</v>
      </c>
      <c r="E1289" s="69"/>
    </row>
    <row r="1290" spans="1:5" ht="22.5" customHeight="1">
      <c r="A1290" s="26" t="s">
        <v>76</v>
      </c>
    </row>
    <row r="1291" spans="1:5" ht="18" customHeight="1">
      <c r="A1291" s="77" t="s">
        <v>66</v>
      </c>
      <c r="B1291" s="73" t="s">
        <v>60</v>
      </c>
      <c r="C1291" s="74"/>
      <c r="D1291" s="73" t="s">
        <v>61</v>
      </c>
      <c r="E1291" s="74"/>
    </row>
    <row r="1292" spans="1:5" ht="37.5" customHeight="1">
      <c r="A1292" s="78"/>
      <c r="B1292" s="65" t="e">
        <f t="shared" ref="B1292" si="426">HLOOKUP(D1284,$I$23:$M$32,6,FALSE)</f>
        <v>#N/A</v>
      </c>
      <c r="C1292" s="66"/>
      <c r="D1292" s="68">
        <f>VLOOKUP($I1261,DATA!$A$1:$V$200,14,FALSE)</f>
        <v>0</v>
      </c>
      <c r="E1292" s="69"/>
    </row>
    <row r="1293" spans="1:5" ht="22.5" customHeight="1">
      <c r="A1293" s="26" t="s">
        <v>77</v>
      </c>
    </row>
    <row r="1294" spans="1:5" ht="30" customHeight="1">
      <c r="A1294" s="27" t="s">
        <v>67</v>
      </c>
      <c r="B1294" s="73" t="s">
        <v>60</v>
      </c>
      <c r="C1294" s="74"/>
      <c r="D1294" s="73" t="s">
        <v>61</v>
      </c>
      <c r="E1294" s="74"/>
    </row>
    <row r="1295" spans="1:5" ht="37.5" customHeight="1">
      <c r="A1295" s="28" t="s">
        <v>68</v>
      </c>
      <c r="B1295" s="65" t="e">
        <f t="shared" ref="B1295" si="427">HLOOKUP(D1284,$I$23:$M$32,7,FALSE)</f>
        <v>#N/A</v>
      </c>
      <c r="C1295" s="66"/>
      <c r="D1295" s="68">
        <f>VLOOKUP($I1261,DATA!$A$1:$V$200,15,FALSE)</f>
        <v>0</v>
      </c>
      <c r="E1295" s="69"/>
    </row>
    <row r="1296" spans="1:5" ht="37.5" customHeight="1">
      <c r="A1296" s="28" t="s">
        <v>69</v>
      </c>
      <c r="B1296" s="65" t="e">
        <f t="shared" ref="B1296" si="428">HLOOKUP(D1284,$I$23:$M$32,8,FALSE)</f>
        <v>#N/A</v>
      </c>
      <c r="C1296" s="66"/>
      <c r="D1296" s="68">
        <f>VLOOKUP($I1261,DATA!$A$1:$V$200,16,FALSE)</f>
        <v>0</v>
      </c>
      <c r="E1296" s="69"/>
    </row>
    <row r="1297" spans="1:13" ht="45" customHeight="1">
      <c r="A1297" s="29" t="s">
        <v>70</v>
      </c>
      <c r="B1297" s="65" t="e">
        <f t="shared" ref="B1297" si="429">HLOOKUP(D1284,$I$23:$M$32,9,FALSE)</f>
        <v>#N/A</v>
      </c>
      <c r="C1297" s="66"/>
      <c r="D1297" s="68">
        <f>VLOOKUP($I1261,DATA!$A$1:$V$200,17,FALSE)</f>
        <v>0</v>
      </c>
      <c r="E1297" s="69"/>
    </row>
    <row r="1298" spans="1:13" ht="37.5" customHeight="1">
      <c r="A1298" s="28" t="s">
        <v>71</v>
      </c>
      <c r="B1298" s="65" t="e">
        <f t="shared" ref="B1298" si="430">HLOOKUP(D1284,$I$23:$M$32,10,FALSE)</f>
        <v>#N/A</v>
      </c>
      <c r="C1298" s="66"/>
      <c r="D1298" s="68">
        <f>VLOOKUP($I1261,DATA!$A$1:$V$200,18,FALSE)</f>
        <v>0</v>
      </c>
      <c r="E1298" s="69"/>
    </row>
    <row r="1299" spans="1:13" ht="37.5" customHeight="1">
      <c r="A1299" s="30"/>
      <c r="B1299" s="31"/>
      <c r="C1299" s="31"/>
      <c r="D1299" s="32"/>
      <c r="E1299" s="32"/>
    </row>
    <row r="1300" spans="1:13" ht="18.75" customHeight="1">
      <c r="A1300" s="72" t="s">
        <v>72</v>
      </c>
      <c r="B1300" s="72"/>
      <c r="C1300" s="72"/>
      <c r="D1300" s="72"/>
      <c r="E1300" s="72"/>
    </row>
    <row r="1301" spans="1:13" ht="22.5" customHeight="1">
      <c r="A1301" s="26" t="s">
        <v>78</v>
      </c>
    </row>
    <row r="1302" spans="1:13" ht="30" customHeight="1">
      <c r="A1302" s="27" t="s">
        <v>73</v>
      </c>
      <c r="B1302" s="73" t="s">
        <v>60</v>
      </c>
      <c r="C1302" s="74"/>
      <c r="D1302" s="73" t="s">
        <v>61</v>
      </c>
      <c r="E1302" s="74"/>
      <c r="I1302" s="1" t="s">
        <v>26</v>
      </c>
      <c r="J1302" s="1" t="s">
        <v>25</v>
      </c>
      <c r="K1302" s="1" t="s">
        <v>194</v>
      </c>
      <c r="L1302" s="1" t="s">
        <v>195</v>
      </c>
      <c r="M1302" s="1" t="s">
        <v>196</v>
      </c>
    </row>
    <row r="1303" spans="1:13" ht="52.5" customHeight="1">
      <c r="A1303" s="29" t="str">
        <f>GRD!$L$4</f>
        <v>SELECT</v>
      </c>
      <c r="B1303" s="65" t="e">
        <f t="shared" ref="B1303:B1304" si="431">HLOOKUP(D1303,$I$42:$M$44,$G1303,FALSE)</f>
        <v>#N/A</v>
      </c>
      <c r="C1303" s="66"/>
      <c r="D1303" s="68">
        <f>VLOOKUP($I1261,DATA!$A$1:$V$200,19,FALSE)</f>
        <v>0</v>
      </c>
      <c r="E1303" s="69"/>
      <c r="G1303" s="1">
        <v>2</v>
      </c>
      <c r="H1303" s="1" t="str">
        <f t="shared" ref="H1303:H1304" si="432">A1303</f>
        <v>SELECT</v>
      </c>
      <c r="I1303" s="1" t="e">
        <f t="shared" ref="I1303:I1304" si="433">VLOOKUP($H1303,$H$3:$M$15,2,FALSE)</f>
        <v>#N/A</v>
      </c>
      <c r="J1303" s="1" t="e">
        <f t="shared" ref="J1303:J1304" si="434">VLOOKUP($H1303,$H$3:$M$15,3,FALSE)</f>
        <v>#N/A</v>
      </c>
      <c r="K1303" s="1" t="e">
        <f t="shared" ref="K1303:K1304" si="435">VLOOKUP($H1303,$H$3:$M$15,4,FALSE)</f>
        <v>#N/A</v>
      </c>
      <c r="L1303" s="1" t="e">
        <f t="shared" ref="L1303:L1304" si="436">VLOOKUP($H1303,$H$3:$M$15,5,FALSE)</f>
        <v>#N/A</v>
      </c>
      <c r="M1303" s="1" t="e">
        <f t="shared" ref="M1303:M1304" si="437">VLOOKUP($H1303,$H$3:$M$15,6,FALSE)</f>
        <v>#N/A</v>
      </c>
    </row>
    <row r="1304" spans="1:13" ht="52.5" customHeight="1">
      <c r="A1304" s="29" t="str">
        <f>GRD!$M$4</f>
        <v>SELECT</v>
      </c>
      <c r="B1304" s="65" t="e">
        <f t="shared" si="431"/>
        <v>#N/A</v>
      </c>
      <c r="C1304" s="66"/>
      <c r="D1304" s="68">
        <f>VLOOKUP($I1261,DATA!$A$1:$V$200,20,FALSE)</f>
        <v>0</v>
      </c>
      <c r="E1304" s="69"/>
      <c r="G1304" s="1">
        <v>3</v>
      </c>
      <c r="H1304" s="1" t="str">
        <f t="shared" si="432"/>
        <v>SELECT</v>
      </c>
      <c r="I1304" s="1" t="e">
        <f t="shared" si="433"/>
        <v>#N/A</v>
      </c>
      <c r="J1304" s="1" t="e">
        <f t="shared" si="434"/>
        <v>#N/A</v>
      </c>
      <c r="K1304" s="1" t="e">
        <f t="shared" si="435"/>
        <v>#N/A</v>
      </c>
      <c r="L1304" s="1" t="e">
        <f t="shared" si="436"/>
        <v>#N/A</v>
      </c>
      <c r="M1304" s="1" t="e">
        <f t="shared" si="437"/>
        <v>#N/A</v>
      </c>
    </row>
    <row r="1305" spans="1:13" ht="37.5" customHeight="1">
      <c r="A1305" s="70" t="s">
        <v>79</v>
      </c>
      <c r="B1305" s="70"/>
      <c r="C1305" s="70"/>
      <c r="D1305" s="70"/>
      <c r="E1305" s="70"/>
    </row>
    <row r="1306" spans="1:13" ht="12" customHeight="1">
      <c r="A1306" s="33"/>
      <c r="B1306" s="33"/>
      <c r="C1306" s="33"/>
      <c r="D1306" s="33"/>
      <c r="E1306" s="33"/>
    </row>
    <row r="1307" spans="1:13" ht="30" customHeight="1">
      <c r="A1307" s="27" t="s">
        <v>73</v>
      </c>
      <c r="B1307" s="71" t="s">
        <v>60</v>
      </c>
      <c r="C1307" s="71"/>
      <c r="D1307" s="71" t="s">
        <v>61</v>
      </c>
      <c r="E1307" s="71"/>
      <c r="I1307" s="1" t="s">
        <v>26</v>
      </c>
      <c r="J1307" s="1" t="s">
        <v>25</v>
      </c>
      <c r="K1307" s="1" t="s">
        <v>194</v>
      </c>
      <c r="L1307" s="1" t="s">
        <v>195</v>
      </c>
      <c r="M1307" s="1" t="s">
        <v>196</v>
      </c>
    </row>
    <row r="1308" spans="1:13" ht="52.5" customHeight="1">
      <c r="A1308" s="29" t="str">
        <f>GRD!$N$4</f>
        <v>SELECT</v>
      </c>
      <c r="B1308" s="65" t="e">
        <f t="shared" ref="B1308:B1309" si="438">HLOOKUP(D1308,$I$47:$M$49,$G1308,FALSE)</f>
        <v>#N/A</v>
      </c>
      <c r="C1308" s="66"/>
      <c r="D1308" s="67">
        <f>VLOOKUP($I1261,DATA!$A$1:$V$200,21,FALSE)</f>
        <v>0</v>
      </c>
      <c r="E1308" s="67"/>
      <c r="G1308" s="1">
        <v>2</v>
      </c>
      <c r="H1308" s="1" t="str">
        <f t="shared" ref="H1308:H1309" si="439">A1308</f>
        <v>SELECT</v>
      </c>
      <c r="I1308" s="1" t="e">
        <f t="shared" si="416"/>
        <v>#N/A</v>
      </c>
      <c r="J1308" s="1" t="e">
        <f t="shared" si="417"/>
        <v>#N/A</v>
      </c>
      <c r="K1308" s="1" t="e">
        <f t="shared" si="418"/>
        <v>#N/A</v>
      </c>
      <c r="L1308" s="1" t="e">
        <f t="shared" si="419"/>
        <v>#N/A</v>
      </c>
      <c r="M1308" s="1" t="e">
        <f t="shared" si="420"/>
        <v>#N/A</v>
      </c>
    </row>
    <row r="1309" spans="1:13" ht="52.5" customHeight="1">
      <c r="A1309" s="29" t="str">
        <f>GRD!$O$4</f>
        <v>SELECT</v>
      </c>
      <c r="B1309" s="65" t="e">
        <f t="shared" si="438"/>
        <v>#N/A</v>
      </c>
      <c r="C1309" s="66"/>
      <c r="D1309" s="67">
        <f>VLOOKUP($I1261,DATA!$A$1:$V$200,22,FALSE)</f>
        <v>0</v>
      </c>
      <c r="E1309" s="67"/>
      <c r="G1309" s="1">
        <v>3</v>
      </c>
      <c r="H1309" s="1" t="str">
        <f t="shared" si="439"/>
        <v>SELECT</v>
      </c>
      <c r="I1309" s="1" t="e">
        <f t="shared" si="416"/>
        <v>#N/A</v>
      </c>
      <c r="J1309" s="1" t="e">
        <f t="shared" si="417"/>
        <v>#N/A</v>
      </c>
      <c r="K1309" s="1" t="e">
        <f t="shared" si="418"/>
        <v>#N/A</v>
      </c>
      <c r="L1309" s="1" t="e">
        <f t="shared" si="419"/>
        <v>#N/A</v>
      </c>
      <c r="M1309" s="1" t="e">
        <f t="shared" si="420"/>
        <v>#N/A</v>
      </c>
    </row>
    <row r="1315" spans="1:13">
      <c r="A1315" s="64" t="s">
        <v>80</v>
      </c>
      <c r="B1315" s="64"/>
      <c r="C1315" s="64" t="s">
        <v>81</v>
      </c>
      <c r="D1315" s="64"/>
      <c r="E1315" s="64"/>
    </row>
    <row r="1316" spans="1:13">
      <c r="C1316" s="64" t="s">
        <v>82</v>
      </c>
      <c r="D1316" s="64"/>
      <c r="E1316" s="64"/>
    </row>
    <row r="1317" spans="1:13">
      <c r="A1317" s="1" t="s">
        <v>84</v>
      </c>
    </row>
    <row r="1319" spans="1:13">
      <c r="A1319" s="1" t="s">
        <v>83</v>
      </c>
    </row>
    <row r="1321" spans="1:13" s="21" customFormat="1" ht="18.75" customHeight="1">
      <c r="A1321" s="89" t="s">
        <v>34</v>
      </c>
      <c r="B1321" s="89"/>
      <c r="C1321" s="89"/>
      <c r="D1321" s="89"/>
      <c r="E1321" s="89"/>
      <c r="I1321" s="21">
        <f t="shared" ref="I1321" si="440">I1261+1</f>
        <v>23</v>
      </c>
    </row>
    <row r="1322" spans="1:13" s="21" customFormat="1" ht="30" customHeight="1">
      <c r="A1322" s="90" t="s">
        <v>35</v>
      </c>
      <c r="B1322" s="90"/>
      <c r="C1322" s="90"/>
      <c r="D1322" s="90"/>
      <c r="E1322" s="90"/>
      <c r="H1322" s="1"/>
      <c r="I1322" s="1"/>
      <c r="J1322" s="1"/>
      <c r="K1322" s="1"/>
      <c r="L1322" s="1"/>
      <c r="M1322" s="1"/>
    </row>
    <row r="1323" spans="1:13" ht="18.75" customHeight="1">
      <c r="A1323" s="22" t="s">
        <v>49</v>
      </c>
      <c r="B1323" s="91" t="str">
        <f>IF((SCH!$B$2=""),"",SCH!$B$2)</f>
        <v/>
      </c>
      <c r="C1323" s="91"/>
      <c r="D1323" s="91"/>
      <c r="E1323" s="92"/>
    </row>
    <row r="1324" spans="1:13" ht="18.75" customHeight="1">
      <c r="A1324" s="23" t="s">
        <v>50</v>
      </c>
      <c r="B1324" s="82" t="str">
        <f>IF((SCH!$B$3=""),"",SCH!$B$3)</f>
        <v/>
      </c>
      <c r="C1324" s="82"/>
      <c r="D1324" s="82"/>
      <c r="E1324" s="83"/>
    </row>
    <row r="1325" spans="1:13" ht="18.75" customHeight="1">
      <c r="A1325" s="23" t="s">
        <v>56</v>
      </c>
      <c r="B1325" s="46" t="str">
        <f>IF((SCH!$B$4=""),"",SCH!$B$4)</f>
        <v/>
      </c>
      <c r="C1325" s="24" t="s">
        <v>57</v>
      </c>
      <c r="D1325" s="82" t="str">
        <f>IF((SCH!$B$5=""),"",SCH!$B$5)</f>
        <v/>
      </c>
      <c r="E1325" s="83"/>
    </row>
    <row r="1326" spans="1:13" ht="18.75" customHeight="1">
      <c r="A1326" s="23" t="s">
        <v>51</v>
      </c>
      <c r="B1326" s="82" t="str">
        <f>IF((SCH!$B$6=""),"",SCH!$B$6)</f>
        <v/>
      </c>
      <c r="C1326" s="82"/>
      <c r="D1326" s="82"/>
      <c r="E1326" s="83"/>
    </row>
    <row r="1327" spans="1:13" ht="18.75" customHeight="1">
      <c r="A1327" s="23" t="s">
        <v>52</v>
      </c>
      <c r="B1327" s="82" t="str">
        <f>IF((SCH!$B$7=""),"",SCH!$B$7)</f>
        <v/>
      </c>
      <c r="C1327" s="82"/>
      <c r="D1327" s="82"/>
      <c r="E1327" s="83"/>
    </row>
    <row r="1328" spans="1:13" ht="18.75" customHeight="1">
      <c r="A1328" s="25" t="s">
        <v>53</v>
      </c>
      <c r="B1328" s="84" t="str">
        <f>IF((SCH!$B$8=""),"",SCH!$B$8)</f>
        <v/>
      </c>
      <c r="C1328" s="84"/>
      <c r="D1328" s="84"/>
      <c r="E1328" s="85"/>
    </row>
    <row r="1329" spans="1:13" ht="26.25" customHeight="1">
      <c r="A1329" s="86" t="s">
        <v>36</v>
      </c>
      <c r="B1329" s="86"/>
      <c r="C1329" s="86"/>
      <c r="D1329" s="86"/>
      <c r="E1329" s="86"/>
    </row>
    <row r="1330" spans="1:13" s="21" customFormat="1" ht="15" customHeight="1">
      <c r="A1330" s="87" t="s">
        <v>37</v>
      </c>
      <c r="B1330" s="87"/>
      <c r="C1330" s="87"/>
      <c r="D1330" s="87"/>
      <c r="E1330" s="87"/>
      <c r="H1330" s="1"/>
      <c r="I1330" s="1"/>
      <c r="J1330" s="1"/>
      <c r="K1330" s="1"/>
      <c r="L1330" s="1"/>
      <c r="M1330" s="1"/>
    </row>
    <row r="1331" spans="1:13" s="21" customFormat="1">
      <c r="A1331" s="88" t="s">
        <v>38</v>
      </c>
      <c r="B1331" s="88"/>
      <c r="C1331" s="88"/>
      <c r="D1331" s="88"/>
      <c r="E1331" s="88"/>
      <c r="H1331" s="1"/>
      <c r="I1331" s="1"/>
      <c r="J1331" s="1"/>
      <c r="K1331" s="1"/>
      <c r="L1331" s="1"/>
      <c r="M1331" s="1"/>
    </row>
    <row r="1332" spans="1:13" ht="26.25" customHeight="1">
      <c r="A1332" s="72" t="s">
        <v>39</v>
      </c>
      <c r="B1332" s="72"/>
      <c r="C1332" s="72"/>
      <c r="D1332" s="72"/>
      <c r="E1332" s="72"/>
    </row>
    <row r="1333" spans="1:13" ht="23.25">
      <c r="A1333" s="5" t="s">
        <v>45</v>
      </c>
      <c r="B1333" s="45">
        <f>VLOOKUP($I1321,DATA!$A$1:$V$200,2,FALSE)</f>
        <v>0</v>
      </c>
      <c r="C1333" s="43" t="s">
        <v>48</v>
      </c>
      <c r="D1333" s="81">
        <f>VLOOKUP($I1321,DATA!$A$1:$V$200,3,FALSE)</f>
        <v>0</v>
      </c>
      <c r="E1333" s="81"/>
    </row>
    <row r="1334" spans="1:13" ht="23.25">
      <c r="A1334" s="5" t="s">
        <v>46</v>
      </c>
      <c r="B1334" s="79">
        <f>VLOOKUP($I1321,DATA!$A$1:$V$200,4,FALSE)</f>
        <v>0</v>
      </c>
      <c r="C1334" s="79"/>
      <c r="D1334" s="79"/>
      <c r="E1334" s="79"/>
    </row>
    <row r="1335" spans="1:13" ht="23.25">
      <c r="A1335" s="5" t="s">
        <v>47</v>
      </c>
      <c r="B1335" s="79">
        <f>VLOOKUP($I1321,DATA!$A$1:$V$200,5,FALSE)</f>
        <v>0</v>
      </c>
      <c r="C1335" s="79"/>
      <c r="D1335" s="79"/>
      <c r="E1335" s="79"/>
    </row>
    <row r="1336" spans="1:13" ht="23.25" customHeight="1">
      <c r="A1336" s="5" t="s">
        <v>40</v>
      </c>
      <c r="B1336" s="79">
        <f>VLOOKUP($I1321,DATA!$A$1:$V$200,6,FALSE)</f>
        <v>0</v>
      </c>
      <c r="C1336" s="79"/>
      <c r="D1336" s="79"/>
      <c r="E1336" s="79"/>
    </row>
    <row r="1337" spans="1:13" ht="23.25" customHeight="1">
      <c r="A1337" s="5" t="s">
        <v>41</v>
      </c>
      <c r="B1337" s="79">
        <f>VLOOKUP($I1321,DATA!$A$1:$V$200,7,FALSE)</f>
        <v>0</v>
      </c>
      <c r="C1337" s="79"/>
      <c r="D1337" s="79"/>
      <c r="E1337" s="79"/>
    </row>
    <row r="1338" spans="1:13" ht="23.25" customHeight="1">
      <c r="A1338" s="5" t="s">
        <v>42</v>
      </c>
      <c r="B1338" s="79">
        <f>VLOOKUP($I1321,DATA!$A$1:$V$200,8,FALSE)</f>
        <v>0</v>
      </c>
      <c r="C1338" s="79"/>
      <c r="D1338" s="79"/>
      <c r="E1338" s="79"/>
    </row>
    <row r="1339" spans="1:13" ht="25.5">
      <c r="A1339" s="5" t="s">
        <v>43</v>
      </c>
      <c r="B1339" s="79">
        <f>VLOOKUP($I1321,DATA!$A$1:$V$200,9,FALSE)</f>
        <v>0</v>
      </c>
      <c r="C1339" s="79"/>
      <c r="D1339" s="79"/>
      <c r="E1339" s="79"/>
    </row>
    <row r="1340" spans="1:13" ht="22.5" customHeight="1">
      <c r="A1340" s="80" t="s">
        <v>44</v>
      </c>
      <c r="B1340" s="80"/>
      <c r="C1340" s="80"/>
      <c r="D1340" s="80"/>
      <c r="E1340" s="80"/>
    </row>
    <row r="1341" spans="1:13" ht="18.75" customHeight="1">
      <c r="A1341" s="72" t="s">
        <v>58</v>
      </c>
      <c r="B1341" s="72"/>
      <c r="C1341" s="72"/>
      <c r="D1341" s="72"/>
      <c r="E1341" s="72"/>
    </row>
    <row r="1342" spans="1:13" ht="22.5" customHeight="1">
      <c r="A1342" s="26" t="s">
        <v>74</v>
      </c>
    </row>
    <row r="1343" spans="1:13" ht="18" customHeight="1">
      <c r="A1343" s="44" t="s">
        <v>59</v>
      </c>
      <c r="B1343" s="73" t="s">
        <v>60</v>
      </c>
      <c r="C1343" s="74"/>
      <c r="D1343" s="73" t="s">
        <v>61</v>
      </c>
      <c r="E1343" s="74"/>
    </row>
    <row r="1344" spans="1:13" ht="37.5" customHeight="1">
      <c r="A1344" s="28" t="s">
        <v>62</v>
      </c>
      <c r="B1344" s="65" t="e">
        <f t="shared" ref="B1344" si="441">HLOOKUP(D1344,$I$23:$M$32,2,FALSE)</f>
        <v>#N/A</v>
      </c>
      <c r="C1344" s="66"/>
      <c r="D1344" s="68">
        <f>VLOOKUP($I1321,DATA!$A$1:$V$200,10,FALSE)</f>
        <v>0</v>
      </c>
      <c r="E1344" s="69"/>
    </row>
    <row r="1345" spans="1:5" ht="37.5" customHeight="1">
      <c r="A1345" s="28" t="s">
        <v>63</v>
      </c>
      <c r="B1345" s="65" t="e">
        <f t="shared" ref="B1345" si="442">HLOOKUP(D1344,$I$23:$M$32,3,FALSE)</f>
        <v>#N/A</v>
      </c>
      <c r="C1345" s="66"/>
      <c r="D1345" s="68">
        <f>VLOOKUP($I1321,DATA!$A$1:$V$200,11,FALSE)</f>
        <v>0</v>
      </c>
      <c r="E1345" s="69"/>
    </row>
    <row r="1346" spans="1:5" ht="37.5" customHeight="1">
      <c r="A1346" s="28" t="s">
        <v>64</v>
      </c>
      <c r="B1346" s="65" t="e">
        <f t="shared" ref="B1346" si="443">HLOOKUP(D1344,$I$23:$M$32,4,FALSE)</f>
        <v>#N/A</v>
      </c>
      <c r="C1346" s="66"/>
      <c r="D1346" s="68">
        <f>VLOOKUP($I1321,DATA!$A$1:$V$200,12,FALSE)</f>
        <v>0</v>
      </c>
      <c r="E1346" s="69"/>
    </row>
    <row r="1347" spans="1:5" ht="21.75" customHeight="1">
      <c r="A1347" s="26" t="s">
        <v>75</v>
      </c>
    </row>
    <row r="1348" spans="1:5" ht="18" customHeight="1">
      <c r="A1348" s="75" t="s">
        <v>65</v>
      </c>
      <c r="B1348" s="73" t="s">
        <v>60</v>
      </c>
      <c r="C1348" s="74"/>
      <c r="D1348" s="73" t="s">
        <v>61</v>
      </c>
      <c r="E1348" s="74"/>
    </row>
    <row r="1349" spans="1:5" ht="37.5" customHeight="1">
      <c r="A1349" s="76"/>
      <c r="B1349" s="65" t="e">
        <f t="shared" ref="B1349" si="444">HLOOKUP(D1344,$I$23:$M$32,5,FALSE)</f>
        <v>#N/A</v>
      </c>
      <c r="C1349" s="66"/>
      <c r="D1349" s="68">
        <f>VLOOKUP($I1321,DATA!$A$1:$V$200,13,FALSE)</f>
        <v>0</v>
      </c>
      <c r="E1349" s="69"/>
    </row>
    <row r="1350" spans="1:5" ht="22.5" customHeight="1">
      <c r="A1350" s="26" t="s">
        <v>76</v>
      </c>
    </row>
    <row r="1351" spans="1:5" ht="18" customHeight="1">
      <c r="A1351" s="77" t="s">
        <v>66</v>
      </c>
      <c r="B1351" s="73" t="s">
        <v>60</v>
      </c>
      <c r="C1351" s="74"/>
      <c r="D1351" s="73" t="s">
        <v>61</v>
      </c>
      <c r="E1351" s="74"/>
    </row>
    <row r="1352" spans="1:5" ht="37.5" customHeight="1">
      <c r="A1352" s="78"/>
      <c r="B1352" s="65" t="e">
        <f t="shared" ref="B1352" si="445">HLOOKUP(D1344,$I$23:$M$32,6,FALSE)</f>
        <v>#N/A</v>
      </c>
      <c r="C1352" s="66"/>
      <c r="D1352" s="68">
        <f>VLOOKUP($I1321,DATA!$A$1:$V$200,14,FALSE)</f>
        <v>0</v>
      </c>
      <c r="E1352" s="69"/>
    </row>
    <row r="1353" spans="1:5" ht="22.5" customHeight="1">
      <c r="A1353" s="26" t="s">
        <v>77</v>
      </c>
    </row>
    <row r="1354" spans="1:5" ht="30" customHeight="1">
      <c r="A1354" s="27" t="s">
        <v>67</v>
      </c>
      <c r="B1354" s="73" t="s">
        <v>60</v>
      </c>
      <c r="C1354" s="74"/>
      <c r="D1354" s="73" t="s">
        <v>61</v>
      </c>
      <c r="E1354" s="74"/>
    </row>
    <row r="1355" spans="1:5" ht="37.5" customHeight="1">
      <c r="A1355" s="28" t="s">
        <v>68</v>
      </c>
      <c r="B1355" s="65" t="e">
        <f t="shared" ref="B1355" si="446">HLOOKUP(D1344,$I$23:$M$32,7,FALSE)</f>
        <v>#N/A</v>
      </c>
      <c r="C1355" s="66"/>
      <c r="D1355" s="68">
        <f>VLOOKUP($I1321,DATA!$A$1:$V$200,15,FALSE)</f>
        <v>0</v>
      </c>
      <c r="E1355" s="69"/>
    </row>
    <row r="1356" spans="1:5" ht="37.5" customHeight="1">
      <c r="A1356" s="28" t="s">
        <v>69</v>
      </c>
      <c r="B1356" s="65" t="e">
        <f t="shared" ref="B1356" si="447">HLOOKUP(D1344,$I$23:$M$32,8,FALSE)</f>
        <v>#N/A</v>
      </c>
      <c r="C1356" s="66"/>
      <c r="D1356" s="68">
        <f>VLOOKUP($I1321,DATA!$A$1:$V$200,16,FALSE)</f>
        <v>0</v>
      </c>
      <c r="E1356" s="69"/>
    </row>
    <row r="1357" spans="1:5" ht="45" customHeight="1">
      <c r="A1357" s="29" t="s">
        <v>70</v>
      </c>
      <c r="B1357" s="65" t="e">
        <f t="shared" ref="B1357" si="448">HLOOKUP(D1344,$I$23:$M$32,9,FALSE)</f>
        <v>#N/A</v>
      </c>
      <c r="C1357" s="66"/>
      <c r="D1357" s="68">
        <f>VLOOKUP($I1321,DATA!$A$1:$V$200,17,FALSE)</f>
        <v>0</v>
      </c>
      <c r="E1357" s="69"/>
    </row>
    <row r="1358" spans="1:5" ht="37.5" customHeight="1">
      <c r="A1358" s="28" t="s">
        <v>71</v>
      </c>
      <c r="B1358" s="65" t="e">
        <f t="shared" ref="B1358" si="449">HLOOKUP(D1344,$I$23:$M$32,10,FALSE)</f>
        <v>#N/A</v>
      </c>
      <c r="C1358" s="66"/>
      <c r="D1358" s="68">
        <f>VLOOKUP($I1321,DATA!$A$1:$V$200,18,FALSE)</f>
        <v>0</v>
      </c>
      <c r="E1358" s="69"/>
    </row>
    <row r="1359" spans="1:5" ht="37.5" customHeight="1">
      <c r="A1359" s="30"/>
      <c r="B1359" s="31"/>
      <c r="C1359" s="31"/>
      <c r="D1359" s="32"/>
      <c r="E1359" s="32"/>
    </row>
    <row r="1360" spans="1:5" ht="18.75" customHeight="1">
      <c r="A1360" s="72" t="s">
        <v>72</v>
      </c>
      <c r="B1360" s="72"/>
      <c r="C1360" s="72"/>
      <c r="D1360" s="72"/>
      <c r="E1360" s="72"/>
    </row>
    <row r="1361" spans="1:13" ht="22.5" customHeight="1">
      <c r="A1361" s="26" t="s">
        <v>78</v>
      </c>
    </row>
    <row r="1362" spans="1:13" ht="30" customHeight="1">
      <c r="A1362" s="27" t="s">
        <v>73</v>
      </c>
      <c r="B1362" s="73" t="s">
        <v>60</v>
      </c>
      <c r="C1362" s="74"/>
      <c r="D1362" s="73" t="s">
        <v>61</v>
      </c>
      <c r="E1362" s="74"/>
      <c r="I1362" s="1" t="s">
        <v>26</v>
      </c>
      <c r="J1362" s="1" t="s">
        <v>25</v>
      </c>
      <c r="K1362" s="1" t="s">
        <v>194</v>
      </c>
      <c r="L1362" s="1" t="s">
        <v>195</v>
      </c>
      <c r="M1362" s="1" t="s">
        <v>196</v>
      </c>
    </row>
    <row r="1363" spans="1:13" ht="52.5" customHeight="1">
      <c r="A1363" s="29" t="str">
        <f>GRD!$L$4</f>
        <v>SELECT</v>
      </c>
      <c r="B1363" s="65" t="e">
        <f t="shared" ref="B1363:B1364" si="450">HLOOKUP(D1363,$I$42:$M$44,$G1363,FALSE)</f>
        <v>#N/A</v>
      </c>
      <c r="C1363" s="66"/>
      <c r="D1363" s="68">
        <f>VLOOKUP($I1321,DATA!$A$1:$V$200,19,FALSE)</f>
        <v>0</v>
      </c>
      <c r="E1363" s="69"/>
      <c r="G1363" s="1">
        <v>2</v>
      </c>
      <c r="H1363" s="1" t="str">
        <f t="shared" ref="H1363:H1364" si="451">A1363</f>
        <v>SELECT</v>
      </c>
      <c r="I1363" s="1" t="e">
        <f t="shared" ref="I1363:I1364" si="452">VLOOKUP($H1363,$H$3:$M$15,2,FALSE)</f>
        <v>#N/A</v>
      </c>
      <c r="J1363" s="1" t="e">
        <f t="shared" ref="J1363:J1364" si="453">VLOOKUP($H1363,$H$3:$M$15,3,FALSE)</f>
        <v>#N/A</v>
      </c>
      <c r="K1363" s="1" t="e">
        <f t="shared" ref="K1363:K1364" si="454">VLOOKUP($H1363,$H$3:$M$15,4,FALSE)</f>
        <v>#N/A</v>
      </c>
      <c r="L1363" s="1" t="e">
        <f t="shared" ref="L1363:L1364" si="455">VLOOKUP($H1363,$H$3:$M$15,5,FALSE)</f>
        <v>#N/A</v>
      </c>
      <c r="M1363" s="1" t="e">
        <f t="shared" ref="M1363:M1364" si="456">VLOOKUP($H1363,$H$3:$M$15,6,FALSE)</f>
        <v>#N/A</v>
      </c>
    </row>
    <row r="1364" spans="1:13" ht="52.5" customHeight="1">
      <c r="A1364" s="29" t="str">
        <f>GRD!$M$4</f>
        <v>SELECT</v>
      </c>
      <c r="B1364" s="65" t="e">
        <f t="shared" si="450"/>
        <v>#N/A</v>
      </c>
      <c r="C1364" s="66"/>
      <c r="D1364" s="68">
        <f>VLOOKUP($I1321,DATA!$A$1:$V$200,20,FALSE)</f>
        <v>0</v>
      </c>
      <c r="E1364" s="69"/>
      <c r="G1364" s="1">
        <v>3</v>
      </c>
      <c r="H1364" s="1" t="str">
        <f t="shared" si="451"/>
        <v>SELECT</v>
      </c>
      <c r="I1364" s="1" t="e">
        <f t="shared" si="452"/>
        <v>#N/A</v>
      </c>
      <c r="J1364" s="1" t="e">
        <f t="shared" si="453"/>
        <v>#N/A</v>
      </c>
      <c r="K1364" s="1" t="e">
        <f t="shared" si="454"/>
        <v>#N/A</v>
      </c>
      <c r="L1364" s="1" t="e">
        <f t="shared" si="455"/>
        <v>#N/A</v>
      </c>
      <c r="M1364" s="1" t="e">
        <f t="shared" si="456"/>
        <v>#N/A</v>
      </c>
    </row>
    <row r="1365" spans="1:13" ht="37.5" customHeight="1">
      <c r="A1365" s="70" t="s">
        <v>79</v>
      </c>
      <c r="B1365" s="70"/>
      <c r="C1365" s="70"/>
      <c r="D1365" s="70"/>
      <c r="E1365" s="70"/>
    </row>
    <row r="1366" spans="1:13" ht="12" customHeight="1">
      <c r="A1366" s="33"/>
      <c r="B1366" s="33"/>
      <c r="C1366" s="33"/>
      <c r="D1366" s="33"/>
      <c r="E1366" s="33"/>
    </row>
    <row r="1367" spans="1:13" ht="30" customHeight="1">
      <c r="A1367" s="27" t="s">
        <v>73</v>
      </c>
      <c r="B1367" s="71" t="s">
        <v>60</v>
      </c>
      <c r="C1367" s="71"/>
      <c r="D1367" s="71" t="s">
        <v>61</v>
      </c>
      <c r="E1367" s="71"/>
      <c r="I1367" s="1" t="s">
        <v>26</v>
      </c>
      <c r="J1367" s="1" t="s">
        <v>25</v>
      </c>
      <c r="K1367" s="1" t="s">
        <v>194</v>
      </c>
      <c r="L1367" s="1" t="s">
        <v>195</v>
      </c>
      <c r="M1367" s="1" t="s">
        <v>196</v>
      </c>
    </row>
    <row r="1368" spans="1:13" ht="52.5" customHeight="1">
      <c r="A1368" s="29" t="str">
        <f>GRD!$N$4</f>
        <v>SELECT</v>
      </c>
      <c r="B1368" s="65" t="e">
        <f t="shared" ref="B1368:B1369" si="457">HLOOKUP(D1368,$I$47:$M$49,$G1368,FALSE)</f>
        <v>#N/A</v>
      </c>
      <c r="C1368" s="66"/>
      <c r="D1368" s="67">
        <f>VLOOKUP($I1321,DATA!$A$1:$V$200,21,FALSE)</f>
        <v>0</v>
      </c>
      <c r="E1368" s="67"/>
      <c r="G1368" s="1">
        <v>2</v>
      </c>
      <c r="H1368" s="1" t="str">
        <f t="shared" ref="H1368:H1369" si="458">A1368</f>
        <v>SELECT</v>
      </c>
      <c r="I1368" s="1" t="e">
        <f t="shared" ref="I1368:I1429" si="459">VLOOKUP($H1368,$H$3:$M$15,2,FALSE)</f>
        <v>#N/A</v>
      </c>
      <c r="J1368" s="1" t="e">
        <f t="shared" ref="J1368:J1429" si="460">VLOOKUP($H1368,$H$3:$M$15,3,FALSE)</f>
        <v>#N/A</v>
      </c>
      <c r="K1368" s="1" t="e">
        <f t="shared" ref="K1368:K1429" si="461">VLOOKUP($H1368,$H$3:$M$15,4,FALSE)</f>
        <v>#N/A</v>
      </c>
      <c r="L1368" s="1" t="e">
        <f t="shared" ref="L1368:L1429" si="462">VLOOKUP($H1368,$H$3:$M$15,5,FALSE)</f>
        <v>#N/A</v>
      </c>
      <c r="M1368" s="1" t="e">
        <f t="shared" ref="M1368:M1429" si="463">VLOOKUP($H1368,$H$3:$M$15,6,FALSE)</f>
        <v>#N/A</v>
      </c>
    </row>
    <row r="1369" spans="1:13" ht="52.5" customHeight="1">
      <c r="A1369" s="29" t="str">
        <f>GRD!$O$4</f>
        <v>SELECT</v>
      </c>
      <c r="B1369" s="65" t="e">
        <f t="shared" si="457"/>
        <v>#N/A</v>
      </c>
      <c r="C1369" s="66"/>
      <c r="D1369" s="67">
        <f>VLOOKUP($I1321,DATA!$A$1:$V$200,22,FALSE)</f>
        <v>0</v>
      </c>
      <c r="E1369" s="67"/>
      <c r="G1369" s="1">
        <v>3</v>
      </c>
      <c r="H1369" s="1" t="str">
        <f t="shared" si="458"/>
        <v>SELECT</v>
      </c>
      <c r="I1369" s="1" t="e">
        <f t="shared" si="459"/>
        <v>#N/A</v>
      </c>
      <c r="J1369" s="1" t="e">
        <f t="shared" si="460"/>
        <v>#N/A</v>
      </c>
      <c r="K1369" s="1" t="e">
        <f t="shared" si="461"/>
        <v>#N/A</v>
      </c>
      <c r="L1369" s="1" t="e">
        <f t="shared" si="462"/>
        <v>#N/A</v>
      </c>
      <c r="M1369" s="1" t="e">
        <f t="shared" si="463"/>
        <v>#N/A</v>
      </c>
    </row>
    <row r="1375" spans="1:13">
      <c r="A1375" s="64" t="s">
        <v>80</v>
      </c>
      <c r="B1375" s="64"/>
      <c r="C1375" s="64" t="s">
        <v>81</v>
      </c>
      <c r="D1375" s="64"/>
      <c r="E1375" s="64"/>
    </row>
    <row r="1376" spans="1:13">
      <c r="C1376" s="64" t="s">
        <v>82</v>
      </c>
      <c r="D1376" s="64"/>
      <c r="E1376" s="64"/>
    </row>
    <row r="1377" spans="1:13">
      <c r="A1377" s="1" t="s">
        <v>84</v>
      </c>
    </row>
    <row r="1379" spans="1:13">
      <c r="A1379" s="1" t="s">
        <v>83</v>
      </c>
    </row>
    <row r="1381" spans="1:13" s="21" customFormat="1" ht="18.75" customHeight="1">
      <c r="A1381" s="89" t="s">
        <v>34</v>
      </c>
      <c r="B1381" s="89"/>
      <c r="C1381" s="89"/>
      <c r="D1381" s="89"/>
      <c r="E1381" s="89"/>
      <c r="I1381" s="21">
        <f t="shared" ref="I1381" si="464">I1321+1</f>
        <v>24</v>
      </c>
    </row>
    <row r="1382" spans="1:13" s="21" customFormat="1" ht="30" customHeight="1">
      <c r="A1382" s="90" t="s">
        <v>35</v>
      </c>
      <c r="B1382" s="90"/>
      <c r="C1382" s="90"/>
      <c r="D1382" s="90"/>
      <c r="E1382" s="90"/>
      <c r="H1382" s="1"/>
      <c r="I1382" s="1"/>
      <c r="J1382" s="1"/>
      <c r="K1382" s="1"/>
      <c r="L1382" s="1"/>
      <c r="M1382" s="1"/>
    </row>
    <row r="1383" spans="1:13" ht="18.75" customHeight="1">
      <c r="A1383" s="22" t="s">
        <v>49</v>
      </c>
      <c r="B1383" s="91" t="str">
        <f>IF((SCH!$B$2=""),"",SCH!$B$2)</f>
        <v/>
      </c>
      <c r="C1383" s="91"/>
      <c r="D1383" s="91"/>
      <c r="E1383" s="92"/>
    </row>
    <row r="1384" spans="1:13" ht="18.75" customHeight="1">
      <c r="A1384" s="23" t="s">
        <v>50</v>
      </c>
      <c r="B1384" s="82" t="str">
        <f>IF((SCH!$B$3=""),"",SCH!$B$3)</f>
        <v/>
      </c>
      <c r="C1384" s="82"/>
      <c r="D1384" s="82"/>
      <c r="E1384" s="83"/>
    </row>
    <row r="1385" spans="1:13" ht="18.75" customHeight="1">
      <c r="A1385" s="23" t="s">
        <v>56</v>
      </c>
      <c r="B1385" s="46" t="str">
        <f>IF((SCH!$B$4=""),"",SCH!$B$4)</f>
        <v/>
      </c>
      <c r="C1385" s="24" t="s">
        <v>57</v>
      </c>
      <c r="D1385" s="82" t="str">
        <f>IF((SCH!$B$5=""),"",SCH!$B$5)</f>
        <v/>
      </c>
      <c r="E1385" s="83"/>
    </row>
    <row r="1386" spans="1:13" ht="18.75" customHeight="1">
      <c r="A1386" s="23" t="s">
        <v>51</v>
      </c>
      <c r="B1386" s="82" t="str">
        <f>IF((SCH!$B$6=""),"",SCH!$B$6)</f>
        <v/>
      </c>
      <c r="C1386" s="82"/>
      <c r="D1386" s="82"/>
      <c r="E1386" s="83"/>
    </row>
    <row r="1387" spans="1:13" ht="18.75" customHeight="1">
      <c r="A1387" s="23" t="s">
        <v>52</v>
      </c>
      <c r="B1387" s="82" t="str">
        <f>IF((SCH!$B$7=""),"",SCH!$B$7)</f>
        <v/>
      </c>
      <c r="C1387" s="82"/>
      <c r="D1387" s="82"/>
      <c r="E1387" s="83"/>
    </row>
    <row r="1388" spans="1:13" ht="18.75" customHeight="1">
      <c r="A1388" s="25" t="s">
        <v>53</v>
      </c>
      <c r="B1388" s="84" t="str">
        <f>IF((SCH!$B$8=""),"",SCH!$B$8)</f>
        <v/>
      </c>
      <c r="C1388" s="84"/>
      <c r="D1388" s="84"/>
      <c r="E1388" s="85"/>
    </row>
    <row r="1389" spans="1:13" ht="26.25" customHeight="1">
      <c r="A1389" s="86" t="s">
        <v>36</v>
      </c>
      <c r="B1389" s="86"/>
      <c r="C1389" s="86"/>
      <c r="D1389" s="86"/>
      <c r="E1389" s="86"/>
    </row>
    <row r="1390" spans="1:13" s="21" customFormat="1" ht="15" customHeight="1">
      <c r="A1390" s="87" t="s">
        <v>37</v>
      </c>
      <c r="B1390" s="87"/>
      <c r="C1390" s="87"/>
      <c r="D1390" s="87"/>
      <c r="E1390" s="87"/>
      <c r="H1390" s="1"/>
      <c r="I1390" s="1"/>
      <c r="J1390" s="1"/>
      <c r="K1390" s="1"/>
      <c r="L1390" s="1"/>
      <c r="M1390" s="1"/>
    </row>
    <row r="1391" spans="1:13" s="21" customFormat="1">
      <c r="A1391" s="88" t="s">
        <v>38</v>
      </c>
      <c r="B1391" s="88"/>
      <c r="C1391" s="88"/>
      <c r="D1391" s="88"/>
      <c r="E1391" s="88"/>
      <c r="H1391" s="1"/>
      <c r="I1391" s="1"/>
      <c r="J1391" s="1"/>
      <c r="K1391" s="1"/>
      <c r="L1391" s="1"/>
      <c r="M1391" s="1"/>
    </row>
    <row r="1392" spans="1:13" ht="26.25" customHeight="1">
      <c r="A1392" s="72" t="s">
        <v>39</v>
      </c>
      <c r="B1392" s="72"/>
      <c r="C1392" s="72"/>
      <c r="D1392" s="72"/>
      <c r="E1392" s="72"/>
    </row>
    <row r="1393" spans="1:5" ht="23.25">
      <c r="A1393" s="5" t="s">
        <v>45</v>
      </c>
      <c r="B1393" s="45">
        <f>VLOOKUP($I1381,DATA!$A$1:$V$200,2,FALSE)</f>
        <v>0</v>
      </c>
      <c r="C1393" s="43" t="s">
        <v>48</v>
      </c>
      <c r="D1393" s="81">
        <f>VLOOKUP($I1381,DATA!$A$1:$V$200,3,FALSE)</f>
        <v>0</v>
      </c>
      <c r="E1393" s="81"/>
    </row>
    <row r="1394" spans="1:5" ht="23.25">
      <c r="A1394" s="5" t="s">
        <v>46</v>
      </c>
      <c r="B1394" s="79">
        <f>VLOOKUP($I1381,DATA!$A$1:$V$200,4,FALSE)</f>
        <v>0</v>
      </c>
      <c r="C1394" s="79"/>
      <c r="D1394" s="79"/>
      <c r="E1394" s="79"/>
    </row>
    <row r="1395" spans="1:5" ht="23.25">
      <c r="A1395" s="5" t="s">
        <v>47</v>
      </c>
      <c r="B1395" s="79">
        <f>VLOOKUP($I1381,DATA!$A$1:$V$200,5,FALSE)</f>
        <v>0</v>
      </c>
      <c r="C1395" s="79"/>
      <c r="D1395" s="79"/>
      <c r="E1395" s="79"/>
    </row>
    <row r="1396" spans="1:5" ht="23.25" customHeight="1">
      <c r="A1396" s="5" t="s">
        <v>40</v>
      </c>
      <c r="B1396" s="79">
        <f>VLOOKUP($I1381,DATA!$A$1:$V$200,6,FALSE)</f>
        <v>0</v>
      </c>
      <c r="C1396" s="79"/>
      <c r="D1396" s="79"/>
      <c r="E1396" s="79"/>
    </row>
    <row r="1397" spans="1:5" ht="23.25" customHeight="1">
      <c r="A1397" s="5" t="s">
        <v>41</v>
      </c>
      <c r="B1397" s="79">
        <f>VLOOKUP($I1381,DATA!$A$1:$V$200,7,FALSE)</f>
        <v>0</v>
      </c>
      <c r="C1397" s="79"/>
      <c r="D1397" s="79"/>
      <c r="E1397" s="79"/>
    </row>
    <row r="1398" spans="1:5" ht="23.25" customHeight="1">
      <c r="A1398" s="5" t="s">
        <v>42</v>
      </c>
      <c r="B1398" s="79">
        <f>VLOOKUP($I1381,DATA!$A$1:$V$200,8,FALSE)</f>
        <v>0</v>
      </c>
      <c r="C1398" s="79"/>
      <c r="D1398" s="79"/>
      <c r="E1398" s="79"/>
    </row>
    <row r="1399" spans="1:5" ht="25.5">
      <c r="A1399" s="5" t="s">
        <v>43</v>
      </c>
      <c r="B1399" s="79">
        <f>VLOOKUP($I1381,DATA!$A$1:$V$200,9,FALSE)</f>
        <v>0</v>
      </c>
      <c r="C1399" s="79"/>
      <c r="D1399" s="79"/>
      <c r="E1399" s="79"/>
    </row>
    <row r="1400" spans="1:5" ht="22.5" customHeight="1">
      <c r="A1400" s="80" t="s">
        <v>44</v>
      </c>
      <c r="B1400" s="80"/>
      <c r="C1400" s="80"/>
      <c r="D1400" s="80"/>
      <c r="E1400" s="80"/>
    </row>
    <row r="1401" spans="1:5" ht="18.75" customHeight="1">
      <c r="A1401" s="72" t="s">
        <v>58</v>
      </c>
      <c r="B1401" s="72"/>
      <c r="C1401" s="72"/>
      <c r="D1401" s="72"/>
      <c r="E1401" s="72"/>
    </row>
    <row r="1402" spans="1:5" ht="22.5" customHeight="1">
      <c r="A1402" s="26" t="s">
        <v>74</v>
      </c>
    </row>
    <row r="1403" spans="1:5" ht="18" customHeight="1">
      <c r="A1403" s="44" t="s">
        <v>59</v>
      </c>
      <c r="B1403" s="73" t="s">
        <v>60</v>
      </c>
      <c r="C1403" s="74"/>
      <c r="D1403" s="73" t="s">
        <v>61</v>
      </c>
      <c r="E1403" s="74"/>
    </row>
    <row r="1404" spans="1:5" ht="37.5" customHeight="1">
      <c r="A1404" s="28" t="s">
        <v>62</v>
      </c>
      <c r="B1404" s="65" t="e">
        <f t="shared" ref="B1404" si="465">HLOOKUP(D1404,$I$23:$M$32,2,FALSE)</f>
        <v>#N/A</v>
      </c>
      <c r="C1404" s="66"/>
      <c r="D1404" s="68">
        <f>VLOOKUP($I1381,DATA!$A$1:$V$200,10,FALSE)</f>
        <v>0</v>
      </c>
      <c r="E1404" s="69"/>
    </row>
    <row r="1405" spans="1:5" ht="37.5" customHeight="1">
      <c r="A1405" s="28" t="s">
        <v>63</v>
      </c>
      <c r="B1405" s="65" t="e">
        <f t="shared" ref="B1405" si="466">HLOOKUP(D1404,$I$23:$M$32,3,FALSE)</f>
        <v>#N/A</v>
      </c>
      <c r="C1405" s="66"/>
      <c r="D1405" s="68">
        <f>VLOOKUP($I1381,DATA!$A$1:$V$200,11,FALSE)</f>
        <v>0</v>
      </c>
      <c r="E1405" s="69"/>
    </row>
    <row r="1406" spans="1:5" ht="37.5" customHeight="1">
      <c r="A1406" s="28" t="s">
        <v>64</v>
      </c>
      <c r="B1406" s="65" t="e">
        <f t="shared" ref="B1406" si="467">HLOOKUP(D1404,$I$23:$M$32,4,FALSE)</f>
        <v>#N/A</v>
      </c>
      <c r="C1406" s="66"/>
      <c r="D1406" s="68">
        <f>VLOOKUP($I1381,DATA!$A$1:$V$200,12,FALSE)</f>
        <v>0</v>
      </c>
      <c r="E1406" s="69"/>
    </row>
    <row r="1407" spans="1:5" ht="21.75" customHeight="1">
      <c r="A1407" s="26" t="s">
        <v>75</v>
      </c>
    </row>
    <row r="1408" spans="1:5" ht="18" customHeight="1">
      <c r="A1408" s="75" t="s">
        <v>65</v>
      </c>
      <c r="B1408" s="73" t="s">
        <v>60</v>
      </c>
      <c r="C1408" s="74"/>
      <c r="D1408" s="73" t="s">
        <v>61</v>
      </c>
      <c r="E1408" s="74"/>
    </row>
    <row r="1409" spans="1:13" ht="37.5" customHeight="1">
      <c r="A1409" s="76"/>
      <c r="B1409" s="65" t="e">
        <f t="shared" ref="B1409" si="468">HLOOKUP(D1404,$I$23:$M$32,5,FALSE)</f>
        <v>#N/A</v>
      </c>
      <c r="C1409" s="66"/>
      <c r="D1409" s="68">
        <f>VLOOKUP($I1381,DATA!$A$1:$V$200,13,FALSE)</f>
        <v>0</v>
      </c>
      <c r="E1409" s="69"/>
    </row>
    <row r="1410" spans="1:13" ht="22.5" customHeight="1">
      <c r="A1410" s="26" t="s">
        <v>76</v>
      </c>
    </row>
    <row r="1411" spans="1:13" ht="18" customHeight="1">
      <c r="A1411" s="77" t="s">
        <v>66</v>
      </c>
      <c r="B1411" s="73" t="s">
        <v>60</v>
      </c>
      <c r="C1411" s="74"/>
      <c r="D1411" s="73" t="s">
        <v>61</v>
      </c>
      <c r="E1411" s="74"/>
    </row>
    <row r="1412" spans="1:13" ht="37.5" customHeight="1">
      <c r="A1412" s="78"/>
      <c r="B1412" s="65" t="e">
        <f t="shared" ref="B1412" si="469">HLOOKUP(D1404,$I$23:$M$32,6,FALSE)</f>
        <v>#N/A</v>
      </c>
      <c r="C1412" s="66"/>
      <c r="D1412" s="68">
        <f>VLOOKUP($I1381,DATA!$A$1:$V$200,14,FALSE)</f>
        <v>0</v>
      </c>
      <c r="E1412" s="69"/>
    </row>
    <row r="1413" spans="1:13" ht="22.5" customHeight="1">
      <c r="A1413" s="26" t="s">
        <v>77</v>
      </c>
    </row>
    <row r="1414" spans="1:13" ht="30" customHeight="1">
      <c r="A1414" s="27" t="s">
        <v>67</v>
      </c>
      <c r="B1414" s="73" t="s">
        <v>60</v>
      </c>
      <c r="C1414" s="74"/>
      <c r="D1414" s="73" t="s">
        <v>61</v>
      </c>
      <c r="E1414" s="74"/>
    </row>
    <row r="1415" spans="1:13" ht="37.5" customHeight="1">
      <c r="A1415" s="28" t="s">
        <v>68</v>
      </c>
      <c r="B1415" s="65" t="e">
        <f t="shared" ref="B1415" si="470">HLOOKUP(D1404,$I$23:$M$32,7,FALSE)</f>
        <v>#N/A</v>
      </c>
      <c r="C1415" s="66"/>
      <c r="D1415" s="68">
        <f>VLOOKUP($I1381,DATA!$A$1:$V$200,15,FALSE)</f>
        <v>0</v>
      </c>
      <c r="E1415" s="69"/>
    </row>
    <row r="1416" spans="1:13" ht="37.5" customHeight="1">
      <c r="A1416" s="28" t="s">
        <v>69</v>
      </c>
      <c r="B1416" s="65" t="e">
        <f t="shared" ref="B1416" si="471">HLOOKUP(D1404,$I$23:$M$32,8,FALSE)</f>
        <v>#N/A</v>
      </c>
      <c r="C1416" s="66"/>
      <c r="D1416" s="68">
        <f>VLOOKUP($I1381,DATA!$A$1:$V$200,16,FALSE)</f>
        <v>0</v>
      </c>
      <c r="E1416" s="69"/>
    </row>
    <row r="1417" spans="1:13" ht="45" customHeight="1">
      <c r="A1417" s="29" t="s">
        <v>70</v>
      </c>
      <c r="B1417" s="65" t="e">
        <f t="shared" ref="B1417" si="472">HLOOKUP(D1404,$I$23:$M$32,9,FALSE)</f>
        <v>#N/A</v>
      </c>
      <c r="C1417" s="66"/>
      <c r="D1417" s="68">
        <f>VLOOKUP($I1381,DATA!$A$1:$V$200,17,FALSE)</f>
        <v>0</v>
      </c>
      <c r="E1417" s="69"/>
    </row>
    <row r="1418" spans="1:13" ht="37.5" customHeight="1">
      <c r="A1418" s="28" t="s">
        <v>71</v>
      </c>
      <c r="B1418" s="65" t="e">
        <f t="shared" ref="B1418" si="473">HLOOKUP(D1404,$I$23:$M$32,10,FALSE)</f>
        <v>#N/A</v>
      </c>
      <c r="C1418" s="66"/>
      <c r="D1418" s="68">
        <f>VLOOKUP($I1381,DATA!$A$1:$V$200,18,FALSE)</f>
        <v>0</v>
      </c>
      <c r="E1418" s="69"/>
    </row>
    <row r="1419" spans="1:13" ht="37.5" customHeight="1">
      <c r="A1419" s="30"/>
      <c r="B1419" s="31"/>
      <c r="C1419" s="31"/>
      <c r="D1419" s="32"/>
      <c r="E1419" s="32"/>
    </row>
    <row r="1420" spans="1:13" ht="18.75" customHeight="1">
      <c r="A1420" s="72" t="s">
        <v>72</v>
      </c>
      <c r="B1420" s="72"/>
      <c r="C1420" s="72"/>
      <c r="D1420" s="72"/>
      <c r="E1420" s="72"/>
    </row>
    <row r="1421" spans="1:13" ht="22.5" customHeight="1">
      <c r="A1421" s="26" t="s">
        <v>78</v>
      </c>
    </row>
    <row r="1422" spans="1:13" ht="30" customHeight="1">
      <c r="A1422" s="27" t="s">
        <v>73</v>
      </c>
      <c r="B1422" s="73" t="s">
        <v>60</v>
      </c>
      <c r="C1422" s="74"/>
      <c r="D1422" s="73" t="s">
        <v>61</v>
      </c>
      <c r="E1422" s="74"/>
      <c r="I1422" s="1" t="s">
        <v>26</v>
      </c>
      <c r="J1422" s="1" t="s">
        <v>25</v>
      </c>
      <c r="K1422" s="1" t="s">
        <v>194</v>
      </c>
      <c r="L1422" s="1" t="s">
        <v>195</v>
      </c>
      <c r="M1422" s="1" t="s">
        <v>196</v>
      </c>
    </row>
    <row r="1423" spans="1:13" ht="52.5" customHeight="1">
      <c r="A1423" s="29" t="str">
        <f>GRD!$L$4</f>
        <v>SELECT</v>
      </c>
      <c r="B1423" s="65" t="e">
        <f t="shared" ref="B1423:B1424" si="474">HLOOKUP(D1423,$I$42:$M$44,$G1423,FALSE)</f>
        <v>#N/A</v>
      </c>
      <c r="C1423" s="66"/>
      <c r="D1423" s="68">
        <f>VLOOKUP($I1381,DATA!$A$1:$V$200,19,FALSE)</f>
        <v>0</v>
      </c>
      <c r="E1423" s="69"/>
      <c r="G1423" s="1">
        <v>2</v>
      </c>
      <c r="H1423" s="1" t="str">
        <f t="shared" ref="H1423:H1424" si="475">A1423</f>
        <v>SELECT</v>
      </c>
      <c r="I1423" s="1" t="e">
        <f t="shared" ref="I1423:I1424" si="476">VLOOKUP($H1423,$H$3:$M$15,2,FALSE)</f>
        <v>#N/A</v>
      </c>
      <c r="J1423" s="1" t="e">
        <f t="shared" ref="J1423:J1424" si="477">VLOOKUP($H1423,$H$3:$M$15,3,FALSE)</f>
        <v>#N/A</v>
      </c>
      <c r="K1423" s="1" t="e">
        <f t="shared" ref="K1423:K1424" si="478">VLOOKUP($H1423,$H$3:$M$15,4,FALSE)</f>
        <v>#N/A</v>
      </c>
      <c r="L1423" s="1" t="e">
        <f t="shared" ref="L1423:L1424" si="479">VLOOKUP($H1423,$H$3:$M$15,5,FALSE)</f>
        <v>#N/A</v>
      </c>
      <c r="M1423" s="1" t="e">
        <f t="shared" ref="M1423:M1424" si="480">VLOOKUP($H1423,$H$3:$M$15,6,FALSE)</f>
        <v>#N/A</v>
      </c>
    </row>
    <row r="1424" spans="1:13" ht="52.5" customHeight="1">
      <c r="A1424" s="29" t="str">
        <f>GRD!$M$4</f>
        <v>SELECT</v>
      </c>
      <c r="B1424" s="65" t="e">
        <f t="shared" si="474"/>
        <v>#N/A</v>
      </c>
      <c r="C1424" s="66"/>
      <c r="D1424" s="68">
        <f>VLOOKUP($I1381,DATA!$A$1:$V$200,20,FALSE)</f>
        <v>0</v>
      </c>
      <c r="E1424" s="69"/>
      <c r="G1424" s="1">
        <v>3</v>
      </c>
      <c r="H1424" s="1" t="str">
        <f t="shared" si="475"/>
        <v>SELECT</v>
      </c>
      <c r="I1424" s="1" t="e">
        <f t="shared" si="476"/>
        <v>#N/A</v>
      </c>
      <c r="J1424" s="1" t="e">
        <f t="shared" si="477"/>
        <v>#N/A</v>
      </c>
      <c r="K1424" s="1" t="e">
        <f t="shared" si="478"/>
        <v>#N/A</v>
      </c>
      <c r="L1424" s="1" t="e">
        <f t="shared" si="479"/>
        <v>#N/A</v>
      </c>
      <c r="M1424" s="1" t="e">
        <f t="shared" si="480"/>
        <v>#N/A</v>
      </c>
    </row>
    <row r="1425" spans="1:13" ht="37.5" customHeight="1">
      <c r="A1425" s="70" t="s">
        <v>79</v>
      </c>
      <c r="B1425" s="70"/>
      <c r="C1425" s="70"/>
      <c r="D1425" s="70"/>
      <c r="E1425" s="70"/>
    </row>
    <row r="1426" spans="1:13" ht="12" customHeight="1">
      <c r="A1426" s="33"/>
      <c r="B1426" s="33"/>
      <c r="C1426" s="33"/>
      <c r="D1426" s="33"/>
      <c r="E1426" s="33"/>
    </row>
    <row r="1427" spans="1:13" ht="30" customHeight="1">
      <c r="A1427" s="27" t="s">
        <v>73</v>
      </c>
      <c r="B1427" s="71" t="s">
        <v>60</v>
      </c>
      <c r="C1427" s="71"/>
      <c r="D1427" s="71" t="s">
        <v>61</v>
      </c>
      <c r="E1427" s="71"/>
      <c r="I1427" s="1" t="s">
        <v>26</v>
      </c>
      <c r="J1427" s="1" t="s">
        <v>25</v>
      </c>
      <c r="K1427" s="1" t="s">
        <v>194</v>
      </c>
      <c r="L1427" s="1" t="s">
        <v>195</v>
      </c>
      <c r="M1427" s="1" t="s">
        <v>196</v>
      </c>
    </row>
    <row r="1428" spans="1:13" ht="52.5" customHeight="1">
      <c r="A1428" s="29" t="str">
        <f>GRD!$N$4</f>
        <v>SELECT</v>
      </c>
      <c r="B1428" s="65" t="e">
        <f t="shared" ref="B1428:B1429" si="481">HLOOKUP(D1428,$I$47:$M$49,$G1428,FALSE)</f>
        <v>#N/A</v>
      </c>
      <c r="C1428" s="66"/>
      <c r="D1428" s="67">
        <f>VLOOKUP($I1381,DATA!$A$1:$V$200,21,FALSE)</f>
        <v>0</v>
      </c>
      <c r="E1428" s="67"/>
      <c r="G1428" s="1">
        <v>2</v>
      </c>
      <c r="H1428" s="1" t="str">
        <f t="shared" ref="H1428:H1429" si="482">A1428</f>
        <v>SELECT</v>
      </c>
      <c r="I1428" s="1" t="e">
        <f t="shared" si="459"/>
        <v>#N/A</v>
      </c>
      <c r="J1428" s="1" t="e">
        <f t="shared" si="460"/>
        <v>#N/A</v>
      </c>
      <c r="K1428" s="1" t="e">
        <f t="shared" si="461"/>
        <v>#N/A</v>
      </c>
      <c r="L1428" s="1" t="e">
        <f t="shared" si="462"/>
        <v>#N/A</v>
      </c>
      <c r="M1428" s="1" t="e">
        <f t="shared" si="463"/>
        <v>#N/A</v>
      </c>
    </row>
    <row r="1429" spans="1:13" ht="52.5" customHeight="1">
      <c r="A1429" s="29" t="str">
        <f>GRD!$O$4</f>
        <v>SELECT</v>
      </c>
      <c r="B1429" s="65" t="e">
        <f t="shared" si="481"/>
        <v>#N/A</v>
      </c>
      <c r="C1429" s="66"/>
      <c r="D1429" s="67">
        <f>VLOOKUP($I1381,DATA!$A$1:$V$200,22,FALSE)</f>
        <v>0</v>
      </c>
      <c r="E1429" s="67"/>
      <c r="G1429" s="1">
        <v>3</v>
      </c>
      <c r="H1429" s="1" t="str">
        <f t="shared" si="482"/>
        <v>SELECT</v>
      </c>
      <c r="I1429" s="1" t="e">
        <f t="shared" si="459"/>
        <v>#N/A</v>
      </c>
      <c r="J1429" s="1" t="e">
        <f t="shared" si="460"/>
        <v>#N/A</v>
      </c>
      <c r="K1429" s="1" t="e">
        <f t="shared" si="461"/>
        <v>#N/A</v>
      </c>
      <c r="L1429" s="1" t="e">
        <f t="shared" si="462"/>
        <v>#N/A</v>
      </c>
      <c r="M1429" s="1" t="e">
        <f t="shared" si="463"/>
        <v>#N/A</v>
      </c>
    </row>
    <row r="1435" spans="1:13">
      <c r="A1435" s="64" t="s">
        <v>80</v>
      </c>
      <c r="B1435" s="64"/>
      <c r="C1435" s="64" t="s">
        <v>81</v>
      </c>
      <c r="D1435" s="64"/>
      <c r="E1435" s="64"/>
    </row>
    <row r="1436" spans="1:13">
      <c r="C1436" s="64" t="s">
        <v>82</v>
      </c>
      <c r="D1436" s="64"/>
      <c r="E1436" s="64"/>
    </row>
    <row r="1437" spans="1:13">
      <c r="A1437" s="1" t="s">
        <v>84</v>
      </c>
    </row>
    <row r="1439" spans="1:13">
      <c r="A1439" s="1" t="s">
        <v>83</v>
      </c>
    </row>
    <row r="1441" spans="1:13" s="21" customFormat="1" ht="18.75" customHeight="1">
      <c r="A1441" s="89" t="s">
        <v>34</v>
      </c>
      <c r="B1441" s="89"/>
      <c r="C1441" s="89"/>
      <c r="D1441" s="89"/>
      <c r="E1441" s="89"/>
      <c r="I1441" s="21">
        <f t="shared" ref="I1441" si="483">I1381+1</f>
        <v>25</v>
      </c>
    </row>
    <row r="1442" spans="1:13" s="21" customFormat="1" ht="30" customHeight="1">
      <c r="A1442" s="90" t="s">
        <v>35</v>
      </c>
      <c r="B1442" s="90"/>
      <c r="C1442" s="90"/>
      <c r="D1442" s="90"/>
      <c r="E1442" s="90"/>
      <c r="H1442" s="1"/>
      <c r="I1442" s="1"/>
      <c r="J1442" s="1"/>
      <c r="K1442" s="1"/>
      <c r="L1442" s="1"/>
      <c r="M1442" s="1"/>
    </row>
    <row r="1443" spans="1:13" ht="18.75" customHeight="1">
      <c r="A1443" s="22" t="s">
        <v>49</v>
      </c>
      <c r="B1443" s="91" t="str">
        <f>IF((SCH!$B$2=""),"",SCH!$B$2)</f>
        <v/>
      </c>
      <c r="C1443" s="91"/>
      <c r="D1443" s="91"/>
      <c r="E1443" s="92"/>
    </row>
    <row r="1444" spans="1:13" ht="18.75" customHeight="1">
      <c r="A1444" s="23" t="s">
        <v>50</v>
      </c>
      <c r="B1444" s="82" t="str">
        <f>IF((SCH!$B$3=""),"",SCH!$B$3)</f>
        <v/>
      </c>
      <c r="C1444" s="82"/>
      <c r="D1444" s="82"/>
      <c r="E1444" s="83"/>
    </row>
    <row r="1445" spans="1:13" ht="18.75" customHeight="1">
      <c r="A1445" s="23" t="s">
        <v>56</v>
      </c>
      <c r="B1445" s="46" t="str">
        <f>IF((SCH!$B$4=""),"",SCH!$B$4)</f>
        <v/>
      </c>
      <c r="C1445" s="24" t="s">
        <v>57</v>
      </c>
      <c r="D1445" s="82" t="str">
        <f>IF((SCH!$B$5=""),"",SCH!$B$5)</f>
        <v/>
      </c>
      <c r="E1445" s="83"/>
    </row>
    <row r="1446" spans="1:13" ht="18.75" customHeight="1">
      <c r="A1446" s="23" t="s">
        <v>51</v>
      </c>
      <c r="B1446" s="82" t="str">
        <f>IF((SCH!$B$6=""),"",SCH!$B$6)</f>
        <v/>
      </c>
      <c r="C1446" s="82"/>
      <c r="D1446" s="82"/>
      <c r="E1446" s="83"/>
    </row>
    <row r="1447" spans="1:13" ht="18.75" customHeight="1">
      <c r="A1447" s="23" t="s">
        <v>52</v>
      </c>
      <c r="B1447" s="82" t="str">
        <f>IF((SCH!$B$7=""),"",SCH!$B$7)</f>
        <v/>
      </c>
      <c r="C1447" s="82"/>
      <c r="D1447" s="82"/>
      <c r="E1447" s="83"/>
    </row>
    <row r="1448" spans="1:13" ht="18.75" customHeight="1">
      <c r="A1448" s="25" t="s">
        <v>53</v>
      </c>
      <c r="B1448" s="84" t="str">
        <f>IF((SCH!$B$8=""),"",SCH!$B$8)</f>
        <v/>
      </c>
      <c r="C1448" s="84"/>
      <c r="D1448" s="84"/>
      <c r="E1448" s="85"/>
    </row>
    <row r="1449" spans="1:13" ht="26.25" customHeight="1">
      <c r="A1449" s="86" t="s">
        <v>36</v>
      </c>
      <c r="B1449" s="86"/>
      <c r="C1449" s="86"/>
      <c r="D1449" s="86"/>
      <c r="E1449" s="86"/>
    </row>
    <row r="1450" spans="1:13" s="21" customFormat="1" ht="15" customHeight="1">
      <c r="A1450" s="87" t="s">
        <v>37</v>
      </c>
      <c r="B1450" s="87"/>
      <c r="C1450" s="87"/>
      <c r="D1450" s="87"/>
      <c r="E1450" s="87"/>
      <c r="H1450" s="1"/>
      <c r="I1450" s="1"/>
      <c r="J1450" s="1"/>
      <c r="K1450" s="1"/>
      <c r="L1450" s="1"/>
      <c r="M1450" s="1"/>
    </row>
    <row r="1451" spans="1:13" s="21" customFormat="1">
      <c r="A1451" s="88" t="s">
        <v>38</v>
      </c>
      <c r="B1451" s="88"/>
      <c r="C1451" s="88"/>
      <c r="D1451" s="88"/>
      <c r="E1451" s="88"/>
      <c r="H1451" s="1"/>
      <c r="I1451" s="1"/>
      <c r="J1451" s="1"/>
      <c r="K1451" s="1"/>
      <c r="L1451" s="1"/>
      <c r="M1451" s="1"/>
    </row>
    <row r="1452" spans="1:13" ht="26.25" customHeight="1">
      <c r="A1452" s="72" t="s">
        <v>39</v>
      </c>
      <c r="B1452" s="72"/>
      <c r="C1452" s="72"/>
      <c r="D1452" s="72"/>
      <c r="E1452" s="72"/>
    </row>
    <row r="1453" spans="1:13" ht="23.25">
      <c r="A1453" s="5" t="s">
        <v>45</v>
      </c>
      <c r="B1453" s="45">
        <f>VLOOKUP($I1441,DATA!$A$1:$V$200,2,FALSE)</f>
        <v>0</v>
      </c>
      <c r="C1453" s="43" t="s">
        <v>48</v>
      </c>
      <c r="D1453" s="81">
        <f>VLOOKUP($I1441,DATA!$A$1:$V$200,3,FALSE)</f>
        <v>0</v>
      </c>
      <c r="E1453" s="81"/>
    </row>
    <row r="1454" spans="1:13" ht="23.25">
      <c r="A1454" s="5" t="s">
        <v>46</v>
      </c>
      <c r="B1454" s="79">
        <f>VLOOKUP($I1441,DATA!$A$1:$V$200,4,FALSE)</f>
        <v>0</v>
      </c>
      <c r="C1454" s="79"/>
      <c r="D1454" s="79"/>
      <c r="E1454" s="79"/>
    </row>
    <row r="1455" spans="1:13" ht="23.25">
      <c r="A1455" s="5" t="s">
        <v>47</v>
      </c>
      <c r="B1455" s="79">
        <f>VLOOKUP($I1441,DATA!$A$1:$V$200,5,FALSE)</f>
        <v>0</v>
      </c>
      <c r="C1455" s="79"/>
      <c r="D1455" s="79"/>
      <c r="E1455" s="79"/>
    </row>
    <row r="1456" spans="1:13" ht="23.25" customHeight="1">
      <c r="A1456" s="5" t="s">
        <v>40</v>
      </c>
      <c r="B1456" s="79">
        <f>VLOOKUP($I1441,DATA!$A$1:$V$200,6,FALSE)</f>
        <v>0</v>
      </c>
      <c r="C1456" s="79"/>
      <c r="D1456" s="79"/>
      <c r="E1456" s="79"/>
    </row>
    <row r="1457" spans="1:5" ht="23.25" customHeight="1">
      <c r="A1457" s="5" t="s">
        <v>41</v>
      </c>
      <c r="B1457" s="79">
        <f>VLOOKUP($I1441,DATA!$A$1:$V$200,7,FALSE)</f>
        <v>0</v>
      </c>
      <c r="C1457" s="79"/>
      <c r="D1457" s="79"/>
      <c r="E1457" s="79"/>
    </row>
    <row r="1458" spans="1:5" ht="23.25" customHeight="1">
      <c r="A1458" s="5" t="s">
        <v>42</v>
      </c>
      <c r="B1458" s="79">
        <f>VLOOKUP($I1441,DATA!$A$1:$V$200,8,FALSE)</f>
        <v>0</v>
      </c>
      <c r="C1458" s="79"/>
      <c r="D1458" s="79"/>
      <c r="E1458" s="79"/>
    </row>
    <row r="1459" spans="1:5" ht="25.5">
      <c r="A1459" s="5" t="s">
        <v>43</v>
      </c>
      <c r="B1459" s="79">
        <f>VLOOKUP($I1441,DATA!$A$1:$V$200,9,FALSE)</f>
        <v>0</v>
      </c>
      <c r="C1459" s="79"/>
      <c r="D1459" s="79"/>
      <c r="E1459" s="79"/>
    </row>
    <row r="1460" spans="1:5" ht="22.5" customHeight="1">
      <c r="A1460" s="80" t="s">
        <v>44</v>
      </c>
      <c r="B1460" s="80"/>
      <c r="C1460" s="80"/>
      <c r="D1460" s="80"/>
      <c r="E1460" s="80"/>
    </row>
    <row r="1461" spans="1:5" ht="18.75" customHeight="1">
      <c r="A1461" s="72" t="s">
        <v>58</v>
      </c>
      <c r="B1461" s="72"/>
      <c r="C1461" s="72"/>
      <c r="D1461" s="72"/>
      <c r="E1461" s="72"/>
    </row>
    <row r="1462" spans="1:5" ht="22.5" customHeight="1">
      <c r="A1462" s="26" t="s">
        <v>74</v>
      </c>
    </row>
    <row r="1463" spans="1:5" ht="18" customHeight="1">
      <c r="A1463" s="44" t="s">
        <v>59</v>
      </c>
      <c r="B1463" s="73" t="s">
        <v>60</v>
      </c>
      <c r="C1463" s="74"/>
      <c r="D1463" s="73" t="s">
        <v>61</v>
      </c>
      <c r="E1463" s="74"/>
    </row>
    <row r="1464" spans="1:5" ht="37.5" customHeight="1">
      <c r="A1464" s="28" t="s">
        <v>62</v>
      </c>
      <c r="B1464" s="65" t="e">
        <f t="shared" ref="B1464" si="484">HLOOKUP(D1464,$I$23:$M$32,2,FALSE)</f>
        <v>#N/A</v>
      </c>
      <c r="C1464" s="66"/>
      <c r="D1464" s="68">
        <f>VLOOKUP($I1441,DATA!$A$1:$V$200,10,FALSE)</f>
        <v>0</v>
      </c>
      <c r="E1464" s="69"/>
    </row>
    <row r="1465" spans="1:5" ht="37.5" customHeight="1">
      <c r="A1465" s="28" t="s">
        <v>63</v>
      </c>
      <c r="B1465" s="65" t="e">
        <f t="shared" ref="B1465" si="485">HLOOKUP(D1464,$I$23:$M$32,3,FALSE)</f>
        <v>#N/A</v>
      </c>
      <c r="C1465" s="66"/>
      <c r="D1465" s="68">
        <f>VLOOKUP($I1441,DATA!$A$1:$V$200,11,FALSE)</f>
        <v>0</v>
      </c>
      <c r="E1465" s="69"/>
    </row>
    <row r="1466" spans="1:5" ht="37.5" customHeight="1">
      <c r="A1466" s="28" t="s">
        <v>64</v>
      </c>
      <c r="B1466" s="65" t="e">
        <f t="shared" ref="B1466" si="486">HLOOKUP(D1464,$I$23:$M$32,4,FALSE)</f>
        <v>#N/A</v>
      </c>
      <c r="C1466" s="66"/>
      <c r="D1466" s="68">
        <f>VLOOKUP($I1441,DATA!$A$1:$V$200,12,FALSE)</f>
        <v>0</v>
      </c>
      <c r="E1466" s="69"/>
    </row>
    <row r="1467" spans="1:5" ht="21.75" customHeight="1">
      <c r="A1467" s="26" t="s">
        <v>75</v>
      </c>
    </row>
    <row r="1468" spans="1:5" ht="18" customHeight="1">
      <c r="A1468" s="75" t="s">
        <v>65</v>
      </c>
      <c r="B1468" s="73" t="s">
        <v>60</v>
      </c>
      <c r="C1468" s="74"/>
      <c r="D1468" s="73" t="s">
        <v>61</v>
      </c>
      <c r="E1468" s="74"/>
    </row>
    <row r="1469" spans="1:5" ht="37.5" customHeight="1">
      <c r="A1469" s="76"/>
      <c r="B1469" s="65" t="e">
        <f t="shared" ref="B1469" si="487">HLOOKUP(D1464,$I$23:$M$32,5,FALSE)</f>
        <v>#N/A</v>
      </c>
      <c r="C1469" s="66"/>
      <c r="D1469" s="68">
        <f>VLOOKUP($I1441,DATA!$A$1:$V$200,13,FALSE)</f>
        <v>0</v>
      </c>
      <c r="E1469" s="69"/>
    </row>
    <row r="1470" spans="1:5" ht="22.5" customHeight="1">
      <c r="A1470" s="26" t="s">
        <v>76</v>
      </c>
    </row>
    <row r="1471" spans="1:5" ht="18" customHeight="1">
      <c r="A1471" s="77" t="s">
        <v>66</v>
      </c>
      <c r="B1471" s="73" t="s">
        <v>60</v>
      </c>
      <c r="C1471" s="74"/>
      <c r="D1471" s="73" t="s">
        <v>61</v>
      </c>
      <c r="E1471" s="74"/>
    </row>
    <row r="1472" spans="1:5" ht="37.5" customHeight="1">
      <c r="A1472" s="78"/>
      <c r="B1472" s="65" t="e">
        <f t="shared" ref="B1472" si="488">HLOOKUP(D1464,$I$23:$M$32,6,FALSE)</f>
        <v>#N/A</v>
      </c>
      <c r="C1472" s="66"/>
      <c r="D1472" s="68">
        <f>VLOOKUP($I1441,DATA!$A$1:$V$200,14,FALSE)</f>
        <v>0</v>
      </c>
      <c r="E1472" s="69"/>
    </row>
    <row r="1473" spans="1:13" ht="22.5" customHeight="1">
      <c r="A1473" s="26" t="s">
        <v>77</v>
      </c>
    </row>
    <row r="1474" spans="1:13" ht="30" customHeight="1">
      <c r="A1474" s="27" t="s">
        <v>67</v>
      </c>
      <c r="B1474" s="73" t="s">
        <v>60</v>
      </c>
      <c r="C1474" s="74"/>
      <c r="D1474" s="73" t="s">
        <v>61</v>
      </c>
      <c r="E1474" s="74"/>
    </row>
    <row r="1475" spans="1:13" ht="37.5" customHeight="1">
      <c r="A1475" s="28" t="s">
        <v>68</v>
      </c>
      <c r="B1475" s="65" t="e">
        <f t="shared" ref="B1475" si="489">HLOOKUP(D1464,$I$23:$M$32,7,FALSE)</f>
        <v>#N/A</v>
      </c>
      <c r="C1475" s="66"/>
      <c r="D1475" s="68">
        <f>VLOOKUP($I1441,DATA!$A$1:$V$200,15,FALSE)</f>
        <v>0</v>
      </c>
      <c r="E1475" s="69"/>
    </row>
    <row r="1476" spans="1:13" ht="37.5" customHeight="1">
      <c r="A1476" s="28" t="s">
        <v>69</v>
      </c>
      <c r="B1476" s="65" t="e">
        <f t="shared" ref="B1476" si="490">HLOOKUP(D1464,$I$23:$M$32,8,FALSE)</f>
        <v>#N/A</v>
      </c>
      <c r="C1476" s="66"/>
      <c r="D1476" s="68">
        <f>VLOOKUP($I1441,DATA!$A$1:$V$200,16,FALSE)</f>
        <v>0</v>
      </c>
      <c r="E1476" s="69"/>
    </row>
    <row r="1477" spans="1:13" ht="45" customHeight="1">
      <c r="A1477" s="29" t="s">
        <v>70</v>
      </c>
      <c r="B1477" s="65" t="e">
        <f t="shared" ref="B1477" si="491">HLOOKUP(D1464,$I$23:$M$32,9,FALSE)</f>
        <v>#N/A</v>
      </c>
      <c r="C1477" s="66"/>
      <c r="D1477" s="68">
        <f>VLOOKUP($I1441,DATA!$A$1:$V$200,17,FALSE)</f>
        <v>0</v>
      </c>
      <c r="E1477" s="69"/>
    </row>
    <row r="1478" spans="1:13" ht="37.5" customHeight="1">
      <c r="A1478" s="28" t="s">
        <v>71</v>
      </c>
      <c r="B1478" s="65" t="e">
        <f t="shared" ref="B1478" si="492">HLOOKUP(D1464,$I$23:$M$32,10,FALSE)</f>
        <v>#N/A</v>
      </c>
      <c r="C1478" s="66"/>
      <c r="D1478" s="68">
        <f>VLOOKUP($I1441,DATA!$A$1:$V$200,18,FALSE)</f>
        <v>0</v>
      </c>
      <c r="E1478" s="69"/>
    </row>
    <row r="1479" spans="1:13" ht="37.5" customHeight="1">
      <c r="A1479" s="30"/>
      <c r="B1479" s="31"/>
      <c r="C1479" s="31"/>
      <c r="D1479" s="32"/>
      <c r="E1479" s="32"/>
    </row>
    <row r="1480" spans="1:13" ht="18.75" customHeight="1">
      <c r="A1480" s="72" t="s">
        <v>72</v>
      </c>
      <c r="B1480" s="72"/>
      <c r="C1480" s="72"/>
      <c r="D1480" s="72"/>
      <c r="E1480" s="72"/>
    </row>
    <row r="1481" spans="1:13" ht="22.5" customHeight="1">
      <c r="A1481" s="26" t="s">
        <v>78</v>
      </c>
    </row>
    <row r="1482" spans="1:13" ht="30" customHeight="1">
      <c r="A1482" s="27" t="s">
        <v>73</v>
      </c>
      <c r="B1482" s="73" t="s">
        <v>60</v>
      </c>
      <c r="C1482" s="74"/>
      <c r="D1482" s="73" t="s">
        <v>61</v>
      </c>
      <c r="E1482" s="74"/>
      <c r="I1482" s="1" t="s">
        <v>26</v>
      </c>
      <c r="J1482" s="1" t="s">
        <v>25</v>
      </c>
      <c r="K1482" s="1" t="s">
        <v>194</v>
      </c>
      <c r="L1482" s="1" t="s">
        <v>195</v>
      </c>
      <c r="M1482" s="1" t="s">
        <v>196</v>
      </c>
    </row>
    <row r="1483" spans="1:13" ht="52.5" customHeight="1">
      <c r="A1483" s="29" t="str">
        <f>GRD!$L$4</f>
        <v>SELECT</v>
      </c>
      <c r="B1483" s="65" t="e">
        <f t="shared" ref="B1483:B1484" si="493">HLOOKUP(D1483,$I$42:$M$44,$G1483,FALSE)</f>
        <v>#N/A</v>
      </c>
      <c r="C1483" s="66"/>
      <c r="D1483" s="68">
        <f>VLOOKUP($I1441,DATA!$A$1:$V$200,19,FALSE)</f>
        <v>0</v>
      </c>
      <c r="E1483" s="69"/>
      <c r="G1483" s="1">
        <v>2</v>
      </c>
      <c r="H1483" s="1" t="str">
        <f t="shared" ref="H1483:H1484" si="494">A1483</f>
        <v>SELECT</v>
      </c>
      <c r="I1483" s="1" t="e">
        <f t="shared" ref="I1483:I1484" si="495">VLOOKUP($H1483,$H$3:$M$15,2,FALSE)</f>
        <v>#N/A</v>
      </c>
      <c r="J1483" s="1" t="e">
        <f t="shared" ref="J1483:J1484" si="496">VLOOKUP($H1483,$H$3:$M$15,3,FALSE)</f>
        <v>#N/A</v>
      </c>
      <c r="K1483" s="1" t="e">
        <f t="shared" ref="K1483:K1484" si="497">VLOOKUP($H1483,$H$3:$M$15,4,FALSE)</f>
        <v>#N/A</v>
      </c>
      <c r="L1483" s="1" t="e">
        <f t="shared" ref="L1483:L1484" si="498">VLOOKUP($H1483,$H$3:$M$15,5,FALSE)</f>
        <v>#N/A</v>
      </c>
      <c r="M1483" s="1" t="e">
        <f t="shared" ref="M1483:M1484" si="499">VLOOKUP($H1483,$H$3:$M$15,6,FALSE)</f>
        <v>#N/A</v>
      </c>
    </row>
    <row r="1484" spans="1:13" ht="52.5" customHeight="1">
      <c r="A1484" s="29" t="str">
        <f>GRD!$M$4</f>
        <v>SELECT</v>
      </c>
      <c r="B1484" s="65" t="e">
        <f t="shared" si="493"/>
        <v>#N/A</v>
      </c>
      <c r="C1484" s="66"/>
      <c r="D1484" s="68">
        <f>VLOOKUP($I1441,DATA!$A$1:$V$200,20,FALSE)</f>
        <v>0</v>
      </c>
      <c r="E1484" s="69"/>
      <c r="G1484" s="1">
        <v>3</v>
      </c>
      <c r="H1484" s="1" t="str">
        <f t="shared" si="494"/>
        <v>SELECT</v>
      </c>
      <c r="I1484" s="1" t="e">
        <f t="shared" si="495"/>
        <v>#N/A</v>
      </c>
      <c r="J1484" s="1" t="e">
        <f t="shared" si="496"/>
        <v>#N/A</v>
      </c>
      <c r="K1484" s="1" t="e">
        <f t="shared" si="497"/>
        <v>#N/A</v>
      </c>
      <c r="L1484" s="1" t="e">
        <f t="shared" si="498"/>
        <v>#N/A</v>
      </c>
      <c r="M1484" s="1" t="e">
        <f t="shared" si="499"/>
        <v>#N/A</v>
      </c>
    </row>
    <row r="1485" spans="1:13" ht="37.5" customHeight="1">
      <c r="A1485" s="70" t="s">
        <v>79</v>
      </c>
      <c r="B1485" s="70"/>
      <c r="C1485" s="70"/>
      <c r="D1485" s="70"/>
      <c r="E1485" s="70"/>
    </row>
    <row r="1486" spans="1:13" ht="12" customHeight="1">
      <c r="A1486" s="33"/>
      <c r="B1486" s="33"/>
      <c r="C1486" s="33"/>
      <c r="D1486" s="33"/>
      <c r="E1486" s="33"/>
    </row>
    <row r="1487" spans="1:13" ht="30" customHeight="1">
      <c r="A1487" s="27" t="s">
        <v>73</v>
      </c>
      <c r="B1487" s="71" t="s">
        <v>60</v>
      </c>
      <c r="C1487" s="71"/>
      <c r="D1487" s="71" t="s">
        <v>61</v>
      </c>
      <c r="E1487" s="71"/>
      <c r="I1487" s="1" t="s">
        <v>26</v>
      </c>
      <c r="J1487" s="1" t="s">
        <v>25</v>
      </c>
      <c r="K1487" s="1" t="s">
        <v>194</v>
      </c>
      <c r="L1487" s="1" t="s">
        <v>195</v>
      </c>
      <c r="M1487" s="1" t="s">
        <v>196</v>
      </c>
    </row>
    <row r="1488" spans="1:13" ht="52.5" customHeight="1">
      <c r="A1488" s="29" t="str">
        <f>GRD!$N$4</f>
        <v>SELECT</v>
      </c>
      <c r="B1488" s="65" t="e">
        <f t="shared" ref="B1488:B1489" si="500">HLOOKUP(D1488,$I$47:$M$49,$G1488,FALSE)</f>
        <v>#N/A</v>
      </c>
      <c r="C1488" s="66"/>
      <c r="D1488" s="67">
        <f>VLOOKUP($I1441,DATA!$A$1:$V$200,21,FALSE)</f>
        <v>0</v>
      </c>
      <c r="E1488" s="67"/>
      <c r="G1488" s="1">
        <v>2</v>
      </c>
      <c r="H1488" s="1" t="str">
        <f t="shared" ref="H1488:H1489" si="501">A1488</f>
        <v>SELECT</v>
      </c>
      <c r="I1488" s="1" t="e">
        <f t="shared" ref="I1488:I1549" si="502">VLOOKUP($H1488,$H$3:$M$15,2,FALSE)</f>
        <v>#N/A</v>
      </c>
      <c r="J1488" s="1" t="e">
        <f t="shared" ref="J1488:J1549" si="503">VLOOKUP($H1488,$H$3:$M$15,3,FALSE)</f>
        <v>#N/A</v>
      </c>
      <c r="K1488" s="1" t="e">
        <f t="shared" ref="K1488:K1549" si="504">VLOOKUP($H1488,$H$3:$M$15,4,FALSE)</f>
        <v>#N/A</v>
      </c>
      <c r="L1488" s="1" t="e">
        <f t="shared" ref="L1488:L1549" si="505">VLOOKUP($H1488,$H$3:$M$15,5,FALSE)</f>
        <v>#N/A</v>
      </c>
      <c r="M1488" s="1" t="e">
        <f t="shared" ref="M1488:M1549" si="506">VLOOKUP($H1488,$H$3:$M$15,6,FALSE)</f>
        <v>#N/A</v>
      </c>
    </row>
    <row r="1489" spans="1:13" ht="52.5" customHeight="1">
      <c r="A1489" s="29" t="str">
        <f>GRD!$O$4</f>
        <v>SELECT</v>
      </c>
      <c r="B1489" s="65" t="e">
        <f t="shared" si="500"/>
        <v>#N/A</v>
      </c>
      <c r="C1489" s="66"/>
      <c r="D1489" s="67">
        <f>VLOOKUP($I1441,DATA!$A$1:$V$200,22,FALSE)</f>
        <v>0</v>
      </c>
      <c r="E1489" s="67"/>
      <c r="G1489" s="1">
        <v>3</v>
      </c>
      <c r="H1489" s="1" t="str">
        <f t="shared" si="501"/>
        <v>SELECT</v>
      </c>
      <c r="I1489" s="1" t="e">
        <f t="shared" si="502"/>
        <v>#N/A</v>
      </c>
      <c r="J1489" s="1" t="e">
        <f t="shared" si="503"/>
        <v>#N/A</v>
      </c>
      <c r="K1489" s="1" t="e">
        <f t="shared" si="504"/>
        <v>#N/A</v>
      </c>
      <c r="L1489" s="1" t="e">
        <f t="shared" si="505"/>
        <v>#N/A</v>
      </c>
      <c r="M1489" s="1" t="e">
        <f t="shared" si="506"/>
        <v>#N/A</v>
      </c>
    </row>
    <row r="1495" spans="1:13">
      <c r="A1495" s="64" t="s">
        <v>80</v>
      </c>
      <c r="B1495" s="64"/>
      <c r="C1495" s="64" t="s">
        <v>81</v>
      </c>
      <c r="D1495" s="64"/>
      <c r="E1495" s="64"/>
    </row>
    <row r="1496" spans="1:13">
      <c r="C1496" s="64" t="s">
        <v>82</v>
      </c>
      <c r="D1496" s="64"/>
      <c r="E1496" s="64"/>
    </row>
    <row r="1497" spans="1:13">
      <c r="A1497" s="1" t="s">
        <v>84</v>
      </c>
    </row>
    <row r="1499" spans="1:13">
      <c r="A1499" s="1" t="s">
        <v>83</v>
      </c>
    </row>
    <row r="1501" spans="1:13" s="21" customFormat="1" ht="18.75" customHeight="1">
      <c r="A1501" s="89" t="s">
        <v>34</v>
      </c>
      <c r="B1501" s="89"/>
      <c r="C1501" s="89"/>
      <c r="D1501" s="89"/>
      <c r="E1501" s="89"/>
      <c r="I1501" s="21">
        <f t="shared" ref="I1501" si="507">I1441+1</f>
        <v>26</v>
      </c>
    </row>
    <row r="1502" spans="1:13" s="21" customFormat="1" ht="30" customHeight="1">
      <c r="A1502" s="90" t="s">
        <v>35</v>
      </c>
      <c r="B1502" s="90"/>
      <c r="C1502" s="90"/>
      <c r="D1502" s="90"/>
      <c r="E1502" s="90"/>
      <c r="H1502" s="1"/>
      <c r="I1502" s="1"/>
      <c r="J1502" s="1"/>
      <c r="K1502" s="1"/>
      <c r="L1502" s="1"/>
      <c r="M1502" s="1"/>
    </row>
    <row r="1503" spans="1:13" ht="18.75" customHeight="1">
      <c r="A1503" s="22" t="s">
        <v>49</v>
      </c>
      <c r="B1503" s="91" t="str">
        <f>IF((SCH!$B$2=""),"",SCH!$B$2)</f>
        <v/>
      </c>
      <c r="C1503" s="91"/>
      <c r="D1503" s="91"/>
      <c r="E1503" s="92"/>
    </row>
    <row r="1504" spans="1:13" ht="18.75" customHeight="1">
      <c r="A1504" s="23" t="s">
        <v>50</v>
      </c>
      <c r="B1504" s="82" t="str">
        <f>IF((SCH!$B$3=""),"",SCH!$B$3)</f>
        <v/>
      </c>
      <c r="C1504" s="82"/>
      <c r="D1504" s="82"/>
      <c r="E1504" s="83"/>
    </row>
    <row r="1505" spans="1:13" ht="18.75" customHeight="1">
      <c r="A1505" s="23" t="s">
        <v>56</v>
      </c>
      <c r="B1505" s="46" t="str">
        <f>IF((SCH!$B$4=""),"",SCH!$B$4)</f>
        <v/>
      </c>
      <c r="C1505" s="24" t="s">
        <v>57</v>
      </c>
      <c r="D1505" s="82" t="str">
        <f>IF((SCH!$B$5=""),"",SCH!$B$5)</f>
        <v/>
      </c>
      <c r="E1505" s="83"/>
    </row>
    <row r="1506" spans="1:13" ht="18.75" customHeight="1">
      <c r="A1506" s="23" t="s">
        <v>51</v>
      </c>
      <c r="B1506" s="82" t="str">
        <f>IF((SCH!$B$6=""),"",SCH!$B$6)</f>
        <v/>
      </c>
      <c r="C1506" s="82"/>
      <c r="D1506" s="82"/>
      <c r="E1506" s="83"/>
    </row>
    <row r="1507" spans="1:13" ht="18.75" customHeight="1">
      <c r="A1507" s="23" t="s">
        <v>52</v>
      </c>
      <c r="B1507" s="82" t="str">
        <f>IF((SCH!$B$7=""),"",SCH!$B$7)</f>
        <v/>
      </c>
      <c r="C1507" s="82"/>
      <c r="D1507" s="82"/>
      <c r="E1507" s="83"/>
    </row>
    <row r="1508" spans="1:13" ht="18.75" customHeight="1">
      <c r="A1508" s="25" t="s">
        <v>53</v>
      </c>
      <c r="B1508" s="84" t="str">
        <f>IF((SCH!$B$8=""),"",SCH!$B$8)</f>
        <v/>
      </c>
      <c r="C1508" s="84"/>
      <c r="D1508" s="84"/>
      <c r="E1508" s="85"/>
    </row>
    <row r="1509" spans="1:13" ht="26.25" customHeight="1">
      <c r="A1509" s="86" t="s">
        <v>36</v>
      </c>
      <c r="B1509" s="86"/>
      <c r="C1509" s="86"/>
      <c r="D1509" s="86"/>
      <c r="E1509" s="86"/>
    </row>
    <row r="1510" spans="1:13" s="21" customFormat="1" ht="15" customHeight="1">
      <c r="A1510" s="87" t="s">
        <v>37</v>
      </c>
      <c r="B1510" s="87"/>
      <c r="C1510" s="87"/>
      <c r="D1510" s="87"/>
      <c r="E1510" s="87"/>
      <c r="H1510" s="1"/>
      <c r="I1510" s="1"/>
      <c r="J1510" s="1"/>
      <c r="K1510" s="1"/>
      <c r="L1510" s="1"/>
      <c r="M1510" s="1"/>
    </row>
    <row r="1511" spans="1:13" s="21" customFormat="1">
      <c r="A1511" s="88" t="s">
        <v>38</v>
      </c>
      <c r="B1511" s="88"/>
      <c r="C1511" s="88"/>
      <c r="D1511" s="88"/>
      <c r="E1511" s="88"/>
      <c r="H1511" s="1"/>
      <c r="I1511" s="1"/>
      <c r="J1511" s="1"/>
      <c r="K1511" s="1"/>
      <c r="L1511" s="1"/>
      <c r="M1511" s="1"/>
    </row>
    <row r="1512" spans="1:13" ht="26.25" customHeight="1">
      <c r="A1512" s="72" t="s">
        <v>39</v>
      </c>
      <c r="B1512" s="72"/>
      <c r="C1512" s="72"/>
      <c r="D1512" s="72"/>
      <c r="E1512" s="72"/>
    </row>
    <row r="1513" spans="1:13" ht="23.25">
      <c r="A1513" s="5" t="s">
        <v>45</v>
      </c>
      <c r="B1513" s="45">
        <f>VLOOKUP($I1501,DATA!$A$1:$V$200,2,FALSE)</f>
        <v>0</v>
      </c>
      <c r="C1513" s="43" t="s">
        <v>48</v>
      </c>
      <c r="D1513" s="81">
        <f>VLOOKUP($I1501,DATA!$A$1:$V$200,3,FALSE)</f>
        <v>0</v>
      </c>
      <c r="E1513" s="81"/>
    </row>
    <row r="1514" spans="1:13" ht="23.25">
      <c r="A1514" s="5" t="s">
        <v>46</v>
      </c>
      <c r="B1514" s="79">
        <f>VLOOKUP($I1501,DATA!$A$1:$V$200,4,FALSE)</f>
        <v>0</v>
      </c>
      <c r="C1514" s="79"/>
      <c r="D1514" s="79"/>
      <c r="E1514" s="79"/>
    </row>
    <row r="1515" spans="1:13" ht="23.25">
      <c r="A1515" s="5" t="s">
        <v>47</v>
      </c>
      <c r="B1515" s="79">
        <f>VLOOKUP($I1501,DATA!$A$1:$V$200,5,FALSE)</f>
        <v>0</v>
      </c>
      <c r="C1515" s="79"/>
      <c r="D1515" s="79"/>
      <c r="E1515" s="79"/>
    </row>
    <row r="1516" spans="1:13" ht="23.25" customHeight="1">
      <c r="A1516" s="5" t="s">
        <v>40</v>
      </c>
      <c r="B1516" s="79">
        <f>VLOOKUP($I1501,DATA!$A$1:$V$200,6,FALSE)</f>
        <v>0</v>
      </c>
      <c r="C1516" s="79"/>
      <c r="D1516" s="79"/>
      <c r="E1516" s="79"/>
    </row>
    <row r="1517" spans="1:13" ht="23.25" customHeight="1">
      <c r="A1517" s="5" t="s">
        <v>41</v>
      </c>
      <c r="B1517" s="79">
        <f>VLOOKUP($I1501,DATA!$A$1:$V$200,7,FALSE)</f>
        <v>0</v>
      </c>
      <c r="C1517" s="79"/>
      <c r="D1517" s="79"/>
      <c r="E1517" s="79"/>
    </row>
    <row r="1518" spans="1:13" ht="23.25" customHeight="1">
      <c r="A1518" s="5" t="s">
        <v>42</v>
      </c>
      <c r="B1518" s="79">
        <f>VLOOKUP($I1501,DATA!$A$1:$V$200,8,FALSE)</f>
        <v>0</v>
      </c>
      <c r="C1518" s="79"/>
      <c r="D1518" s="79"/>
      <c r="E1518" s="79"/>
    </row>
    <row r="1519" spans="1:13" ht="25.5">
      <c r="A1519" s="5" t="s">
        <v>43</v>
      </c>
      <c r="B1519" s="79">
        <f>VLOOKUP($I1501,DATA!$A$1:$V$200,9,FALSE)</f>
        <v>0</v>
      </c>
      <c r="C1519" s="79"/>
      <c r="D1519" s="79"/>
      <c r="E1519" s="79"/>
    </row>
    <row r="1520" spans="1:13" ht="22.5" customHeight="1">
      <c r="A1520" s="80" t="s">
        <v>44</v>
      </c>
      <c r="B1520" s="80"/>
      <c r="C1520" s="80"/>
      <c r="D1520" s="80"/>
      <c r="E1520" s="80"/>
    </row>
    <row r="1521" spans="1:5" ht="18.75" customHeight="1">
      <c r="A1521" s="72" t="s">
        <v>58</v>
      </c>
      <c r="B1521" s="72"/>
      <c r="C1521" s="72"/>
      <c r="D1521" s="72"/>
      <c r="E1521" s="72"/>
    </row>
    <row r="1522" spans="1:5" ht="22.5" customHeight="1">
      <c r="A1522" s="26" t="s">
        <v>74</v>
      </c>
    </row>
    <row r="1523" spans="1:5" ht="18" customHeight="1">
      <c r="A1523" s="44" t="s">
        <v>59</v>
      </c>
      <c r="B1523" s="73" t="s">
        <v>60</v>
      </c>
      <c r="C1523" s="74"/>
      <c r="D1523" s="73" t="s">
        <v>61</v>
      </c>
      <c r="E1523" s="74"/>
    </row>
    <row r="1524" spans="1:5" ht="37.5" customHeight="1">
      <c r="A1524" s="28" t="s">
        <v>62</v>
      </c>
      <c r="B1524" s="65" t="e">
        <f t="shared" ref="B1524" si="508">HLOOKUP(D1524,$I$23:$M$32,2,FALSE)</f>
        <v>#N/A</v>
      </c>
      <c r="C1524" s="66"/>
      <c r="D1524" s="68">
        <f>VLOOKUP($I1501,DATA!$A$1:$V$200,10,FALSE)</f>
        <v>0</v>
      </c>
      <c r="E1524" s="69"/>
    </row>
    <row r="1525" spans="1:5" ht="37.5" customHeight="1">
      <c r="A1525" s="28" t="s">
        <v>63</v>
      </c>
      <c r="B1525" s="65" t="e">
        <f t="shared" ref="B1525" si="509">HLOOKUP(D1524,$I$23:$M$32,3,FALSE)</f>
        <v>#N/A</v>
      </c>
      <c r="C1525" s="66"/>
      <c r="D1525" s="68">
        <f>VLOOKUP($I1501,DATA!$A$1:$V$200,11,FALSE)</f>
        <v>0</v>
      </c>
      <c r="E1525" s="69"/>
    </row>
    <row r="1526" spans="1:5" ht="37.5" customHeight="1">
      <c r="A1526" s="28" t="s">
        <v>64</v>
      </c>
      <c r="B1526" s="65" t="e">
        <f t="shared" ref="B1526" si="510">HLOOKUP(D1524,$I$23:$M$32,4,FALSE)</f>
        <v>#N/A</v>
      </c>
      <c r="C1526" s="66"/>
      <c r="D1526" s="68">
        <f>VLOOKUP($I1501,DATA!$A$1:$V$200,12,FALSE)</f>
        <v>0</v>
      </c>
      <c r="E1526" s="69"/>
    </row>
    <row r="1527" spans="1:5" ht="21.75" customHeight="1">
      <c r="A1527" s="26" t="s">
        <v>75</v>
      </c>
    </row>
    <row r="1528" spans="1:5" ht="18" customHeight="1">
      <c r="A1528" s="75" t="s">
        <v>65</v>
      </c>
      <c r="B1528" s="73" t="s">
        <v>60</v>
      </c>
      <c r="C1528" s="74"/>
      <c r="D1528" s="73" t="s">
        <v>61</v>
      </c>
      <c r="E1528" s="74"/>
    </row>
    <row r="1529" spans="1:5" ht="37.5" customHeight="1">
      <c r="A1529" s="76"/>
      <c r="B1529" s="65" t="e">
        <f t="shared" ref="B1529" si="511">HLOOKUP(D1524,$I$23:$M$32,5,FALSE)</f>
        <v>#N/A</v>
      </c>
      <c r="C1529" s="66"/>
      <c r="D1529" s="68">
        <f>VLOOKUP($I1501,DATA!$A$1:$V$200,13,FALSE)</f>
        <v>0</v>
      </c>
      <c r="E1529" s="69"/>
    </row>
    <row r="1530" spans="1:5" ht="22.5" customHeight="1">
      <c r="A1530" s="26" t="s">
        <v>76</v>
      </c>
    </row>
    <row r="1531" spans="1:5" ht="18" customHeight="1">
      <c r="A1531" s="77" t="s">
        <v>66</v>
      </c>
      <c r="B1531" s="73" t="s">
        <v>60</v>
      </c>
      <c r="C1531" s="74"/>
      <c r="D1531" s="73" t="s">
        <v>61</v>
      </c>
      <c r="E1531" s="74"/>
    </row>
    <row r="1532" spans="1:5" ht="37.5" customHeight="1">
      <c r="A1532" s="78"/>
      <c r="B1532" s="65" t="e">
        <f t="shared" ref="B1532" si="512">HLOOKUP(D1524,$I$23:$M$32,6,FALSE)</f>
        <v>#N/A</v>
      </c>
      <c r="C1532" s="66"/>
      <c r="D1532" s="68">
        <f>VLOOKUP($I1501,DATA!$A$1:$V$200,14,FALSE)</f>
        <v>0</v>
      </c>
      <c r="E1532" s="69"/>
    </row>
    <row r="1533" spans="1:5" ht="22.5" customHeight="1">
      <c r="A1533" s="26" t="s">
        <v>77</v>
      </c>
    </row>
    <row r="1534" spans="1:5" ht="30" customHeight="1">
      <c r="A1534" s="27" t="s">
        <v>67</v>
      </c>
      <c r="B1534" s="73" t="s">
        <v>60</v>
      </c>
      <c r="C1534" s="74"/>
      <c r="D1534" s="73" t="s">
        <v>61</v>
      </c>
      <c r="E1534" s="74"/>
    </row>
    <row r="1535" spans="1:5" ht="37.5" customHeight="1">
      <c r="A1535" s="28" t="s">
        <v>68</v>
      </c>
      <c r="B1535" s="65" t="e">
        <f t="shared" ref="B1535" si="513">HLOOKUP(D1524,$I$23:$M$32,7,FALSE)</f>
        <v>#N/A</v>
      </c>
      <c r="C1535" s="66"/>
      <c r="D1535" s="68">
        <f>VLOOKUP($I1501,DATA!$A$1:$V$200,15,FALSE)</f>
        <v>0</v>
      </c>
      <c r="E1535" s="69"/>
    </row>
    <row r="1536" spans="1:5" ht="37.5" customHeight="1">
      <c r="A1536" s="28" t="s">
        <v>69</v>
      </c>
      <c r="B1536" s="65" t="e">
        <f t="shared" ref="B1536" si="514">HLOOKUP(D1524,$I$23:$M$32,8,FALSE)</f>
        <v>#N/A</v>
      </c>
      <c r="C1536" s="66"/>
      <c r="D1536" s="68">
        <f>VLOOKUP($I1501,DATA!$A$1:$V$200,16,FALSE)</f>
        <v>0</v>
      </c>
      <c r="E1536" s="69"/>
    </row>
    <row r="1537" spans="1:13" ht="45" customHeight="1">
      <c r="A1537" s="29" t="s">
        <v>70</v>
      </c>
      <c r="B1537" s="65" t="e">
        <f t="shared" ref="B1537" si="515">HLOOKUP(D1524,$I$23:$M$32,9,FALSE)</f>
        <v>#N/A</v>
      </c>
      <c r="C1537" s="66"/>
      <c r="D1537" s="68">
        <f>VLOOKUP($I1501,DATA!$A$1:$V$200,17,FALSE)</f>
        <v>0</v>
      </c>
      <c r="E1537" s="69"/>
    </row>
    <row r="1538" spans="1:13" ht="37.5" customHeight="1">
      <c r="A1538" s="28" t="s">
        <v>71</v>
      </c>
      <c r="B1538" s="65" t="e">
        <f t="shared" ref="B1538" si="516">HLOOKUP(D1524,$I$23:$M$32,10,FALSE)</f>
        <v>#N/A</v>
      </c>
      <c r="C1538" s="66"/>
      <c r="D1538" s="68">
        <f>VLOOKUP($I1501,DATA!$A$1:$V$200,18,FALSE)</f>
        <v>0</v>
      </c>
      <c r="E1538" s="69"/>
    </row>
    <row r="1539" spans="1:13" ht="37.5" customHeight="1">
      <c r="A1539" s="30"/>
      <c r="B1539" s="31"/>
      <c r="C1539" s="31"/>
      <c r="D1539" s="32"/>
      <c r="E1539" s="32"/>
    </row>
    <row r="1540" spans="1:13" ht="18.75" customHeight="1">
      <c r="A1540" s="72" t="s">
        <v>72</v>
      </c>
      <c r="B1540" s="72"/>
      <c r="C1540" s="72"/>
      <c r="D1540" s="72"/>
      <c r="E1540" s="72"/>
    </row>
    <row r="1541" spans="1:13" ht="22.5" customHeight="1">
      <c r="A1541" s="26" t="s">
        <v>78</v>
      </c>
    </row>
    <row r="1542" spans="1:13" ht="30" customHeight="1">
      <c r="A1542" s="27" t="s">
        <v>73</v>
      </c>
      <c r="B1542" s="73" t="s">
        <v>60</v>
      </c>
      <c r="C1542" s="74"/>
      <c r="D1542" s="73" t="s">
        <v>61</v>
      </c>
      <c r="E1542" s="74"/>
      <c r="I1542" s="1" t="s">
        <v>26</v>
      </c>
      <c r="J1542" s="1" t="s">
        <v>25</v>
      </c>
      <c r="K1542" s="1" t="s">
        <v>194</v>
      </c>
      <c r="L1542" s="1" t="s">
        <v>195</v>
      </c>
      <c r="M1542" s="1" t="s">
        <v>196</v>
      </c>
    </row>
    <row r="1543" spans="1:13" ht="52.5" customHeight="1">
      <c r="A1543" s="29" t="str">
        <f>GRD!$L$4</f>
        <v>SELECT</v>
      </c>
      <c r="B1543" s="65" t="e">
        <f t="shared" ref="B1543:B1544" si="517">HLOOKUP(D1543,$I$42:$M$44,$G1543,FALSE)</f>
        <v>#N/A</v>
      </c>
      <c r="C1543" s="66"/>
      <c r="D1543" s="68">
        <f>VLOOKUP($I1501,DATA!$A$1:$V$200,19,FALSE)</f>
        <v>0</v>
      </c>
      <c r="E1543" s="69"/>
      <c r="G1543" s="1">
        <v>2</v>
      </c>
      <c r="H1543" s="1" t="str">
        <f t="shared" ref="H1543:H1544" si="518">A1543</f>
        <v>SELECT</v>
      </c>
      <c r="I1543" s="1" t="e">
        <f t="shared" ref="I1543:I1544" si="519">VLOOKUP($H1543,$H$3:$M$15,2,FALSE)</f>
        <v>#N/A</v>
      </c>
      <c r="J1543" s="1" t="e">
        <f t="shared" ref="J1543:J1544" si="520">VLOOKUP($H1543,$H$3:$M$15,3,FALSE)</f>
        <v>#N/A</v>
      </c>
      <c r="K1543" s="1" t="e">
        <f t="shared" ref="K1543:K1544" si="521">VLOOKUP($H1543,$H$3:$M$15,4,FALSE)</f>
        <v>#N/A</v>
      </c>
      <c r="L1543" s="1" t="e">
        <f t="shared" ref="L1543:L1544" si="522">VLOOKUP($H1543,$H$3:$M$15,5,FALSE)</f>
        <v>#N/A</v>
      </c>
      <c r="M1543" s="1" t="e">
        <f t="shared" ref="M1543:M1544" si="523">VLOOKUP($H1543,$H$3:$M$15,6,FALSE)</f>
        <v>#N/A</v>
      </c>
    </row>
    <row r="1544" spans="1:13" ht="52.5" customHeight="1">
      <c r="A1544" s="29" t="str">
        <f>GRD!$M$4</f>
        <v>SELECT</v>
      </c>
      <c r="B1544" s="65" t="e">
        <f t="shared" si="517"/>
        <v>#N/A</v>
      </c>
      <c r="C1544" s="66"/>
      <c r="D1544" s="68">
        <f>VLOOKUP($I1501,DATA!$A$1:$V$200,20,FALSE)</f>
        <v>0</v>
      </c>
      <c r="E1544" s="69"/>
      <c r="G1544" s="1">
        <v>3</v>
      </c>
      <c r="H1544" s="1" t="str">
        <f t="shared" si="518"/>
        <v>SELECT</v>
      </c>
      <c r="I1544" s="1" t="e">
        <f t="shared" si="519"/>
        <v>#N/A</v>
      </c>
      <c r="J1544" s="1" t="e">
        <f t="shared" si="520"/>
        <v>#N/A</v>
      </c>
      <c r="K1544" s="1" t="e">
        <f t="shared" si="521"/>
        <v>#N/A</v>
      </c>
      <c r="L1544" s="1" t="e">
        <f t="shared" si="522"/>
        <v>#N/A</v>
      </c>
      <c r="M1544" s="1" t="e">
        <f t="shared" si="523"/>
        <v>#N/A</v>
      </c>
    </row>
    <row r="1545" spans="1:13" ht="37.5" customHeight="1">
      <c r="A1545" s="70" t="s">
        <v>79</v>
      </c>
      <c r="B1545" s="70"/>
      <c r="C1545" s="70"/>
      <c r="D1545" s="70"/>
      <c r="E1545" s="70"/>
    </row>
    <row r="1546" spans="1:13" ht="12" customHeight="1">
      <c r="A1546" s="33"/>
      <c r="B1546" s="33"/>
      <c r="C1546" s="33"/>
      <c r="D1546" s="33"/>
      <c r="E1546" s="33"/>
    </row>
    <row r="1547" spans="1:13" ht="30" customHeight="1">
      <c r="A1547" s="27" t="s">
        <v>73</v>
      </c>
      <c r="B1547" s="71" t="s">
        <v>60</v>
      </c>
      <c r="C1547" s="71"/>
      <c r="D1547" s="71" t="s">
        <v>61</v>
      </c>
      <c r="E1547" s="71"/>
      <c r="I1547" s="1" t="s">
        <v>26</v>
      </c>
      <c r="J1547" s="1" t="s">
        <v>25</v>
      </c>
      <c r="K1547" s="1" t="s">
        <v>194</v>
      </c>
      <c r="L1547" s="1" t="s">
        <v>195</v>
      </c>
      <c r="M1547" s="1" t="s">
        <v>196</v>
      </c>
    </row>
    <row r="1548" spans="1:13" ht="52.5" customHeight="1">
      <c r="A1548" s="29" t="str">
        <f>GRD!$N$4</f>
        <v>SELECT</v>
      </c>
      <c r="B1548" s="65" t="e">
        <f t="shared" ref="B1548:B1549" si="524">HLOOKUP(D1548,$I$47:$M$49,$G1548,FALSE)</f>
        <v>#N/A</v>
      </c>
      <c r="C1548" s="66"/>
      <c r="D1548" s="67">
        <f>VLOOKUP($I1501,DATA!$A$1:$V$200,21,FALSE)</f>
        <v>0</v>
      </c>
      <c r="E1548" s="67"/>
      <c r="G1548" s="1">
        <v>2</v>
      </c>
      <c r="H1548" s="1" t="str">
        <f t="shared" ref="H1548:H1549" si="525">A1548</f>
        <v>SELECT</v>
      </c>
      <c r="I1548" s="1" t="e">
        <f t="shared" si="502"/>
        <v>#N/A</v>
      </c>
      <c r="J1548" s="1" t="e">
        <f t="shared" si="503"/>
        <v>#N/A</v>
      </c>
      <c r="K1548" s="1" t="e">
        <f t="shared" si="504"/>
        <v>#N/A</v>
      </c>
      <c r="L1548" s="1" t="e">
        <f t="shared" si="505"/>
        <v>#N/A</v>
      </c>
      <c r="M1548" s="1" t="e">
        <f t="shared" si="506"/>
        <v>#N/A</v>
      </c>
    </row>
    <row r="1549" spans="1:13" ht="52.5" customHeight="1">
      <c r="A1549" s="29" t="str">
        <f>GRD!$O$4</f>
        <v>SELECT</v>
      </c>
      <c r="B1549" s="65" t="e">
        <f t="shared" si="524"/>
        <v>#N/A</v>
      </c>
      <c r="C1549" s="66"/>
      <c r="D1549" s="67">
        <f>VLOOKUP($I1501,DATA!$A$1:$V$200,22,FALSE)</f>
        <v>0</v>
      </c>
      <c r="E1549" s="67"/>
      <c r="G1549" s="1">
        <v>3</v>
      </c>
      <c r="H1549" s="1" t="str">
        <f t="shared" si="525"/>
        <v>SELECT</v>
      </c>
      <c r="I1549" s="1" t="e">
        <f t="shared" si="502"/>
        <v>#N/A</v>
      </c>
      <c r="J1549" s="1" t="e">
        <f t="shared" si="503"/>
        <v>#N/A</v>
      </c>
      <c r="K1549" s="1" t="e">
        <f t="shared" si="504"/>
        <v>#N/A</v>
      </c>
      <c r="L1549" s="1" t="e">
        <f t="shared" si="505"/>
        <v>#N/A</v>
      </c>
      <c r="M1549" s="1" t="e">
        <f t="shared" si="506"/>
        <v>#N/A</v>
      </c>
    </row>
    <row r="1555" spans="1:13">
      <c r="A1555" s="64" t="s">
        <v>80</v>
      </c>
      <c r="B1555" s="64"/>
      <c r="C1555" s="64" t="s">
        <v>81</v>
      </c>
      <c r="D1555" s="64"/>
      <c r="E1555" s="64"/>
    </row>
    <row r="1556" spans="1:13">
      <c r="C1556" s="64" t="s">
        <v>82</v>
      </c>
      <c r="D1556" s="64"/>
      <c r="E1556" s="64"/>
    </row>
    <row r="1557" spans="1:13">
      <c r="A1557" s="1" t="s">
        <v>84</v>
      </c>
    </row>
    <row r="1559" spans="1:13">
      <c r="A1559" s="1" t="s">
        <v>83</v>
      </c>
    </row>
    <row r="1561" spans="1:13" s="21" customFormat="1" ht="18.75" customHeight="1">
      <c r="A1561" s="89" t="s">
        <v>34</v>
      </c>
      <c r="B1561" s="89"/>
      <c r="C1561" s="89"/>
      <c r="D1561" s="89"/>
      <c r="E1561" s="89"/>
      <c r="I1561" s="21">
        <f t="shared" ref="I1561" si="526">I1501+1</f>
        <v>27</v>
      </c>
    </row>
    <row r="1562" spans="1:13" s="21" customFormat="1" ht="30" customHeight="1">
      <c r="A1562" s="90" t="s">
        <v>35</v>
      </c>
      <c r="B1562" s="90"/>
      <c r="C1562" s="90"/>
      <c r="D1562" s="90"/>
      <c r="E1562" s="90"/>
      <c r="H1562" s="1"/>
      <c r="I1562" s="1"/>
      <c r="J1562" s="1"/>
      <c r="K1562" s="1"/>
      <c r="L1562" s="1"/>
      <c r="M1562" s="1"/>
    </row>
    <row r="1563" spans="1:13" ht="18.75" customHeight="1">
      <c r="A1563" s="22" t="s">
        <v>49</v>
      </c>
      <c r="B1563" s="91" t="str">
        <f>IF((SCH!$B$2=""),"",SCH!$B$2)</f>
        <v/>
      </c>
      <c r="C1563" s="91"/>
      <c r="D1563" s="91"/>
      <c r="E1563" s="92"/>
    </row>
    <row r="1564" spans="1:13" ht="18.75" customHeight="1">
      <c r="A1564" s="23" t="s">
        <v>50</v>
      </c>
      <c r="B1564" s="82" t="str">
        <f>IF((SCH!$B$3=""),"",SCH!$B$3)</f>
        <v/>
      </c>
      <c r="C1564" s="82"/>
      <c r="D1564" s="82"/>
      <c r="E1564" s="83"/>
    </row>
    <row r="1565" spans="1:13" ht="18.75" customHeight="1">
      <c r="A1565" s="23" t="s">
        <v>56</v>
      </c>
      <c r="B1565" s="46" t="str">
        <f>IF((SCH!$B$4=""),"",SCH!$B$4)</f>
        <v/>
      </c>
      <c r="C1565" s="24" t="s">
        <v>57</v>
      </c>
      <c r="D1565" s="82" t="str">
        <f>IF((SCH!$B$5=""),"",SCH!$B$5)</f>
        <v/>
      </c>
      <c r="E1565" s="83"/>
    </row>
    <row r="1566" spans="1:13" ht="18.75" customHeight="1">
      <c r="A1566" s="23" t="s">
        <v>51</v>
      </c>
      <c r="B1566" s="82" t="str">
        <f>IF((SCH!$B$6=""),"",SCH!$B$6)</f>
        <v/>
      </c>
      <c r="C1566" s="82"/>
      <c r="D1566" s="82"/>
      <c r="E1566" s="83"/>
    </row>
    <row r="1567" spans="1:13" ht="18.75" customHeight="1">
      <c r="A1567" s="23" t="s">
        <v>52</v>
      </c>
      <c r="B1567" s="82" t="str">
        <f>IF((SCH!$B$7=""),"",SCH!$B$7)</f>
        <v/>
      </c>
      <c r="C1567" s="82"/>
      <c r="D1567" s="82"/>
      <c r="E1567" s="83"/>
    </row>
    <row r="1568" spans="1:13" ht="18.75" customHeight="1">
      <c r="A1568" s="25" t="s">
        <v>53</v>
      </c>
      <c r="B1568" s="84" t="str">
        <f>IF((SCH!$B$8=""),"",SCH!$B$8)</f>
        <v/>
      </c>
      <c r="C1568" s="84"/>
      <c r="D1568" s="84"/>
      <c r="E1568" s="85"/>
    </row>
    <row r="1569" spans="1:13" ht="26.25" customHeight="1">
      <c r="A1569" s="86" t="s">
        <v>36</v>
      </c>
      <c r="B1569" s="86"/>
      <c r="C1569" s="86"/>
      <c r="D1569" s="86"/>
      <c r="E1569" s="86"/>
    </row>
    <row r="1570" spans="1:13" s="21" customFormat="1" ht="15" customHeight="1">
      <c r="A1570" s="87" t="s">
        <v>37</v>
      </c>
      <c r="B1570" s="87"/>
      <c r="C1570" s="87"/>
      <c r="D1570" s="87"/>
      <c r="E1570" s="87"/>
      <c r="H1570" s="1"/>
      <c r="I1570" s="1"/>
      <c r="J1570" s="1"/>
      <c r="K1570" s="1"/>
      <c r="L1570" s="1"/>
      <c r="M1570" s="1"/>
    </row>
    <row r="1571" spans="1:13" s="21" customFormat="1">
      <c r="A1571" s="88" t="s">
        <v>38</v>
      </c>
      <c r="B1571" s="88"/>
      <c r="C1571" s="88"/>
      <c r="D1571" s="88"/>
      <c r="E1571" s="88"/>
      <c r="H1571" s="1"/>
      <c r="I1571" s="1"/>
      <c r="J1571" s="1"/>
      <c r="K1571" s="1"/>
      <c r="L1571" s="1"/>
      <c r="M1571" s="1"/>
    </row>
    <row r="1572" spans="1:13" ht="26.25" customHeight="1">
      <c r="A1572" s="72" t="s">
        <v>39</v>
      </c>
      <c r="B1572" s="72"/>
      <c r="C1572" s="72"/>
      <c r="D1572" s="72"/>
      <c r="E1572" s="72"/>
    </row>
    <row r="1573" spans="1:13" ht="23.25">
      <c r="A1573" s="5" t="s">
        <v>45</v>
      </c>
      <c r="B1573" s="45">
        <f>VLOOKUP($I1561,DATA!$A$1:$V$200,2,FALSE)</f>
        <v>0</v>
      </c>
      <c r="C1573" s="43" t="s">
        <v>48</v>
      </c>
      <c r="D1573" s="81">
        <f>VLOOKUP($I1561,DATA!$A$1:$V$200,3,FALSE)</f>
        <v>0</v>
      </c>
      <c r="E1573" s="81"/>
    </row>
    <row r="1574" spans="1:13" ht="23.25">
      <c r="A1574" s="5" t="s">
        <v>46</v>
      </c>
      <c r="B1574" s="79">
        <f>VLOOKUP($I1561,DATA!$A$1:$V$200,4,FALSE)</f>
        <v>0</v>
      </c>
      <c r="C1574" s="79"/>
      <c r="D1574" s="79"/>
      <c r="E1574" s="79"/>
    </row>
    <row r="1575" spans="1:13" ht="23.25">
      <c r="A1575" s="5" t="s">
        <v>47</v>
      </c>
      <c r="B1575" s="79">
        <f>VLOOKUP($I1561,DATA!$A$1:$V$200,5,FALSE)</f>
        <v>0</v>
      </c>
      <c r="C1575" s="79"/>
      <c r="D1575" s="79"/>
      <c r="E1575" s="79"/>
    </row>
    <row r="1576" spans="1:13" ht="23.25" customHeight="1">
      <c r="A1576" s="5" t="s">
        <v>40</v>
      </c>
      <c r="B1576" s="79">
        <f>VLOOKUP($I1561,DATA!$A$1:$V$200,6,FALSE)</f>
        <v>0</v>
      </c>
      <c r="C1576" s="79"/>
      <c r="D1576" s="79"/>
      <c r="E1576" s="79"/>
    </row>
    <row r="1577" spans="1:13" ht="23.25" customHeight="1">
      <c r="A1577" s="5" t="s">
        <v>41</v>
      </c>
      <c r="B1577" s="79">
        <f>VLOOKUP($I1561,DATA!$A$1:$V$200,7,FALSE)</f>
        <v>0</v>
      </c>
      <c r="C1577" s="79"/>
      <c r="D1577" s="79"/>
      <c r="E1577" s="79"/>
    </row>
    <row r="1578" spans="1:13" ht="23.25" customHeight="1">
      <c r="A1578" s="5" t="s">
        <v>42</v>
      </c>
      <c r="B1578" s="79">
        <f>VLOOKUP($I1561,DATA!$A$1:$V$200,8,FALSE)</f>
        <v>0</v>
      </c>
      <c r="C1578" s="79"/>
      <c r="D1578" s="79"/>
      <c r="E1578" s="79"/>
    </row>
    <row r="1579" spans="1:13" ht="25.5">
      <c r="A1579" s="5" t="s">
        <v>43</v>
      </c>
      <c r="B1579" s="79">
        <f>VLOOKUP($I1561,DATA!$A$1:$V$200,9,FALSE)</f>
        <v>0</v>
      </c>
      <c r="C1579" s="79"/>
      <c r="D1579" s="79"/>
      <c r="E1579" s="79"/>
    </row>
    <row r="1580" spans="1:13" ht="22.5" customHeight="1">
      <c r="A1580" s="80" t="s">
        <v>44</v>
      </c>
      <c r="B1580" s="80"/>
      <c r="C1580" s="80"/>
      <c r="D1580" s="80"/>
      <c r="E1580" s="80"/>
    </row>
    <row r="1581" spans="1:13" ht="18.75" customHeight="1">
      <c r="A1581" s="72" t="s">
        <v>58</v>
      </c>
      <c r="B1581" s="72"/>
      <c r="C1581" s="72"/>
      <c r="D1581" s="72"/>
      <c r="E1581" s="72"/>
    </row>
    <row r="1582" spans="1:13" ht="22.5" customHeight="1">
      <c r="A1582" s="26" t="s">
        <v>74</v>
      </c>
    </row>
    <row r="1583" spans="1:13" ht="18" customHeight="1">
      <c r="A1583" s="44" t="s">
        <v>59</v>
      </c>
      <c r="B1583" s="73" t="s">
        <v>60</v>
      </c>
      <c r="C1583" s="74"/>
      <c r="D1583" s="73" t="s">
        <v>61</v>
      </c>
      <c r="E1583" s="74"/>
    </row>
    <row r="1584" spans="1:13" ht="37.5" customHeight="1">
      <c r="A1584" s="28" t="s">
        <v>62</v>
      </c>
      <c r="B1584" s="65" t="e">
        <f t="shared" ref="B1584" si="527">HLOOKUP(D1584,$I$23:$M$32,2,FALSE)</f>
        <v>#N/A</v>
      </c>
      <c r="C1584" s="66"/>
      <c r="D1584" s="68">
        <f>VLOOKUP($I1561,DATA!$A$1:$V$200,10,FALSE)</f>
        <v>0</v>
      </c>
      <c r="E1584" s="69"/>
    </row>
    <row r="1585" spans="1:5" ht="37.5" customHeight="1">
      <c r="A1585" s="28" t="s">
        <v>63</v>
      </c>
      <c r="B1585" s="65" t="e">
        <f t="shared" ref="B1585" si="528">HLOOKUP(D1584,$I$23:$M$32,3,FALSE)</f>
        <v>#N/A</v>
      </c>
      <c r="C1585" s="66"/>
      <c r="D1585" s="68">
        <f>VLOOKUP($I1561,DATA!$A$1:$V$200,11,FALSE)</f>
        <v>0</v>
      </c>
      <c r="E1585" s="69"/>
    </row>
    <row r="1586" spans="1:5" ht="37.5" customHeight="1">
      <c r="A1586" s="28" t="s">
        <v>64</v>
      </c>
      <c r="B1586" s="65" t="e">
        <f t="shared" ref="B1586" si="529">HLOOKUP(D1584,$I$23:$M$32,4,FALSE)</f>
        <v>#N/A</v>
      </c>
      <c r="C1586" s="66"/>
      <c r="D1586" s="68">
        <f>VLOOKUP($I1561,DATA!$A$1:$V$200,12,FALSE)</f>
        <v>0</v>
      </c>
      <c r="E1586" s="69"/>
    </row>
    <row r="1587" spans="1:5" ht="21.75" customHeight="1">
      <c r="A1587" s="26" t="s">
        <v>75</v>
      </c>
    </row>
    <row r="1588" spans="1:5" ht="18" customHeight="1">
      <c r="A1588" s="75" t="s">
        <v>65</v>
      </c>
      <c r="B1588" s="73" t="s">
        <v>60</v>
      </c>
      <c r="C1588" s="74"/>
      <c r="D1588" s="73" t="s">
        <v>61</v>
      </c>
      <c r="E1588" s="74"/>
    </row>
    <row r="1589" spans="1:5" ht="37.5" customHeight="1">
      <c r="A1589" s="76"/>
      <c r="B1589" s="65" t="e">
        <f t="shared" ref="B1589" si="530">HLOOKUP(D1584,$I$23:$M$32,5,FALSE)</f>
        <v>#N/A</v>
      </c>
      <c r="C1589" s="66"/>
      <c r="D1589" s="68">
        <f>VLOOKUP($I1561,DATA!$A$1:$V$200,13,FALSE)</f>
        <v>0</v>
      </c>
      <c r="E1589" s="69"/>
    </row>
    <row r="1590" spans="1:5" ht="22.5" customHeight="1">
      <c r="A1590" s="26" t="s">
        <v>76</v>
      </c>
    </row>
    <row r="1591" spans="1:5" ht="18" customHeight="1">
      <c r="A1591" s="77" t="s">
        <v>66</v>
      </c>
      <c r="B1591" s="73" t="s">
        <v>60</v>
      </c>
      <c r="C1591" s="74"/>
      <c r="D1591" s="73" t="s">
        <v>61</v>
      </c>
      <c r="E1591" s="74"/>
    </row>
    <row r="1592" spans="1:5" ht="37.5" customHeight="1">
      <c r="A1592" s="78"/>
      <c r="B1592" s="65" t="e">
        <f t="shared" ref="B1592" si="531">HLOOKUP(D1584,$I$23:$M$32,6,FALSE)</f>
        <v>#N/A</v>
      </c>
      <c r="C1592" s="66"/>
      <c r="D1592" s="68">
        <f>VLOOKUP($I1561,DATA!$A$1:$V$200,14,FALSE)</f>
        <v>0</v>
      </c>
      <c r="E1592" s="69"/>
    </row>
    <row r="1593" spans="1:5" ht="22.5" customHeight="1">
      <c r="A1593" s="26" t="s">
        <v>77</v>
      </c>
    </row>
    <row r="1594" spans="1:5" ht="30" customHeight="1">
      <c r="A1594" s="27" t="s">
        <v>67</v>
      </c>
      <c r="B1594" s="73" t="s">
        <v>60</v>
      </c>
      <c r="C1594" s="74"/>
      <c r="D1594" s="73" t="s">
        <v>61</v>
      </c>
      <c r="E1594" s="74"/>
    </row>
    <row r="1595" spans="1:5" ht="37.5" customHeight="1">
      <c r="A1595" s="28" t="s">
        <v>68</v>
      </c>
      <c r="B1595" s="65" t="e">
        <f t="shared" ref="B1595" si="532">HLOOKUP(D1584,$I$23:$M$32,7,FALSE)</f>
        <v>#N/A</v>
      </c>
      <c r="C1595" s="66"/>
      <c r="D1595" s="68">
        <f>VLOOKUP($I1561,DATA!$A$1:$V$200,15,FALSE)</f>
        <v>0</v>
      </c>
      <c r="E1595" s="69"/>
    </row>
    <row r="1596" spans="1:5" ht="37.5" customHeight="1">
      <c r="A1596" s="28" t="s">
        <v>69</v>
      </c>
      <c r="B1596" s="65" t="e">
        <f t="shared" ref="B1596" si="533">HLOOKUP(D1584,$I$23:$M$32,8,FALSE)</f>
        <v>#N/A</v>
      </c>
      <c r="C1596" s="66"/>
      <c r="D1596" s="68">
        <f>VLOOKUP($I1561,DATA!$A$1:$V$200,16,FALSE)</f>
        <v>0</v>
      </c>
      <c r="E1596" s="69"/>
    </row>
    <row r="1597" spans="1:5" ht="45" customHeight="1">
      <c r="A1597" s="29" t="s">
        <v>70</v>
      </c>
      <c r="B1597" s="65" t="e">
        <f t="shared" ref="B1597" si="534">HLOOKUP(D1584,$I$23:$M$32,9,FALSE)</f>
        <v>#N/A</v>
      </c>
      <c r="C1597" s="66"/>
      <c r="D1597" s="68">
        <f>VLOOKUP($I1561,DATA!$A$1:$V$200,17,FALSE)</f>
        <v>0</v>
      </c>
      <c r="E1597" s="69"/>
    </row>
    <row r="1598" spans="1:5" ht="37.5" customHeight="1">
      <c r="A1598" s="28" t="s">
        <v>71</v>
      </c>
      <c r="B1598" s="65" t="e">
        <f t="shared" ref="B1598" si="535">HLOOKUP(D1584,$I$23:$M$32,10,FALSE)</f>
        <v>#N/A</v>
      </c>
      <c r="C1598" s="66"/>
      <c r="D1598" s="68">
        <f>VLOOKUP($I1561,DATA!$A$1:$V$200,18,FALSE)</f>
        <v>0</v>
      </c>
      <c r="E1598" s="69"/>
    </row>
    <row r="1599" spans="1:5" ht="37.5" customHeight="1">
      <c r="A1599" s="30"/>
      <c r="B1599" s="31"/>
      <c r="C1599" s="31"/>
      <c r="D1599" s="32"/>
      <c r="E1599" s="32"/>
    </row>
    <row r="1600" spans="1:5" ht="18.75" customHeight="1">
      <c r="A1600" s="72" t="s">
        <v>72</v>
      </c>
      <c r="B1600" s="72"/>
      <c r="C1600" s="72"/>
      <c r="D1600" s="72"/>
      <c r="E1600" s="72"/>
    </row>
    <row r="1601" spans="1:13" ht="22.5" customHeight="1">
      <c r="A1601" s="26" t="s">
        <v>78</v>
      </c>
    </row>
    <row r="1602" spans="1:13" ht="30" customHeight="1">
      <c r="A1602" s="27" t="s">
        <v>73</v>
      </c>
      <c r="B1602" s="73" t="s">
        <v>60</v>
      </c>
      <c r="C1602" s="74"/>
      <c r="D1602" s="73" t="s">
        <v>61</v>
      </c>
      <c r="E1602" s="74"/>
      <c r="I1602" s="1" t="s">
        <v>26</v>
      </c>
      <c r="J1602" s="1" t="s">
        <v>25</v>
      </c>
      <c r="K1602" s="1" t="s">
        <v>194</v>
      </c>
      <c r="L1602" s="1" t="s">
        <v>195</v>
      </c>
      <c r="M1602" s="1" t="s">
        <v>196</v>
      </c>
    </row>
    <row r="1603" spans="1:13" ht="52.5" customHeight="1">
      <c r="A1603" s="29" t="str">
        <f>GRD!$L$4</f>
        <v>SELECT</v>
      </c>
      <c r="B1603" s="65" t="e">
        <f t="shared" ref="B1603:B1604" si="536">HLOOKUP(D1603,$I$42:$M$44,$G1603,FALSE)</f>
        <v>#N/A</v>
      </c>
      <c r="C1603" s="66"/>
      <c r="D1603" s="68">
        <f>VLOOKUP($I1561,DATA!$A$1:$V$200,19,FALSE)</f>
        <v>0</v>
      </c>
      <c r="E1603" s="69"/>
      <c r="G1603" s="1">
        <v>2</v>
      </c>
      <c r="H1603" s="1" t="str">
        <f t="shared" ref="H1603:H1604" si="537">A1603</f>
        <v>SELECT</v>
      </c>
      <c r="I1603" s="1" t="e">
        <f t="shared" ref="I1603:I1604" si="538">VLOOKUP($H1603,$H$3:$M$15,2,FALSE)</f>
        <v>#N/A</v>
      </c>
      <c r="J1603" s="1" t="e">
        <f t="shared" ref="J1603:J1604" si="539">VLOOKUP($H1603,$H$3:$M$15,3,FALSE)</f>
        <v>#N/A</v>
      </c>
      <c r="K1603" s="1" t="e">
        <f t="shared" ref="K1603:K1604" si="540">VLOOKUP($H1603,$H$3:$M$15,4,FALSE)</f>
        <v>#N/A</v>
      </c>
      <c r="L1603" s="1" t="e">
        <f t="shared" ref="L1603:L1604" si="541">VLOOKUP($H1603,$H$3:$M$15,5,FALSE)</f>
        <v>#N/A</v>
      </c>
      <c r="M1603" s="1" t="e">
        <f t="shared" ref="M1603:M1604" si="542">VLOOKUP($H1603,$H$3:$M$15,6,FALSE)</f>
        <v>#N/A</v>
      </c>
    </row>
    <row r="1604" spans="1:13" ht="52.5" customHeight="1">
      <c r="A1604" s="29" t="str">
        <f>GRD!$M$4</f>
        <v>SELECT</v>
      </c>
      <c r="B1604" s="65" t="e">
        <f t="shared" si="536"/>
        <v>#N/A</v>
      </c>
      <c r="C1604" s="66"/>
      <c r="D1604" s="68">
        <f>VLOOKUP($I1561,DATA!$A$1:$V$200,20,FALSE)</f>
        <v>0</v>
      </c>
      <c r="E1604" s="69"/>
      <c r="G1604" s="1">
        <v>3</v>
      </c>
      <c r="H1604" s="1" t="str">
        <f t="shared" si="537"/>
        <v>SELECT</v>
      </c>
      <c r="I1604" s="1" t="e">
        <f t="shared" si="538"/>
        <v>#N/A</v>
      </c>
      <c r="J1604" s="1" t="e">
        <f t="shared" si="539"/>
        <v>#N/A</v>
      </c>
      <c r="K1604" s="1" t="e">
        <f t="shared" si="540"/>
        <v>#N/A</v>
      </c>
      <c r="L1604" s="1" t="e">
        <f t="shared" si="541"/>
        <v>#N/A</v>
      </c>
      <c r="M1604" s="1" t="e">
        <f t="shared" si="542"/>
        <v>#N/A</v>
      </c>
    </row>
    <row r="1605" spans="1:13" ht="37.5" customHeight="1">
      <c r="A1605" s="70" t="s">
        <v>79</v>
      </c>
      <c r="B1605" s="70"/>
      <c r="C1605" s="70"/>
      <c r="D1605" s="70"/>
      <c r="E1605" s="70"/>
    </row>
    <row r="1606" spans="1:13" ht="12" customHeight="1">
      <c r="A1606" s="33"/>
      <c r="B1606" s="33"/>
      <c r="C1606" s="33"/>
      <c r="D1606" s="33"/>
      <c r="E1606" s="33"/>
    </row>
    <row r="1607" spans="1:13" ht="30" customHeight="1">
      <c r="A1607" s="27" t="s">
        <v>73</v>
      </c>
      <c r="B1607" s="71" t="s">
        <v>60</v>
      </c>
      <c r="C1607" s="71"/>
      <c r="D1607" s="71" t="s">
        <v>61</v>
      </c>
      <c r="E1607" s="71"/>
      <c r="I1607" s="1" t="s">
        <v>26</v>
      </c>
      <c r="J1607" s="1" t="s">
        <v>25</v>
      </c>
      <c r="K1607" s="1" t="s">
        <v>194</v>
      </c>
      <c r="L1607" s="1" t="s">
        <v>195</v>
      </c>
      <c r="M1607" s="1" t="s">
        <v>196</v>
      </c>
    </row>
    <row r="1608" spans="1:13" ht="52.5" customHeight="1">
      <c r="A1608" s="29" t="str">
        <f>GRD!$N$4</f>
        <v>SELECT</v>
      </c>
      <c r="B1608" s="65" t="e">
        <f t="shared" ref="B1608:B1609" si="543">HLOOKUP(D1608,$I$47:$M$49,$G1608,FALSE)</f>
        <v>#N/A</v>
      </c>
      <c r="C1608" s="66"/>
      <c r="D1608" s="67">
        <f>VLOOKUP($I1561,DATA!$A$1:$V$200,21,FALSE)</f>
        <v>0</v>
      </c>
      <c r="E1608" s="67"/>
      <c r="G1608" s="1">
        <v>2</v>
      </c>
      <c r="H1608" s="1" t="str">
        <f t="shared" ref="H1608:H1609" si="544">A1608</f>
        <v>SELECT</v>
      </c>
      <c r="I1608" s="1" t="e">
        <f t="shared" ref="I1608:I1669" si="545">VLOOKUP($H1608,$H$3:$M$15,2,FALSE)</f>
        <v>#N/A</v>
      </c>
      <c r="J1608" s="1" t="e">
        <f t="shared" ref="J1608:J1669" si="546">VLOOKUP($H1608,$H$3:$M$15,3,FALSE)</f>
        <v>#N/A</v>
      </c>
      <c r="K1608" s="1" t="e">
        <f t="shared" ref="K1608:K1669" si="547">VLOOKUP($H1608,$H$3:$M$15,4,FALSE)</f>
        <v>#N/A</v>
      </c>
      <c r="L1608" s="1" t="e">
        <f t="shared" ref="L1608:L1669" si="548">VLOOKUP($H1608,$H$3:$M$15,5,FALSE)</f>
        <v>#N/A</v>
      </c>
      <c r="M1608" s="1" t="e">
        <f t="shared" ref="M1608:M1669" si="549">VLOOKUP($H1608,$H$3:$M$15,6,FALSE)</f>
        <v>#N/A</v>
      </c>
    </row>
    <row r="1609" spans="1:13" ht="52.5" customHeight="1">
      <c r="A1609" s="29" t="str">
        <f>GRD!$O$4</f>
        <v>SELECT</v>
      </c>
      <c r="B1609" s="65" t="e">
        <f t="shared" si="543"/>
        <v>#N/A</v>
      </c>
      <c r="C1609" s="66"/>
      <c r="D1609" s="67">
        <f>VLOOKUP($I1561,DATA!$A$1:$V$200,22,FALSE)</f>
        <v>0</v>
      </c>
      <c r="E1609" s="67"/>
      <c r="G1609" s="1">
        <v>3</v>
      </c>
      <c r="H1609" s="1" t="str">
        <f t="shared" si="544"/>
        <v>SELECT</v>
      </c>
      <c r="I1609" s="1" t="e">
        <f t="shared" si="545"/>
        <v>#N/A</v>
      </c>
      <c r="J1609" s="1" t="e">
        <f t="shared" si="546"/>
        <v>#N/A</v>
      </c>
      <c r="K1609" s="1" t="e">
        <f t="shared" si="547"/>
        <v>#N/A</v>
      </c>
      <c r="L1609" s="1" t="e">
        <f t="shared" si="548"/>
        <v>#N/A</v>
      </c>
      <c r="M1609" s="1" t="e">
        <f t="shared" si="549"/>
        <v>#N/A</v>
      </c>
    </row>
    <row r="1615" spans="1:13">
      <c r="A1615" s="64" t="s">
        <v>80</v>
      </c>
      <c r="B1615" s="64"/>
      <c r="C1615" s="64" t="s">
        <v>81</v>
      </c>
      <c r="D1615" s="64"/>
      <c r="E1615" s="64"/>
    </row>
    <row r="1616" spans="1:13">
      <c r="C1616" s="64" t="s">
        <v>82</v>
      </c>
      <c r="D1616" s="64"/>
      <c r="E1616" s="64"/>
    </row>
    <row r="1617" spans="1:13">
      <c r="A1617" s="1" t="s">
        <v>84</v>
      </c>
    </row>
    <row r="1619" spans="1:13">
      <c r="A1619" s="1" t="s">
        <v>83</v>
      </c>
    </row>
    <row r="1621" spans="1:13" s="21" customFormat="1" ht="18.75" customHeight="1">
      <c r="A1621" s="89" t="s">
        <v>34</v>
      </c>
      <c r="B1621" s="89"/>
      <c r="C1621" s="89"/>
      <c r="D1621" s="89"/>
      <c r="E1621" s="89"/>
      <c r="I1621" s="21">
        <f t="shared" ref="I1621" si="550">I1561+1</f>
        <v>28</v>
      </c>
    </row>
    <row r="1622" spans="1:13" s="21" customFormat="1" ht="30" customHeight="1">
      <c r="A1622" s="90" t="s">
        <v>35</v>
      </c>
      <c r="B1622" s="90"/>
      <c r="C1622" s="90"/>
      <c r="D1622" s="90"/>
      <c r="E1622" s="90"/>
      <c r="H1622" s="1"/>
      <c r="I1622" s="1"/>
      <c r="J1622" s="1"/>
      <c r="K1622" s="1"/>
      <c r="L1622" s="1"/>
      <c r="M1622" s="1"/>
    </row>
    <row r="1623" spans="1:13" ht="18.75" customHeight="1">
      <c r="A1623" s="22" t="s">
        <v>49</v>
      </c>
      <c r="B1623" s="91" t="str">
        <f>IF((SCH!$B$2=""),"",SCH!$B$2)</f>
        <v/>
      </c>
      <c r="C1623" s="91"/>
      <c r="D1623" s="91"/>
      <c r="E1623" s="92"/>
    </row>
    <row r="1624" spans="1:13" ht="18.75" customHeight="1">
      <c r="A1624" s="23" t="s">
        <v>50</v>
      </c>
      <c r="B1624" s="82" t="str">
        <f>IF((SCH!$B$3=""),"",SCH!$B$3)</f>
        <v/>
      </c>
      <c r="C1624" s="82"/>
      <c r="D1624" s="82"/>
      <c r="E1624" s="83"/>
    </row>
    <row r="1625" spans="1:13" ht="18.75" customHeight="1">
      <c r="A1625" s="23" t="s">
        <v>56</v>
      </c>
      <c r="B1625" s="46" t="str">
        <f>IF((SCH!$B$4=""),"",SCH!$B$4)</f>
        <v/>
      </c>
      <c r="C1625" s="24" t="s">
        <v>57</v>
      </c>
      <c r="D1625" s="82" t="str">
        <f>IF((SCH!$B$5=""),"",SCH!$B$5)</f>
        <v/>
      </c>
      <c r="E1625" s="83"/>
    </row>
    <row r="1626" spans="1:13" ht="18.75" customHeight="1">
      <c r="A1626" s="23" t="s">
        <v>51</v>
      </c>
      <c r="B1626" s="82" t="str">
        <f>IF((SCH!$B$6=""),"",SCH!$B$6)</f>
        <v/>
      </c>
      <c r="C1626" s="82"/>
      <c r="D1626" s="82"/>
      <c r="E1626" s="83"/>
    </row>
    <row r="1627" spans="1:13" ht="18.75" customHeight="1">
      <c r="A1627" s="23" t="s">
        <v>52</v>
      </c>
      <c r="B1627" s="82" t="str">
        <f>IF((SCH!$B$7=""),"",SCH!$B$7)</f>
        <v/>
      </c>
      <c r="C1627" s="82"/>
      <c r="D1627" s="82"/>
      <c r="E1627" s="83"/>
    </row>
    <row r="1628" spans="1:13" ht="18.75" customHeight="1">
      <c r="A1628" s="25" t="s">
        <v>53</v>
      </c>
      <c r="B1628" s="84" t="str">
        <f>IF((SCH!$B$8=""),"",SCH!$B$8)</f>
        <v/>
      </c>
      <c r="C1628" s="84"/>
      <c r="D1628" s="84"/>
      <c r="E1628" s="85"/>
    </row>
    <row r="1629" spans="1:13" ht="26.25" customHeight="1">
      <c r="A1629" s="86" t="s">
        <v>36</v>
      </c>
      <c r="B1629" s="86"/>
      <c r="C1629" s="86"/>
      <c r="D1629" s="86"/>
      <c r="E1629" s="86"/>
    </row>
    <row r="1630" spans="1:13" s="21" customFormat="1" ht="15" customHeight="1">
      <c r="A1630" s="87" t="s">
        <v>37</v>
      </c>
      <c r="B1630" s="87"/>
      <c r="C1630" s="87"/>
      <c r="D1630" s="87"/>
      <c r="E1630" s="87"/>
      <c r="H1630" s="1"/>
      <c r="I1630" s="1"/>
      <c r="J1630" s="1"/>
      <c r="K1630" s="1"/>
      <c r="L1630" s="1"/>
      <c r="M1630" s="1"/>
    </row>
    <row r="1631" spans="1:13" s="21" customFormat="1">
      <c r="A1631" s="88" t="s">
        <v>38</v>
      </c>
      <c r="B1631" s="88"/>
      <c r="C1631" s="88"/>
      <c r="D1631" s="88"/>
      <c r="E1631" s="88"/>
      <c r="H1631" s="1"/>
      <c r="I1631" s="1"/>
      <c r="J1631" s="1"/>
      <c r="K1631" s="1"/>
      <c r="L1631" s="1"/>
      <c r="M1631" s="1"/>
    </row>
    <row r="1632" spans="1:13" ht="26.25" customHeight="1">
      <c r="A1632" s="72" t="s">
        <v>39</v>
      </c>
      <c r="B1632" s="72"/>
      <c r="C1632" s="72"/>
      <c r="D1632" s="72"/>
      <c r="E1632" s="72"/>
    </row>
    <row r="1633" spans="1:5" ht="23.25">
      <c r="A1633" s="5" t="s">
        <v>45</v>
      </c>
      <c r="B1633" s="45">
        <f>VLOOKUP($I1621,DATA!$A$1:$V$200,2,FALSE)</f>
        <v>0</v>
      </c>
      <c r="C1633" s="43" t="s">
        <v>48</v>
      </c>
      <c r="D1633" s="81">
        <f>VLOOKUP($I1621,DATA!$A$1:$V$200,3,FALSE)</f>
        <v>0</v>
      </c>
      <c r="E1633" s="81"/>
    </row>
    <row r="1634" spans="1:5" ht="23.25">
      <c r="A1634" s="5" t="s">
        <v>46</v>
      </c>
      <c r="B1634" s="79">
        <f>VLOOKUP($I1621,DATA!$A$1:$V$200,4,FALSE)</f>
        <v>0</v>
      </c>
      <c r="C1634" s="79"/>
      <c r="D1634" s="79"/>
      <c r="E1634" s="79"/>
    </row>
    <row r="1635" spans="1:5" ht="23.25">
      <c r="A1635" s="5" t="s">
        <v>47</v>
      </c>
      <c r="B1635" s="79">
        <f>VLOOKUP($I1621,DATA!$A$1:$V$200,5,FALSE)</f>
        <v>0</v>
      </c>
      <c r="C1635" s="79"/>
      <c r="D1635" s="79"/>
      <c r="E1635" s="79"/>
    </row>
    <row r="1636" spans="1:5" ht="23.25" customHeight="1">
      <c r="A1636" s="5" t="s">
        <v>40</v>
      </c>
      <c r="B1636" s="79">
        <f>VLOOKUP($I1621,DATA!$A$1:$V$200,6,FALSE)</f>
        <v>0</v>
      </c>
      <c r="C1636" s="79"/>
      <c r="D1636" s="79"/>
      <c r="E1636" s="79"/>
    </row>
    <row r="1637" spans="1:5" ht="23.25" customHeight="1">
      <c r="A1637" s="5" t="s">
        <v>41</v>
      </c>
      <c r="B1637" s="79">
        <f>VLOOKUP($I1621,DATA!$A$1:$V$200,7,FALSE)</f>
        <v>0</v>
      </c>
      <c r="C1637" s="79"/>
      <c r="D1637" s="79"/>
      <c r="E1637" s="79"/>
    </row>
    <row r="1638" spans="1:5" ht="23.25" customHeight="1">
      <c r="A1638" s="5" t="s">
        <v>42</v>
      </c>
      <c r="B1638" s="79">
        <f>VLOOKUP($I1621,DATA!$A$1:$V$200,8,FALSE)</f>
        <v>0</v>
      </c>
      <c r="C1638" s="79"/>
      <c r="D1638" s="79"/>
      <c r="E1638" s="79"/>
    </row>
    <row r="1639" spans="1:5" ht="25.5">
      <c r="A1639" s="5" t="s">
        <v>43</v>
      </c>
      <c r="B1639" s="79">
        <f>VLOOKUP($I1621,DATA!$A$1:$V$200,9,FALSE)</f>
        <v>0</v>
      </c>
      <c r="C1639" s="79"/>
      <c r="D1639" s="79"/>
      <c r="E1639" s="79"/>
    </row>
    <row r="1640" spans="1:5" ht="22.5" customHeight="1">
      <c r="A1640" s="80" t="s">
        <v>44</v>
      </c>
      <c r="B1640" s="80"/>
      <c r="C1640" s="80"/>
      <c r="D1640" s="80"/>
      <c r="E1640" s="80"/>
    </row>
    <row r="1641" spans="1:5" ht="18.75" customHeight="1">
      <c r="A1641" s="72" t="s">
        <v>58</v>
      </c>
      <c r="B1641" s="72"/>
      <c r="C1641" s="72"/>
      <c r="D1641" s="72"/>
      <c r="E1641" s="72"/>
    </row>
    <row r="1642" spans="1:5" ht="22.5" customHeight="1">
      <c r="A1642" s="26" t="s">
        <v>74</v>
      </c>
    </row>
    <row r="1643" spans="1:5" ht="18" customHeight="1">
      <c r="A1643" s="44" t="s">
        <v>59</v>
      </c>
      <c r="B1643" s="73" t="s">
        <v>60</v>
      </c>
      <c r="C1643" s="74"/>
      <c r="D1643" s="73" t="s">
        <v>61</v>
      </c>
      <c r="E1643" s="74"/>
    </row>
    <row r="1644" spans="1:5" ht="37.5" customHeight="1">
      <c r="A1644" s="28" t="s">
        <v>62</v>
      </c>
      <c r="B1644" s="65" t="e">
        <f t="shared" ref="B1644" si="551">HLOOKUP(D1644,$I$23:$M$32,2,FALSE)</f>
        <v>#N/A</v>
      </c>
      <c r="C1644" s="66"/>
      <c r="D1644" s="68">
        <f>VLOOKUP($I1621,DATA!$A$1:$V$200,10,FALSE)</f>
        <v>0</v>
      </c>
      <c r="E1644" s="69"/>
    </row>
    <row r="1645" spans="1:5" ht="37.5" customHeight="1">
      <c r="A1645" s="28" t="s">
        <v>63</v>
      </c>
      <c r="B1645" s="65" t="e">
        <f t="shared" ref="B1645" si="552">HLOOKUP(D1644,$I$23:$M$32,3,FALSE)</f>
        <v>#N/A</v>
      </c>
      <c r="C1645" s="66"/>
      <c r="D1645" s="68">
        <f>VLOOKUP($I1621,DATA!$A$1:$V$200,11,FALSE)</f>
        <v>0</v>
      </c>
      <c r="E1645" s="69"/>
    </row>
    <row r="1646" spans="1:5" ht="37.5" customHeight="1">
      <c r="A1646" s="28" t="s">
        <v>64</v>
      </c>
      <c r="B1646" s="65" t="e">
        <f t="shared" ref="B1646" si="553">HLOOKUP(D1644,$I$23:$M$32,4,FALSE)</f>
        <v>#N/A</v>
      </c>
      <c r="C1646" s="66"/>
      <c r="D1646" s="68">
        <f>VLOOKUP($I1621,DATA!$A$1:$V$200,12,FALSE)</f>
        <v>0</v>
      </c>
      <c r="E1646" s="69"/>
    </row>
    <row r="1647" spans="1:5" ht="21.75" customHeight="1">
      <c r="A1647" s="26" t="s">
        <v>75</v>
      </c>
    </row>
    <row r="1648" spans="1:5" ht="18" customHeight="1">
      <c r="A1648" s="75" t="s">
        <v>65</v>
      </c>
      <c r="B1648" s="73" t="s">
        <v>60</v>
      </c>
      <c r="C1648" s="74"/>
      <c r="D1648" s="73" t="s">
        <v>61</v>
      </c>
      <c r="E1648" s="74"/>
    </row>
    <row r="1649" spans="1:13" ht="37.5" customHeight="1">
      <c r="A1649" s="76"/>
      <c r="B1649" s="65" t="e">
        <f t="shared" ref="B1649" si="554">HLOOKUP(D1644,$I$23:$M$32,5,FALSE)</f>
        <v>#N/A</v>
      </c>
      <c r="C1649" s="66"/>
      <c r="D1649" s="68">
        <f>VLOOKUP($I1621,DATA!$A$1:$V$200,13,FALSE)</f>
        <v>0</v>
      </c>
      <c r="E1649" s="69"/>
    </row>
    <row r="1650" spans="1:13" ht="22.5" customHeight="1">
      <c r="A1650" s="26" t="s">
        <v>76</v>
      </c>
    </row>
    <row r="1651" spans="1:13" ht="18" customHeight="1">
      <c r="A1651" s="77" t="s">
        <v>66</v>
      </c>
      <c r="B1651" s="73" t="s">
        <v>60</v>
      </c>
      <c r="C1651" s="74"/>
      <c r="D1651" s="73" t="s">
        <v>61</v>
      </c>
      <c r="E1651" s="74"/>
    </row>
    <row r="1652" spans="1:13" ht="37.5" customHeight="1">
      <c r="A1652" s="78"/>
      <c r="B1652" s="65" t="e">
        <f t="shared" ref="B1652" si="555">HLOOKUP(D1644,$I$23:$M$32,6,FALSE)</f>
        <v>#N/A</v>
      </c>
      <c r="C1652" s="66"/>
      <c r="D1652" s="68">
        <f>VLOOKUP($I1621,DATA!$A$1:$V$200,14,FALSE)</f>
        <v>0</v>
      </c>
      <c r="E1652" s="69"/>
    </row>
    <row r="1653" spans="1:13" ht="22.5" customHeight="1">
      <c r="A1653" s="26" t="s">
        <v>77</v>
      </c>
    </row>
    <row r="1654" spans="1:13" ht="30" customHeight="1">
      <c r="A1654" s="27" t="s">
        <v>67</v>
      </c>
      <c r="B1654" s="73" t="s">
        <v>60</v>
      </c>
      <c r="C1654" s="74"/>
      <c r="D1654" s="73" t="s">
        <v>61</v>
      </c>
      <c r="E1654" s="74"/>
    </row>
    <row r="1655" spans="1:13" ht="37.5" customHeight="1">
      <c r="A1655" s="28" t="s">
        <v>68</v>
      </c>
      <c r="B1655" s="65" t="e">
        <f t="shared" ref="B1655" si="556">HLOOKUP(D1644,$I$23:$M$32,7,FALSE)</f>
        <v>#N/A</v>
      </c>
      <c r="C1655" s="66"/>
      <c r="D1655" s="68">
        <f>VLOOKUP($I1621,DATA!$A$1:$V$200,15,FALSE)</f>
        <v>0</v>
      </c>
      <c r="E1655" s="69"/>
    </row>
    <row r="1656" spans="1:13" ht="37.5" customHeight="1">
      <c r="A1656" s="28" t="s">
        <v>69</v>
      </c>
      <c r="B1656" s="65" t="e">
        <f t="shared" ref="B1656" si="557">HLOOKUP(D1644,$I$23:$M$32,8,FALSE)</f>
        <v>#N/A</v>
      </c>
      <c r="C1656" s="66"/>
      <c r="D1656" s="68">
        <f>VLOOKUP($I1621,DATA!$A$1:$V$200,16,FALSE)</f>
        <v>0</v>
      </c>
      <c r="E1656" s="69"/>
    </row>
    <row r="1657" spans="1:13" ht="45" customHeight="1">
      <c r="A1657" s="29" t="s">
        <v>70</v>
      </c>
      <c r="B1657" s="65" t="e">
        <f t="shared" ref="B1657" si="558">HLOOKUP(D1644,$I$23:$M$32,9,FALSE)</f>
        <v>#N/A</v>
      </c>
      <c r="C1657" s="66"/>
      <c r="D1657" s="68">
        <f>VLOOKUP($I1621,DATA!$A$1:$V$200,17,FALSE)</f>
        <v>0</v>
      </c>
      <c r="E1657" s="69"/>
    </row>
    <row r="1658" spans="1:13" ht="37.5" customHeight="1">
      <c r="A1658" s="28" t="s">
        <v>71</v>
      </c>
      <c r="B1658" s="65" t="e">
        <f t="shared" ref="B1658" si="559">HLOOKUP(D1644,$I$23:$M$32,10,FALSE)</f>
        <v>#N/A</v>
      </c>
      <c r="C1658" s="66"/>
      <c r="D1658" s="68">
        <f>VLOOKUP($I1621,DATA!$A$1:$V$200,18,FALSE)</f>
        <v>0</v>
      </c>
      <c r="E1658" s="69"/>
    </row>
    <row r="1659" spans="1:13" ht="37.5" customHeight="1">
      <c r="A1659" s="30"/>
      <c r="B1659" s="31"/>
      <c r="C1659" s="31"/>
      <c r="D1659" s="32"/>
      <c r="E1659" s="32"/>
    </row>
    <row r="1660" spans="1:13" ht="18.75" customHeight="1">
      <c r="A1660" s="72" t="s">
        <v>72</v>
      </c>
      <c r="B1660" s="72"/>
      <c r="C1660" s="72"/>
      <c r="D1660" s="72"/>
      <c r="E1660" s="72"/>
    </row>
    <row r="1661" spans="1:13" ht="22.5" customHeight="1">
      <c r="A1661" s="26" t="s">
        <v>78</v>
      </c>
    </row>
    <row r="1662" spans="1:13" ht="30" customHeight="1">
      <c r="A1662" s="27" t="s">
        <v>73</v>
      </c>
      <c r="B1662" s="73" t="s">
        <v>60</v>
      </c>
      <c r="C1662" s="74"/>
      <c r="D1662" s="73" t="s">
        <v>61</v>
      </c>
      <c r="E1662" s="74"/>
      <c r="I1662" s="1" t="s">
        <v>26</v>
      </c>
      <c r="J1662" s="1" t="s">
        <v>25</v>
      </c>
      <c r="K1662" s="1" t="s">
        <v>194</v>
      </c>
      <c r="L1662" s="1" t="s">
        <v>195</v>
      </c>
      <c r="M1662" s="1" t="s">
        <v>196</v>
      </c>
    </row>
    <row r="1663" spans="1:13" ht="52.5" customHeight="1">
      <c r="A1663" s="29" t="str">
        <f>GRD!$L$4</f>
        <v>SELECT</v>
      </c>
      <c r="B1663" s="65" t="e">
        <f t="shared" ref="B1663:B1664" si="560">HLOOKUP(D1663,$I$42:$M$44,$G1663,FALSE)</f>
        <v>#N/A</v>
      </c>
      <c r="C1663" s="66"/>
      <c r="D1663" s="68">
        <f>VLOOKUP($I1621,DATA!$A$1:$V$200,19,FALSE)</f>
        <v>0</v>
      </c>
      <c r="E1663" s="69"/>
      <c r="G1663" s="1">
        <v>2</v>
      </c>
      <c r="H1663" s="1" t="str">
        <f t="shared" ref="H1663:H1664" si="561">A1663</f>
        <v>SELECT</v>
      </c>
      <c r="I1663" s="1" t="e">
        <f t="shared" ref="I1663:I1664" si="562">VLOOKUP($H1663,$H$3:$M$15,2,FALSE)</f>
        <v>#N/A</v>
      </c>
      <c r="J1663" s="1" t="e">
        <f t="shared" ref="J1663:J1664" si="563">VLOOKUP($H1663,$H$3:$M$15,3,FALSE)</f>
        <v>#N/A</v>
      </c>
      <c r="K1663" s="1" t="e">
        <f t="shared" ref="K1663:K1664" si="564">VLOOKUP($H1663,$H$3:$M$15,4,FALSE)</f>
        <v>#N/A</v>
      </c>
      <c r="L1663" s="1" t="e">
        <f t="shared" ref="L1663:L1664" si="565">VLOOKUP($H1663,$H$3:$M$15,5,FALSE)</f>
        <v>#N/A</v>
      </c>
      <c r="M1663" s="1" t="e">
        <f t="shared" ref="M1663:M1664" si="566">VLOOKUP($H1663,$H$3:$M$15,6,FALSE)</f>
        <v>#N/A</v>
      </c>
    </row>
    <row r="1664" spans="1:13" ht="52.5" customHeight="1">
      <c r="A1664" s="29" t="str">
        <f>GRD!$M$4</f>
        <v>SELECT</v>
      </c>
      <c r="B1664" s="65" t="e">
        <f t="shared" si="560"/>
        <v>#N/A</v>
      </c>
      <c r="C1664" s="66"/>
      <c r="D1664" s="68">
        <f>VLOOKUP($I1621,DATA!$A$1:$V$200,20,FALSE)</f>
        <v>0</v>
      </c>
      <c r="E1664" s="69"/>
      <c r="G1664" s="1">
        <v>3</v>
      </c>
      <c r="H1664" s="1" t="str">
        <f t="shared" si="561"/>
        <v>SELECT</v>
      </c>
      <c r="I1664" s="1" t="e">
        <f t="shared" si="562"/>
        <v>#N/A</v>
      </c>
      <c r="J1664" s="1" t="e">
        <f t="shared" si="563"/>
        <v>#N/A</v>
      </c>
      <c r="K1664" s="1" t="e">
        <f t="shared" si="564"/>
        <v>#N/A</v>
      </c>
      <c r="L1664" s="1" t="e">
        <f t="shared" si="565"/>
        <v>#N/A</v>
      </c>
      <c r="M1664" s="1" t="e">
        <f t="shared" si="566"/>
        <v>#N/A</v>
      </c>
    </row>
    <row r="1665" spans="1:13" ht="37.5" customHeight="1">
      <c r="A1665" s="70" t="s">
        <v>79</v>
      </c>
      <c r="B1665" s="70"/>
      <c r="C1665" s="70"/>
      <c r="D1665" s="70"/>
      <c r="E1665" s="70"/>
    </row>
    <row r="1666" spans="1:13" ht="12" customHeight="1">
      <c r="A1666" s="33"/>
      <c r="B1666" s="33"/>
      <c r="C1666" s="33"/>
      <c r="D1666" s="33"/>
      <c r="E1666" s="33"/>
    </row>
    <row r="1667" spans="1:13" ht="30" customHeight="1">
      <c r="A1667" s="27" t="s">
        <v>73</v>
      </c>
      <c r="B1667" s="71" t="s">
        <v>60</v>
      </c>
      <c r="C1667" s="71"/>
      <c r="D1667" s="71" t="s">
        <v>61</v>
      </c>
      <c r="E1667" s="71"/>
      <c r="I1667" s="1" t="s">
        <v>26</v>
      </c>
      <c r="J1667" s="1" t="s">
        <v>25</v>
      </c>
      <c r="K1667" s="1" t="s">
        <v>194</v>
      </c>
      <c r="L1667" s="1" t="s">
        <v>195</v>
      </c>
      <c r="M1667" s="1" t="s">
        <v>196</v>
      </c>
    </row>
    <row r="1668" spans="1:13" ht="52.5" customHeight="1">
      <c r="A1668" s="29" t="str">
        <f>GRD!$N$4</f>
        <v>SELECT</v>
      </c>
      <c r="B1668" s="65" t="e">
        <f t="shared" ref="B1668:B1669" si="567">HLOOKUP(D1668,$I$47:$M$49,$G1668,FALSE)</f>
        <v>#N/A</v>
      </c>
      <c r="C1668" s="66"/>
      <c r="D1668" s="67">
        <f>VLOOKUP($I1621,DATA!$A$1:$V$200,21,FALSE)</f>
        <v>0</v>
      </c>
      <c r="E1668" s="67"/>
      <c r="G1668" s="1">
        <v>2</v>
      </c>
      <c r="H1668" s="1" t="str">
        <f t="shared" ref="H1668:H1669" si="568">A1668</f>
        <v>SELECT</v>
      </c>
      <c r="I1668" s="1" t="e">
        <f t="shared" si="545"/>
        <v>#N/A</v>
      </c>
      <c r="J1668" s="1" t="e">
        <f t="shared" si="546"/>
        <v>#N/A</v>
      </c>
      <c r="K1668" s="1" t="e">
        <f t="shared" si="547"/>
        <v>#N/A</v>
      </c>
      <c r="L1668" s="1" t="e">
        <f t="shared" si="548"/>
        <v>#N/A</v>
      </c>
      <c r="M1668" s="1" t="e">
        <f t="shared" si="549"/>
        <v>#N/A</v>
      </c>
    </row>
    <row r="1669" spans="1:13" ht="52.5" customHeight="1">
      <c r="A1669" s="29" t="str">
        <f>GRD!$O$4</f>
        <v>SELECT</v>
      </c>
      <c r="B1669" s="65" t="e">
        <f t="shared" si="567"/>
        <v>#N/A</v>
      </c>
      <c r="C1669" s="66"/>
      <c r="D1669" s="67">
        <f>VLOOKUP($I1621,DATA!$A$1:$V$200,22,FALSE)</f>
        <v>0</v>
      </c>
      <c r="E1669" s="67"/>
      <c r="G1669" s="1">
        <v>3</v>
      </c>
      <c r="H1669" s="1" t="str">
        <f t="shared" si="568"/>
        <v>SELECT</v>
      </c>
      <c r="I1669" s="1" t="e">
        <f t="shared" si="545"/>
        <v>#N/A</v>
      </c>
      <c r="J1669" s="1" t="e">
        <f t="shared" si="546"/>
        <v>#N/A</v>
      </c>
      <c r="K1669" s="1" t="e">
        <f t="shared" si="547"/>
        <v>#N/A</v>
      </c>
      <c r="L1669" s="1" t="e">
        <f t="shared" si="548"/>
        <v>#N/A</v>
      </c>
      <c r="M1669" s="1" t="e">
        <f t="shared" si="549"/>
        <v>#N/A</v>
      </c>
    </row>
    <row r="1675" spans="1:13">
      <c r="A1675" s="64" t="s">
        <v>80</v>
      </c>
      <c r="B1675" s="64"/>
      <c r="C1675" s="64" t="s">
        <v>81</v>
      </c>
      <c r="D1675" s="64"/>
      <c r="E1675" s="64"/>
    </row>
    <row r="1676" spans="1:13">
      <c r="C1676" s="64" t="s">
        <v>82</v>
      </c>
      <c r="D1676" s="64"/>
      <c r="E1676" s="64"/>
    </row>
    <row r="1677" spans="1:13">
      <c r="A1677" s="1" t="s">
        <v>84</v>
      </c>
    </row>
    <row r="1679" spans="1:13">
      <c r="A1679" s="1" t="s">
        <v>83</v>
      </c>
    </row>
    <row r="1681" spans="1:13" s="21" customFormat="1" ht="18.75" customHeight="1">
      <c r="A1681" s="89" t="s">
        <v>34</v>
      </c>
      <c r="B1681" s="89"/>
      <c r="C1681" s="89"/>
      <c r="D1681" s="89"/>
      <c r="E1681" s="89"/>
      <c r="I1681" s="21">
        <f t="shared" ref="I1681" si="569">I1621+1</f>
        <v>29</v>
      </c>
    </row>
    <row r="1682" spans="1:13" s="21" customFormat="1" ht="30" customHeight="1">
      <c r="A1682" s="90" t="s">
        <v>35</v>
      </c>
      <c r="B1682" s="90"/>
      <c r="C1682" s="90"/>
      <c r="D1682" s="90"/>
      <c r="E1682" s="90"/>
      <c r="H1682" s="1"/>
      <c r="I1682" s="1"/>
      <c r="J1682" s="1"/>
      <c r="K1682" s="1"/>
      <c r="L1682" s="1"/>
      <c r="M1682" s="1"/>
    </row>
    <row r="1683" spans="1:13" ht="18.75" customHeight="1">
      <c r="A1683" s="22" t="s">
        <v>49</v>
      </c>
      <c r="B1683" s="91" t="str">
        <f>IF((SCH!$B$2=""),"",SCH!$B$2)</f>
        <v/>
      </c>
      <c r="C1683" s="91"/>
      <c r="D1683" s="91"/>
      <c r="E1683" s="92"/>
    </row>
    <row r="1684" spans="1:13" ht="18.75" customHeight="1">
      <c r="A1684" s="23" t="s">
        <v>50</v>
      </c>
      <c r="B1684" s="82" t="str">
        <f>IF((SCH!$B$3=""),"",SCH!$B$3)</f>
        <v/>
      </c>
      <c r="C1684" s="82"/>
      <c r="D1684" s="82"/>
      <c r="E1684" s="83"/>
    </row>
    <row r="1685" spans="1:13" ht="18.75" customHeight="1">
      <c r="A1685" s="23" t="s">
        <v>56</v>
      </c>
      <c r="B1685" s="46" t="str">
        <f>IF((SCH!$B$4=""),"",SCH!$B$4)</f>
        <v/>
      </c>
      <c r="C1685" s="24" t="s">
        <v>57</v>
      </c>
      <c r="D1685" s="82" t="str">
        <f>IF((SCH!$B$5=""),"",SCH!$B$5)</f>
        <v/>
      </c>
      <c r="E1685" s="83"/>
    </row>
    <row r="1686" spans="1:13" ht="18.75" customHeight="1">
      <c r="A1686" s="23" t="s">
        <v>51</v>
      </c>
      <c r="B1686" s="82" t="str">
        <f>IF((SCH!$B$6=""),"",SCH!$B$6)</f>
        <v/>
      </c>
      <c r="C1686" s="82"/>
      <c r="D1686" s="82"/>
      <c r="E1686" s="83"/>
    </row>
    <row r="1687" spans="1:13" ht="18.75" customHeight="1">
      <c r="A1687" s="23" t="s">
        <v>52</v>
      </c>
      <c r="B1687" s="82" t="str">
        <f>IF((SCH!$B$7=""),"",SCH!$B$7)</f>
        <v/>
      </c>
      <c r="C1687" s="82"/>
      <c r="D1687" s="82"/>
      <c r="E1687" s="83"/>
    </row>
    <row r="1688" spans="1:13" ht="18.75" customHeight="1">
      <c r="A1688" s="25" t="s">
        <v>53</v>
      </c>
      <c r="B1688" s="84" t="str">
        <f>IF((SCH!$B$8=""),"",SCH!$B$8)</f>
        <v/>
      </c>
      <c r="C1688" s="84"/>
      <c r="D1688" s="84"/>
      <c r="E1688" s="85"/>
    </row>
    <row r="1689" spans="1:13" ht="26.25" customHeight="1">
      <c r="A1689" s="86" t="s">
        <v>36</v>
      </c>
      <c r="B1689" s="86"/>
      <c r="C1689" s="86"/>
      <c r="D1689" s="86"/>
      <c r="E1689" s="86"/>
    </row>
    <row r="1690" spans="1:13" s="21" customFormat="1" ht="15" customHeight="1">
      <c r="A1690" s="87" t="s">
        <v>37</v>
      </c>
      <c r="B1690" s="87"/>
      <c r="C1690" s="87"/>
      <c r="D1690" s="87"/>
      <c r="E1690" s="87"/>
      <c r="H1690" s="1"/>
      <c r="I1690" s="1"/>
      <c r="J1690" s="1"/>
      <c r="K1690" s="1"/>
      <c r="L1690" s="1"/>
      <c r="M1690" s="1"/>
    </row>
    <row r="1691" spans="1:13" s="21" customFormat="1">
      <c r="A1691" s="88" t="s">
        <v>38</v>
      </c>
      <c r="B1691" s="88"/>
      <c r="C1691" s="88"/>
      <c r="D1691" s="88"/>
      <c r="E1691" s="88"/>
      <c r="H1691" s="1"/>
      <c r="I1691" s="1"/>
      <c r="J1691" s="1"/>
      <c r="K1691" s="1"/>
      <c r="L1691" s="1"/>
      <c r="M1691" s="1"/>
    </row>
    <row r="1692" spans="1:13" ht="26.25" customHeight="1">
      <c r="A1692" s="72" t="s">
        <v>39</v>
      </c>
      <c r="B1692" s="72"/>
      <c r="C1692" s="72"/>
      <c r="D1692" s="72"/>
      <c r="E1692" s="72"/>
    </row>
    <row r="1693" spans="1:13" ht="23.25">
      <c r="A1693" s="5" t="s">
        <v>45</v>
      </c>
      <c r="B1693" s="45">
        <f>VLOOKUP($I1681,DATA!$A$1:$V$200,2,FALSE)</f>
        <v>0</v>
      </c>
      <c r="C1693" s="43" t="s">
        <v>48</v>
      </c>
      <c r="D1693" s="81">
        <f>VLOOKUP($I1681,DATA!$A$1:$V$200,3,FALSE)</f>
        <v>0</v>
      </c>
      <c r="E1693" s="81"/>
    </row>
    <row r="1694" spans="1:13" ht="23.25">
      <c r="A1694" s="5" t="s">
        <v>46</v>
      </c>
      <c r="B1694" s="79">
        <f>VLOOKUP($I1681,DATA!$A$1:$V$200,4,FALSE)</f>
        <v>0</v>
      </c>
      <c r="C1694" s="79"/>
      <c r="D1694" s="79"/>
      <c r="E1694" s="79"/>
    </row>
    <row r="1695" spans="1:13" ht="23.25">
      <c r="A1695" s="5" t="s">
        <v>47</v>
      </c>
      <c r="B1695" s="79">
        <f>VLOOKUP($I1681,DATA!$A$1:$V$200,5,FALSE)</f>
        <v>0</v>
      </c>
      <c r="C1695" s="79"/>
      <c r="D1695" s="79"/>
      <c r="E1695" s="79"/>
    </row>
    <row r="1696" spans="1:13" ht="23.25" customHeight="1">
      <c r="A1696" s="5" t="s">
        <v>40</v>
      </c>
      <c r="B1696" s="79">
        <f>VLOOKUP($I1681,DATA!$A$1:$V$200,6,FALSE)</f>
        <v>0</v>
      </c>
      <c r="C1696" s="79"/>
      <c r="D1696" s="79"/>
      <c r="E1696" s="79"/>
    </row>
    <row r="1697" spans="1:5" ht="23.25" customHeight="1">
      <c r="A1697" s="5" t="s">
        <v>41</v>
      </c>
      <c r="B1697" s="79">
        <f>VLOOKUP($I1681,DATA!$A$1:$V$200,7,FALSE)</f>
        <v>0</v>
      </c>
      <c r="C1697" s="79"/>
      <c r="D1697" s="79"/>
      <c r="E1697" s="79"/>
    </row>
    <row r="1698" spans="1:5" ht="23.25" customHeight="1">
      <c r="A1698" s="5" t="s">
        <v>42</v>
      </c>
      <c r="B1698" s="79">
        <f>VLOOKUP($I1681,DATA!$A$1:$V$200,8,FALSE)</f>
        <v>0</v>
      </c>
      <c r="C1698" s="79"/>
      <c r="D1698" s="79"/>
      <c r="E1698" s="79"/>
    </row>
    <row r="1699" spans="1:5" ht="25.5">
      <c r="A1699" s="5" t="s">
        <v>43</v>
      </c>
      <c r="B1699" s="79">
        <f>VLOOKUP($I1681,DATA!$A$1:$V$200,9,FALSE)</f>
        <v>0</v>
      </c>
      <c r="C1699" s="79"/>
      <c r="D1699" s="79"/>
      <c r="E1699" s="79"/>
    </row>
    <row r="1700" spans="1:5" ht="22.5" customHeight="1">
      <c r="A1700" s="80" t="s">
        <v>44</v>
      </c>
      <c r="B1700" s="80"/>
      <c r="C1700" s="80"/>
      <c r="D1700" s="80"/>
      <c r="E1700" s="80"/>
    </row>
    <row r="1701" spans="1:5" ht="18.75" customHeight="1">
      <c r="A1701" s="72" t="s">
        <v>58</v>
      </c>
      <c r="B1701" s="72"/>
      <c r="C1701" s="72"/>
      <c r="D1701" s="72"/>
      <c r="E1701" s="72"/>
    </row>
    <row r="1702" spans="1:5" ht="22.5" customHeight="1">
      <c r="A1702" s="26" t="s">
        <v>74</v>
      </c>
    </row>
    <row r="1703" spans="1:5" ht="18" customHeight="1">
      <c r="A1703" s="44" t="s">
        <v>59</v>
      </c>
      <c r="B1703" s="73" t="s">
        <v>60</v>
      </c>
      <c r="C1703" s="74"/>
      <c r="D1703" s="73" t="s">
        <v>61</v>
      </c>
      <c r="E1703" s="74"/>
    </row>
    <row r="1704" spans="1:5" ht="37.5" customHeight="1">
      <c r="A1704" s="28" t="s">
        <v>62</v>
      </c>
      <c r="B1704" s="65" t="e">
        <f t="shared" ref="B1704" si="570">HLOOKUP(D1704,$I$23:$M$32,2,FALSE)</f>
        <v>#N/A</v>
      </c>
      <c r="C1704" s="66"/>
      <c r="D1704" s="68">
        <f>VLOOKUP($I1681,DATA!$A$1:$V$200,10,FALSE)</f>
        <v>0</v>
      </c>
      <c r="E1704" s="69"/>
    </row>
    <row r="1705" spans="1:5" ht="37.5" customHeight="1">
      <c r="A1705" s="28" t="s">
        <v>63</v>
      </c>
      <c r="B1705" s="65" t="e">
        <f t="shared" ref="B1705" si="571">HLOOKUP(D1704,$I$23:$M$32,3,FALSE)</f>
        <v>#N/A</v>
      </c>
      <c r="C1705" s="66"/>
      <c r="D1705" s="68">
        <f>VLOOKUP($I1681,DATA!$A$1:$V$200,11,FALSE)</f>
        <v>0</v>
      </c>
      <c r="E1705" s="69"/>
    </row>
    <row r="1706" spans="1:5" ht="37.5" customHeight="1">
      <c r="A1706" s="28" t="s">
        <v>64</v>
      </c>
      <c r="B1706" s="65" t="e">
        <f t="shared" ref="B1706" si="572">HLOOKUP(D1704,$I$23:$M$32,4,FALSE)</f>
        <v>#N/A</v>
      </c>
      <c r="C1706" s="66"/>
      <c r="D1706" s="68">
        <f>VLOOKUP($I1681,DATA!$A$1:$V$200,12,FALSE)</f>
        <v>0</v>
      </c>
      <c r="E1706" s="69"/>
    </row>
    <row r="1707" spans="1:5" ht="21.75" customHeight="1">
      <c r="A1707" s="26" t="s">
        <v>75</v>
      </c>
    </row>
    <row r="1708" spans="1:5" ht="18" customHeight="1">
      <c r="A1708" s="75" t="s">
        <v>65</v>
      </c>
      <c r="B1708" s="73" t="s">
        <v>60</v>
      </c>
      <c r="C1708" s="74"/>
      <c r="D1708" s="73" t="s">
        <v>61</v>
      </c>
      <c r="E1708" s="74"/>
    </row>
    <row r="1709" spans="1:5" ht="37.5" customHeight="1">
      <c r="A1709" s="76"/>
      <c r="B1709" s="65" t="e">
        <f t="shared" ref="B1709" si="573">HLOOKUP(D1704,$I$23:$M$32,5,FALSE)</f>
        <v>#N/A</v>
      </c>
      <c r="C1709" s="66"/>
      <c r="D1709" s="68">
        <f>VLOOKUP($I1681,DATA!$A$1:$V$200,13,FALSE)</f>
        <v>0</v>
      </c>
      <c r="E1709" s="69"/>
    </row>
    <row r="1710" spans="1:5" ht="22.5" customHeight="1">
      <c r="A1710" s="26" t="s">
        <v>76</v>
      </c>
    </row>
    <row r="1711" spans="1:5" ht="18" customHeight="1">
      <c r="A1711" s="77" t="s">
        <v>66</v>
      </c>
      <c r="B1711" s="73" t="s">
        <v>60</v>
      </c>
      <c r="C1711" s="74"/>
      <c r="D1711" s="73" t="s">
        <v>61</v>
      </c>
      <c r="E1711" s="74"/>
    </row>
    <row r="1712" spans="1:5" ht="37.5" customHeight="1">
      <c r="A1712" s="78"/>
      <c r="B1712" s="65" t="e">
        <f t="shared" ref="B1712" si="574">HLOOKUP(D1704,$I$23:$M$32,6,FALSE)</f>
        <v>#N/A</v>
      </c>
      <c r="C1712" s="66"/>
      <c r="D1712" s="68">
        <f>VLOOKUP($I1681,DATA!$A$1:$V$200,14,FALSE)</f>
        <v>0</v>
      </c>
      <c r="E1712" s="69"/>
    </row>
    <row r="1713" spans="1:13" ht="22.5" customHeight="1">
      <c r="A1713" s="26" t="s">
        <v>77</v>
      </c>
    </row>
    <row r="1714" spans="1:13" ht="30" customHeight="1">
      <c r="A1714" s="27" t="s">
        <v>67</v>
      </c>
      <c r="B1714" s="73" t="s">
        <v>60</v>
      </c>
      <c r="C1714" s="74"/>
      <c r="D1714" s="73" t="s">
        <v>61</v>
      </c>
      <c r="E1714" s="74"/>
    </row>
    <row r="1715" spans="1:13" ht="37.5" customHeight="1">
      <c r="A1715" s="28" t="s">
        <v>68</v>
      </c>
      <c r="B1715" s="65" t="e">
        <f t="shared" ref="B1715" si="575">HLOOKUP(D1704,$I$23:$M$32,7,FALSE)</f>
        <v>#N/A</v>
      </c>
      <c r="C1715" s="66"/>
      <c r="D1715" s="68">
        <f>VLOOKUP($I1681,DATA!$A$1:$V$200,15,FALSE)</f>
        <v>0</v>
      </c>
      <c r="E1715" s="69"/>
    </row>
    <row r="1716" spans="1:13" ht="37.5" customHeight="1">
      <c r="A1716" s="28" t="s">
        <v>69</v>
      </c>
      <c r="B1716" s="65" t="e">
        <f t="shared" ref="B1716" si="576">HLOOKUP(D1704,$I$23:$M$32,8,FALSE)</f>
        <v>#N/A</v>
      </c>
      <c r="C1716" s="66"/>
      <c r="D1716" s="68">
        <f>VLOOKUP($I1681,DATA!$A$1:$V$200,16,FALSE)</f>
        <v>0</v>
      </c>
      <c r="E1716" s="69"/>
    </row>
    <row r="1717" spans="1:13" ht="45" customHeight="1">
      <c r="A1717" s="29" t="s">
        <v>70</v>
      </c>
      <c r="B1717" s="65" t="e">
        <f t="shared" ref="B1717" si="577">HLOOKUP(D1704,$I$23:$M$32,9,FALSE)</f>
        <v>#N/A</v>
      </c>
      <c r="C1717" s="66"/>
      <c r="D1717" s="68">
        <f>VLOOKUP($I1681,DATA!$A$1:$V$200,17,FALSE)</f>
        <v>0</v>
      </c>
      <c r="E1717" s="69"/>
    </row>
    <row r="1718" spans="1:13" ht="37.5" customHeight="1">
      <c r="A1718" s="28" t="s">
        <v>71</v>
      </c>
      <c r="B1718" s="65" t="e">
        <f t="shared" ref="B1718" si="578">HLOOKUP(D1704,$I$23:$M$32,10,FALSE)</f>
        <v>#N/A</v>
      </c>
      <c r="C1718" s="66"/>
      <c r="D1718" s="68">
        <f>VLOOKUP($I1681,DATA!$A$1:$V$200,18,FALSE)</f>
        <v>0</v>
      </c>
      <c r="E1718" s="69"/>
    </row>
    <row r="1719" spans="1:13" ht="37.5" customHeight="1">
      <c r="A1719" s="30"/>
      <c r="B1719" s="31"/>
      <c r="C1719" s="31"/>
      <c r="D1719" s="32"/>
      <c r="E1719" s="32"/>
    </row>
    <row r="1720" spans="1:13" ht="18.75" customHeight="1">
      <c r="A1720" s="72" t="s">
        <v>72</v>
      </c>
      <c r="B1720" s="72"/>
      <c r="C1720" s="72"/>
      <c r="D1720" s="72"/>
      <c r="E1720" s="72"/>
    </row>
    <row r="1721" spans="1:13" ht="22.5" customHeight="1">
      <c r="A1721" s="26" t="s">
        <v>78</v>
      </c>
    </row>
    <row r="1722" spans="1:13" ht="30" customHeight="1">
      <c r="A1722" s="27" t="s">
        <v>73</v>
      </c>
      <c r="B1722" s="73" t="s">
        <v>60</v>
      </c>
      <c r="C1722" s="74"/>
      <c r="D1722" s="73" t="s">
        <v>61</v>
      </c>
      <c r="E1722" s="74"/>
      <c r="I1722" s="1" t="s">
        <v>26</v>
      </c>
      <c r="J1722" s="1" t="s">
        <v>25</v>
      </c>
      <c r="K1722" s="1" t="s">
        <v>194</v>
      </c>
      <c r="L1722" s="1" t="s">
        <v>195</v>
      </c>
      <c r="M1722" s="1" t="s">
        <v>196</v>
      </c>
    </row>
    <row r="1723" spans="1:13" ht="52.5" customHeight="1">
      <c r="A1723" s="29" t="str">
        <f>GRD!$L$4</f>
        <v>SELECT</v>
      </c>
      <c r="B1723" s="65" t="e">
        <f t="shared" ref="B1723:B1724" si="579">HLOOKUP(D1723,$I$42:$M$44,$G1723,FALSE)</f>
        <v>#N/A</v>
      </c>
      <c r="C1723" s="66"/>
      <c r="D1723" s="68">
        <f>VLOOKUP($I1681,DATA!$A$1:$V$200,19,FALSE)</f>
        <v>0</v>
      </c>
      <c r="E1723" s="69"/>
      <c r="G1723" s="1">
        <v>2</v>
      </c>
      <c r="H1723" s="1" t="str">
        <f t="shared" ref="H1723:H1724" si="580">A1723</f>
        <v>SELECT</v>
      </c>
      <c r="I1723" s="1" t="e">
        <f t="shared" ref="I1723:I1724" si="581">VLOOKUP($H1723,$H$3:$M$15,2,FALSE)</f>
        <v>#N/A</v>
      </c>
      <c r="J1723" s="1" t="e">
        <f t="shared" ref="J1723:J1724" si="582">VLOOKUP($H1723,$H$3:$M$15,3,FALSE)</f>
        <v>#N/A</v>
      </c>
      <c r="K1723" s="1" t="e">
        <f t="shared" ref="K1723:K1724" si="583">VLOOKUP($H1723,$H$3:$M$15,4,FALSE)</f>
        <v>#N/A</v>
      </c>
      <c r="L1723" s="1" t="e">
        <f t="shared" ref="L1723:L1724" si="584">VLOOKUP($H1723,$H$3:$M$15,5,FALSE)</f>
        <v>#N/A</v>
      </c>
      <c r="M1723" s="1" t="e">
        <f t="shared" ref="M1723:M1724" si="585">VLOOKUP($H1723,$H$3:$M$15,6,FALSE)</f>
        <v>#N/A</v>
      </c>
    </row>
    <row r="1724" spans="1:13" ht="52.5" customHeight="1">
      <c r="A1724" s="29" t="str">
        <f>GRD!$M$4</f>
        <v>SELECT</v>
      </c>
      <c r="B1724" s="65" t="e">
        <f t="shared" si="579"/>
        <v>#N/A</v>
      </c>
      <c r="C1724" s="66"/>
      <c r="D1724" s="68">
        <f>VLOOKUP($I1681,DATA!$A$1:$V$200,20,FALSE)</f>
        <v>0</v>
      </c>
      <c r="E1724" s="69"/>
      <c r="G1724" s="1">
        <v>3</v>
      </c>
      <c r="H1724" s="1" t="str">
        <f t="shared" si="580"/>
        <v>SELECT</v>
      </c>
      <c r="I1724" s="1" t="e">
        <f t="shared" si="581"/>
        <v>#N/A</v>
      </c>
      <c r="J1724" s="1" t="e">
        <f t="shared" si="582"/>
        <v>#N/A</v>
      </c>
      <c r="K1724" s="1" t="e">
        <f t="shared" si="583"/>
        <v>#N/A</v>
      </c>
      <c r="L1724" s="1" t="e">
        <f t="shared" si="584"/>
        <v>#N/A</v>
      </c>
      <c r="M1724" s="1" t="e">
        <f t="shared" si="585"/>
        <v>#N/A</v>
      </c>
    </row>
    <row r="1725" spans="1:13" ht="37.5" customHeight="1">
      <c r="A1725" s="70" t="s">
        <v>79</v>
      </c>
      <c r="B1725" s="70"/>
      <c r="C1725" s="70"/>
      <c r="D1725" s="70"/>
      <c r="E1725" s="70"/>
    </row>
    <row r="1726" spans="1:13" ht="12" customHeight="1">
      <c r="A1726" s="33"/>
      <c r="B1726" s="33"/>
      <c r="C1726" s="33"/>
      <c r="D1726" s="33"/>
      <c r="E1726" s="33"/>
    </row>
    <row r="1727" spans="1:13" ht="30" customHeight="1">
      <c r="A1727" s="27" t="s">
        <v>73</v>
      </c>
      <c r="B1727" s="71" t="s">
        <v>60</v>
      </c>
      <c r="C1727" s="71"/>
      <c r="D1727" s="71" t="s">
        <v>61</v>
      </c>
      <c r="E1727" s="71"/>
      <c r="I1727" s="1" t="s">
        <v>26</v>
      </c>
      <c r="J1727" s="1" t="s">
        <v>25</v>
      </c>
      <c r="K1727" s="1" t="s">
        <v>194</v>
      </c>
      <c r="L1727" s="1" t="s">
        <v>195</v>
      </c>
      <c r="M1727" s="1" t="s">
        <v>196</v>
      </c>
    </row>
    <row r="1728" spans="1:13" ht="52.5" customHeight="1">
      <c r="A1728" s="29" t="str">
        <f>GRD!$N$4</f>
        <v>SELECT</v>
      </c>
      <c r="B1728" s="65" t="e">
        <f t="shared" ref="B1728:B1729" si="586">HLOOKUP(D1728,$I$47:$M$49,$G1728,FALSE)</f>
        <v>#N/A</v>
      </c>
      <c r="C1728" s="66"/>
      <c r="D1728" s="67">
        <f>VLOOKUP($I1681,DATA!$A$1:$V$200,21,FALSE)</f>
        <v>0</v>
      </c>
      <c r="E1728" s="67"/>
      <c r="G1728" s="1">
        <v>2</v>
      </c>
      <c r="H1728" s="1" t="str">
        <f t="shared" ref="H1728:H1729" si="587">A1728</f>
        <v>SELECT</v>
      </c>
      <c r="I1728" s="1" t="e">
        <f t="shared" ref="I1728:I1789" si="588">VLOOKUP($H1728,$H$3:$M$15,2,FALSE)</f>
        <v>#N/A</v>
      </c>
      <c r="J1728" s="1" t="e">
        <f t="shared" ref="J1728:J1789" si="589">VLOOKUP($H1728,$H$3:$M$15,3,FALSE)</f>
        <v>#N/A</v>
      </c>
      <c r="K1728" s="1" t="e">
        <f t="shared" ref="K1728:K1789" si="590">VLOOKUP($H1728,$H$3:$M$15,4,FALSE)</f>
        <v>#N/A</v>
      </c>
      <c r="L1728" s="1" t="e">
        <f t="shared" ref="L1728:L1789" si="591">VLOOKUP($H1728,$H$3:$M$15,5,FALSE)</f>
        <v>#N/A</v>
      </c>
      <c r="M1728" s="1" t="e">
        <f t="shared" ref="M1728:M1789" si="592">VLOOKUP($H1728,$H$3:$M$15,6,FALSE)</f>
        <v>#N/A</v>
      </c>
    </row>
    <row r="1729" spans="1:13" ht="52.5" customHeight="1">
      <c r="A1729" s="29" t="str">
        <f>GRD!$O$4</f>
        <v>SELECT</v>
      </c>
      <c r="B1729" s="65" t="e">
        <f t="shared" si="586"/>
        <v>#N/A</v>
      </c>
      <c r="C1729" s="66"/>
      <c r="D1729" s="67">
        <f>VLOOKUP($I1681,DATA!$A$1:$V$200,22,FALSE)</f>
        <v>0</v>
      </c>
      <c r="E1729" s="67"/>
      <c r="G1729" s="1">
        <v>3</v>
      </c>
      <c r="H1729" s="1" t="str">
        <f t="shared" si="587"/>
        <v>SELECT</v>
      </c>
      <c r="I1729" s="1" t="e">
        <f t="shared" si="588"/>
        <v>#N/A</v>
      </c>
      <c r="J1729" s="1" t="e">
        <f t="shared" si="589"/>
        <v>#N/A</v>
      </c>
      <c r="K1729" s="1" t="e">
        <f t="shared" si="590"/>
        <v>#N/A</v>
      </c>
      <c r="L1729" s="1" t="e">
        <f t="shared" si="591"/>
        <v>#N/A</v>
      </c>
      <c r="M1729" s="1" t="e">
        <f t="shared" si="592"/>
        <v>#N/A</v>
      </c>
    </row>
    <row r="1735" spans="1:13">
      <c r="A1735" s="64" t="s">
        <v>80</v>
      </c>
      <c r="B1735" s="64"/>
      <c r="C1735" s="64" t="s">
        <v>81</v>
      </c>
      <c r="D1735" s="64"/>
      <c r="E1735" s="64"/>
    </row>
    <row r="1736" spans="1:13">
      <c r="C1736" s="64" t="s">
        <v>82</v>
      </c>
      <c r="D1736" s="64"/>
      <c r="E1736" s="64"/>
    </row>
    <row r="1737" spans="1:13">
      <c r="A1737" s="1" t="s">
        <v>84</v>
      </c>
    </row>
    <row r="1739" spans="1:13">
      <c r="A1739" s="1" t="s">
        <v>83</v>
      </c>
    </row>
    <row r="1741" spans="1:13" s="21" customFormat="1" ht="18.75" customHeight="1">
      <c r="A1741" s="89" t="s">
        <v>34</v>
      </c>
      <c r="B1741" s="89"/>
      <c r="C1741" s="89"/>
      <c r="D1741" s="89"/>
      <c r="E1741" s="89"/>
      <c r="I1741" s="21">
        <f t="shared" ref="I1741" si="593">I1681+1</f>
        <v>30</v>
      </c>
    </row>
    <row r="1742" spans="1:13" s="21" customFormat="1" ht="30" customHeight="1">
      <c r="A1742" s="90" t="s">
        <v>35</v>
      </c>
      <c r="B1742" s="90"/>
      <c r="C1742" s="90"/>
      <c r="D1742" s="90"/>
      <c r="E1742" s="90"/>
      <c r="H1742" s="1"/>
      <c r="I1742" s="1"/>
      <c r="J1742" s="1"/>
      <c r="K1742" s="1"/>
      <c r="L1742" s="1"/>
      <c r="M1742" s="1"/>
    </row>
    <row r="1743" spans="1:13" ht="18.75" customHeight="1">
      <c r="A1743" s="22" t="s">
        <v>49</v>
      </c>
      <c r="B1743" s="91" t="str">
        <f>IF((SCH!$B$2=""),"",SCH!$B$2)</f>
        <v/>
      </c>
      <c r="C1743" s="91"/>
      <c r="D1743" s="91"/>
      <c r="E1743" s="92"/>
    </row>
    <row r="1744" spans="1:13" ht="18.75" customHeight="1">
      <c r="A1744" s="23" t="s">
        <v>50</v>
      </c>
      <c r="B1744" s="82" t="str">
        <f>IF((SCH!$B$3=""),"",SCH!$B$3)</f>
        <v/>
      </c>
      <c r="C1744" s="82"/>
      <c r="D1744" s="82"/>
      <c r="E1744" s="83"/>
    </row>
    <row r="1745" spans="1:13" ht="18.75" customHeight="1">
      <c r="A1745" s="23" t="s">
        <v>56</v>
      </c>
      <c r="B1745" s="46" t="str">
        <f>IF((SCH!$B$4=""),"",SCH!$B$4)</f>
        <v/>
      </c>
      <c r="C1745" s="24" t="s">
        <v>57</v>
      </c>
      <c r="D1745" s="82" t="str">
        <f>IF((SCH!$B$5=""),"",SCH!$B$5)</f>
        <v/>
      </c>
      <c r="E1745" s="83"/>
    </row>
    <row r="1746" spans="1:13" ht="18.75" customHeight="1">
      <c r="A1746" s="23" t="s">
        <v>51</v>
      </c>
      <c r="B1746" s="82" t="str">
        <f>IF((SCH!$B$6=""),"",SCH!$B$6)</f>
        <v/>
      </c>
      <c r="C1746" s="82"/>
      <c r="D1746" s="82"/>
      <c r="E1746" s="83"/>
    </row>
    <row r="1747" spans="1:13" ht="18.75" customHeight="1">
      <c r="A1747" s="23" t="s">
        <v>52</v>
      </c>
      <c r="B1747" s="82" t="str">
        <f>IF((SCH!$B$7=""),"",SCH!$B$7)</f>
        <v/>
      </c>
      <c r="C1747" s="82"/>
      <c r="D1747" s="82"/>
      <c r="E1747" s="83"/>
    </row>
    <row r="1748" spans="1:13" ht="18.75" customHeight="1">
      <c r="A1748" s="25" t="s">
        <v>53</v>
      </c>
      <c r="B1748" s="84" t="str">
        <f>IF((SCH!$B$8=""),"",SCH!$B$8)</f>
        <v/>
      </c>
      <c r="C1748" s="84"/>
      <c r="D1748" s="84"/>
      <c r="E1748" s="85"/>
    </row>
    <row r="1749" spans="1:13" ht="26.25" customHeight="1">
      <c r="A1749" s="86" t="s">
        <v>36</v>
      </c>
      <c r="B1749" s="86"/>
      <c r="C1749" s="86"/>
      <c r="D1749" s="86"/>
      <c r="E1749" s="86"/>
    </row>
    <row r="1750" spans="1:13" s="21" customFormat="1" ht="15" customHeight="1">
      <c r="A1750" s="87" t="s">
        <v>37</v>
      </c>
      <c r="B1750" s="87"/>
      <c r="C1750" s="87"/>
      <c r="D1750" s="87"/>
      <c r="E1750" s="87"/>
      <c r="H1750" s="1"/>
      <c r="I1750" s="1"/>
      <c r="J1750" s="1"/>
      <c r="K1750" s="1"/>
      <c r="L1750" s="1"/>
      <c r="M1750" s="1"/>
    </row>
    <row r="1751" spans="1:13" s="21" customFormat="1">
      <c r="A1751" s="88" t="s">
        <v>38</v>
      </c>
      <c r="B1751" s="88"/>
      <c r="C1751" s="88"/>
      <c r="D1751" s="88"/>
      <c r="E1751" s="88"/>
      <c r="H1751" s="1"/>
      <c r="I1751" s="1"/>
      <c r="J1751" s="1"/>
      <c r="K1751" s="1"/>
      <c r="L1751" s="1"/>
      <c r="M1751" s="1"/>
    </row>
    <row r="1752" spans="1:13" ht="26.25" customHeight="1">
      <c r="A1752" s="72" t="s">
        <v>39</v>
      </c>
      <c r="B1752" s="72"/>
      <c r="C1752" s="72"/>
      <c r="D1752" s="72"/>
      <c r="E1752" s="72"/>
    </row>
    <row r="1753" spans="1:13" ht="23.25">
      <c r="A1753" s="5" t="s">
        <v>45</v>
      </c>
      <c r="B1753" s="45">
        <f>VLOOKUP($I1741,DATA!$A$1:$V$200,2,FALSE)</f>
        <v>0</v>
      </c>
      <c r="C1753" s="43" t="s">
        <v>48</v>
      </c>
      <c r="D1753" s="81">
        <f>VLOOKUP($I1741,DATA!$A$1:$V$200,3,FALSE)</f>
        <v>0</v>
      </c>
      <c r="E1753" s="81"/>
    </row>
    <row r="1754" spans="1:13" ht="23.25">
      <c r="A1754" s="5" t="s">
        <v>46</v>
      </c>
      <c r="B1754" s="79">
        <f>VLOOKUP($I1741,DATA!$A$1:$V$200,4,FALSE)</f>
        <v>0</v>
      </c>
      <c r="C1754" s="79"/>
      <c r="D1754" s="79"/>
      <c r="E1754" s="79"/>
    </row>
    <row r="1755" spans="1:13" ht="23.25">
      <c r="A1755" s="5" t="s">
        <v>47</v>
      </c>
      <c r="B1755" s="79">
        <f>VLOOKUP($I1741,DATA!$A$1:$V$200,5,FALSE)</f>
        <v>0</v>
      </c>
      <c r="C1755" s="79"/>
      <c r="D1755" s="79"/>
      <c r="E1755" s="79"/>
    </row>
    <row r="1756" spans="1:13" ht="23.25" customHeight="1">
      <c r="A1756" s="5" t="s">
        <v>40</v>
      </c>
      <c r="B1756" s="79">
        <f>VLOOKUP($I1741,DATA!$A$1:$V$200,6,FALSE)</f>
        <v>0</v>
      </c>
      <c r="C1756" s="79"/>
      <c r="D1756" s="79"/>
      <c r="E1756" s="79"/>
    </row>
    <row r="1757" spans="1:13" ht="23.25" customHeight="1">
      <c r="A1757" s="5" t="s">
        <v>41</v>
      </c>
      <c r="B1757" s="79">
        <f>VLOOKUP($I1741,DATA!$A$1:$V$200,7,FALSE)</f>
        <v>0</v>
      </c>
      <c r="C1757" s="79"/>
      <c r="D1757" s="79"/>
      <c r="E1757" s="79"/>
    </row>
    <row r="1758" spans="1:13" ht="23.25" customHeight="1">
      <c r="A1758" s="5" t="s">
        <v>42</v>
      </c>
      <c r="B1758" s="79">
        <f>VLOOKUP($I1741,DATA!$A$1:$V$200,8,FALSE)</f>
        <v>0</v>
      </c>
      <c r="C1758" s="79"/>
      <c r="D1758" s="79"/>
      <c r="E1758" s="79"/>
    </row>
    <row r="1759" spans="1:13" ht="25.5">
      <c r="A1759" s="5" t="s">
        <v>43</v>
      </c>
      <c r="B1759" s="79">
        <f>VLOOKUP($I1741,DATA!$A$1:$V$200,9,FALSE)</f>
        <v>0</v>
      </c>
      <c r="C1759" s="79"/>
      <c r="D1759" s="79"/>
      <c r="E1759" s="79"/>
    </row>
    <row r="1760" spans="1:13" ht="22.5" customHeight="1">
      <c r="A1760" s="80" t="s">
        <v>44</v>
      </c>
      <c r="B1760" s="80"/>
      <c r="C1760" s="80"/>
      <c r="D1760" s="80"/>
      <c r="E1760" s="80"/>
    </row>
    <row r="1761" spans="1:5" ht="18.75" customHeight="1">
      <c r="A1761" s="72" t="s">
        <v>58</v>
      </c>
      <c r="B1761" s="72"/>
      <c r="C1761" s="72"/>
      <c r="D1761" s="72"/>
      <c r="E1761" s="72"/>
    </row>
    <row r="1762" spans="1:5" ht="22.5" customHeight="1">
      <c r="A1762" s="26" t="s">
        <v>74</v>
      </c>
    </row>
    <row r="1763" spans="1:5" ht="18" customHeight="1">
      <c r="A1763" s="44" t="s">
        <v>59</v>
      </c>
      <c r="B1763" s="73" t="s">
        <v>60</v>
      </c>
      <c r="C1763" s="74"/>
      <c r="D1763" s="73" t="s">
        <v>61</v>
      </c>
      <c r="E1763" s="74"/>
    </row>
    <row r="1764" spans="1:5" ht="37.5" customHeight="1">
      <c r="A1764" s="28" t="s">
        <v>62</v>
      </c>
      <c r="B1764" s="65" t="e">
        <f t="shared" ref="B1764" si="594">HLOOKUP(D1764,$I$23:$M$32,2,FALSE)</f>
        <v>#N/A</v>
      </c>
      <c r="C1764" s="66"/>
      <c r="D1764" s="68">
        <f>VLOOKUP($I1741,DATA!$A$1:$V$200,10,FALSE)</f>
        <v>0</v>
      </c>
      <c r="E1764" s="69"/>
    </row>
    <row r="1765" spans="1:5" ht="37.5" customHeight="1">
      <c r="A1765" s="28" t="s">
        <v>63</v>
      </c>
      <c r="B1765" s="65" t="e">
        <f t="shared" ref="B1765" si="595">HLOOKUP(D1764,$I$23:$M$32,3,FALSE)</f>
        <v>#N/A</v>
      </c>
      <c r="C1765" s="66"/>
      <c r="D1765" s="68">
        <f>VLOOKUP($I1741,DATA!$A$1:$V$200,11,FALSE)</f>
        <v>0</v>
      </c>
      <c r="E1765" s="69"/>
    </row>
    <row r="1766" spans="1:5" ht="37.5" customHeight="1">
      <c r="A1766" s="28" t="s">
        <v>64</v>
      </c>
      <c r="B1766" s="65" t="e">
        <f t="shared" ref="B1766" si="596">HLOOKUP(D1764,$I$23:$M$32,4,FALSE)</f>
        <v>#N/A</v>
      </c>
      <c r="C1766" s="66"/>
      <c r="D1766" s="68">
        <f>VLOOKUP($I1741,DATA!$A$1:$V$200,12,FALSE)</f>
        <v>0</v>
      </c>
      <c r="E1766" s="69"/>
    </row>
    <row r="1767" spans="1:5" ht="21.75" customHeight="1">
      <c r="A1767" s="26" t="s">
        <v>75</v>
      </c>
    </row>
    <row r="1768" spans="1:5" ht="18" customHeight="1">
      <c r="A1768" s="75" t="s">
        <v>65</v>
      </c>
      <c r="B1768" s="73" t="s">
        <v>60</v>
      </c>
      <c r="C1768" s="74"/>
      <c r="D1768" s="73" t="s">
        <v>61</v>
      </c>
      <c r="E1768" s="74"/>
    </row>
    <row r="1769" spans="1:5" ht="37.5" customHeight="1">
      <c r="A1769" s="76"/>
      <c r="B1769" s="65" t="e">
        <f t="shared" ref="B1769" si="597">HLOOKUP(D1764,$I$23:$M$32,5,FALSE)</f>
        <v>#N/A</v>
      </c>
      <c r="C1769" s="66"/>
      <c r="D1769" s="68">
        <f>VLOOKUP($I1741,DATA!$A$1:$V$200,13,FALSE)</f>
        <v>0</v>
      </c>
      <c r="E1769" s="69"/>
    </row>
    <row r="1770" spans="1:5" ht="22.5" customHeight="1">
      <c r="A1770" s="26" t="s">
        <v>76</v>
      </c>
    </row>
    <row r="1771" spans="1:5" ht="18" customHeight="1">
      <c r="A1771" s="77" t="s">
        <v>66</v>
      </c>
      <c r="B1771" s="73" t="s">
        <v>60</v>
      </c>
      <c r="C1771" s="74"/>
      <c r="D1771" s="73" t="s">
        <v>61</v>
      </c>
      <c r="E1771" s="74"/>
    </row>
    <row r="1772" spans="1:5" ht="37.5" customHeight="1">
      <c r="A1772" s="78"/>
      <c r="B1772" s="65" t="e">
        <f t="shared" ref="B1772" si="598">HLOOKUP(D1764,$I$23:$M$32,6,FALSE)</f>
        <v>#N/A</v>
      </c>
      <c r="C1772" s="66"/>
      <c r="D1772" s="68">
        <f>VLOOKUP($I1741,DATA!$A$1:$V$200,14,FALSE)</f>
        <v>0</v>
      </c>
      <c r="E1772" s="69"/>
    </row>
    <row r="1773" spans="1:5" ht="22.5" customHeight="1">
      <c r="A1773" s="26" t="s">
        <v>77</v>
      </c>
    </row>
    <row r="1774" spans="1:5" ht="30" customHeight="1">
      <c r="A1774" s="27" t="s">
        <v>67</v>
      </c>
      <c r="B1774" s="73" t="s">
        <v>60</v>
      </c>
      <c r="C1774" s="74"/>
      <c r="D1774" s="73" t="s">
        <v>61</v>
      </c>
      <c r="E1774" s="74"/>
    </row>
    <row r="1775" spans="1:5" ht="37.5" customHeight="1">
      <c r="A1775" s="28" t="s">
        <v>68</v>
      </c>
      <c r="B1775" s="65" t="e">
        <f t="shared" ref="B1775" si="599">HLOOKUP(D1764,$I$23:$M$32,7,FALSE)</f>
        <v>#N/A</v>
      </c>
      <c r="C1775" s="66"/>
      <c r="D1775" s="68">
        <f>VLOOKUP($I1741,DATA!$A$1:$V$200,15,FALSE)</f>
        <v>0</v>
      </c>
      <c r="E1775" s="69"/>
    </row>
    <row r="1776" spans="1:5" ht="37.5" customHeight="1">
      <c r="A1776" s="28" t="s">
        <v>69</v>
      </c>
      <c r="B1776" s="65" t="e">
        <f t="shared" ref="B1776" si="600">HLOOKUP(D1764,$I$23:$M$32,8,FALSE)</f>
        <v>#N/A</v>
      </c>
      <c r="C1776" s="66"/>
      <c r="D1776" s="68">
        <f>VLOOKUP($I1741,DATA!$A$1:$V$200,16,FALSE)</f>
        <v>0</v>
      </c>
      <c r="E1776" s="69"/>
    </row>
    <row r="1777" spans="1:13" ht="45" customHeight="1">
      <c r="A1777" s="29" t="s">
        <v>70</v>
      </c>
      <c r="B1777" s="65" t="e">
        <f t="shared" ref="B1777" si="601">HLOOKUP(D1764,$I$23:$M$32,9,FALSE)</f>
        <v>#N/A</v>
      </c>
      <c r="C1777" s="66"/>
      <c r="D1777" s="68">
        <f>VLOOKUP($I1741,DATA!$A$1:$V$200,17,FALSE)</f>
        <v>0</v>
      </c>
      <c r="E1777" s="69"/>
    </row>
    <row r="1778" spans="1:13" ht="37.5" customHeight="1">
      <c r="A1778" s="28" t="s">
        <v>71</v>
      </c>
      <c r="B1778" s="65" t="e">
        <f t="shared" ref="B1778" si="602">HLOOKUP(D1764,$I$23:$M$32,10,FALSE)</f>
        <v>#N/A</v>
      </c>
      <c r="C1778" s="66"/>
      <c r="D1778" s="68">
        <f>VLOOKUP($I1741,DATA!$A$1:$V$200,18,FALSE)</f>
        <v>0</v>
      </c>
      <c r="E1778" s="69"/>
    </row>
    <row r="1779" spans="1:13" ht="37.5" customHeight="1">
      <c r="A1779" s="30"/>
      <c r="B1779" s="31"/>
      <c r="C1779" s="31"/>
      <c r="D1779" s="32"/>
      <c r="E1779" s="32"/>
    </row>
    <row r="1780" spans="1:13" ht="18.75" customHeight="1">
      <c r="A1780" s="72" t="s">
        <v>72</v>
      </c>
      <c r="B1780" s="72"/>
      <c r="C1780" s="72"/>
      <c r="D1780" s="72"/>
      <c r="E1780" s="72"/>
    </row>
    <row r="1781" spans="1:13" ht="22.5" customHeight="1">
      <c r="A1781" s="26" t="s">
        <v>78</v>
      </c>
    </row>
    <row r="1782" spans="1:13" ht="30" customHeight="1">
      <c r="A1782" s="27" t="s">
        <v>73</v>
      </c>
      <c r="B1782" s="73" t="s">
        <v>60</v>
      </c>
      <c r="C1782" s="74"/>
      <c r="D1782" s="73" t="s">
        <v>61</v>
      </c>
      <c r="E1782" s="74"/>
      <c r="I1782" s="1" t="s">
        <v>26</v>
      </c>
      <c r="J1782" s="1" t="s">
        <v>25</v>
      </c>
      <c r="K1782" s="1" t="s">
        <v>194</v>
      </c>
      <c r="L1782" s="1" t="s">
        <v>195</v>
      </c>
      <c r="M1782" s="1" t="s">
        <v>196</v>
      </c>
    </row>
    <row r="1783" spans="1:13" ht="52.5" customHeight="1">
      <c r="A1783" s="29" t="str">
        <f>GRD!$L$4</f>
        <v>SELECT</v>
      </c>
      <c r="B1783" s="65" t="e">
        <f t="shared" ref="B1783:B1784" si="603">HLOOKUP(D1783,$I$42:$M$44,$G1783,FALSE)</f>
        <v>#N/A</v>
      </c>
      <c r="C1783" s="66"/>
      <c r="D1783" s="68">
        <f>VLOOKUP($I1741,DATA!$A$1:$V$200,19,FALSE)</f>
        <v>0</v>
      </c>
      <c r="E1783" s="69"/>
      <c r="G1783" s="1">
        <v>2</v>
      </c>
      <c r="H1783" s="1" t="str">
        <f t="shared" ref="H1783:H1784" si="604">A1783</f>
        <v>SELECT</v>
      </c>
      <c r="I1783" s="1" t="e">
        <f t="shared" ref="I1783:I1784" si="605">VLOOKUP($H1783,$H$3:$M$15,2,FALSE)</f>
        <v>#N/A</v>
      </c>
      <c r="J1783" s="1" t="e">
        <f t="shared" ref="J1783:J1784" si="606">VLOOKUP($H1783,$H$3:$M$15,3,FALSE)</f>
        <v>#N/A</v>
      </c>
      <c r="K1783" s="1" t="e">
        <f t="shared" ref="K1783:K1784" si="607">VLOOKUP($H1783,$H$3:$M$15,4,FALSE)</f>
        <v>#N/A</v>
      </c>
      <c r="L1783" s="1" t="e">
        <f t="shared" ref="L1783:L1784" si="608">VLOOKUP($H1783,$H$3:$M$15,5,FALSE)</f>
        <v>#N/A</v>
      </c>
      <c r="M1783" s="1" t="e">
        <f t="shared" ref="M1783:M1784" si="609">VLOOKUP($H1783,$H$3:$M$15,6,FALSE)</f>
        <v>#N/A</v>
      </c>
    </row>
    <row r="1784" spans="1:13" ht="52.5" customHeight="1">
      <c r="A1784" s="29" t="str">
        <f>GRD!$M$4</f>
        <v>SELECT</v>
      </c>
      <c r="B1784" s="65" t="e">
        <f t="shared" si="603"/>
        <v>#N/A</v>
      </c>
      <c r="C1784" s="66"/>
      <c r="D1784" s="68">
        <f>VLOOKUP($I1741,DATA!$A$1:$V$200,20,FALSE)</f>
        <v>0</v>
      </c>
      <c r="E1784" s="69"/>
      <c r="G1784" s="1">
        <v>3</v>
      </c>
      <c r="H1784" s="1" t="str">
        <f t="shared" si="604"/>
        <v>SELECT</v>
      </c>
      <c r="I1784" s="1" t="e">
        <f t="shared" si="605"/>
        <v>#N/A</v>
      </c>
      <c r="J1784" s="1" t="e">
        <f t="shared" si="606"/>
        <v>#N/A</v>
      </c>
      <c r="K1784" s="1" t="e">
        <f t="shared" si="607"/>
        <v>#N/A</v>
      </c>
      <c r="L1784" s="1" t="e">
        <f t="shared" si="608"/>
        <v>#N/A</v>
      </c>
      <c r="M1784" s="1" t="e">
        <f t="shared" si="609"/>
        <v>#N/A</v>
      </c>
    </row>
    <row r="1785" spans="1:13" ht="37.5" customHeight="1">
      <c r="A1785" s="70" t="s">
        <v>79</v>
      </c>
      <c r="B1785" s="70"/>
      <c r="C1785" s="70"/>
      <c r="D1785" s="70"/>
      <c r="E1785" s="70"/>
    </row>
    <row r="1786" spans="1:13" ht="12" customHeight="1">
      <c r="A1786" s="33"/>
      <c r="B1786" s="33"/>
      <c r="C1786" s="33"/>
      <c r="D1786" s="33"/>
      <c r="E1786" s="33"/>
    </row>
    <row r="1787" spans="1:13" ht="30" customHeight="1">
      <c r="A1787" s="27" t="s">
        <v>73</v>
      </c>
      <c r="B1787" s="71" t="s">
        <v>60</v>
      </c>
      <c r="C1787" s="71"/>
      <c r="D1787" s="71" t="s">
        <v>61</v>
      </c>
      <c r="E1787" s="71"/>
      <c r="I1787" s="1" t="s">
        <v>26</v>
      </c>
      <c r="J1787" s="1" t="s">
        <v>25</v>
      </c>
      <c r="K1787" s="1" t="s">
        <v>194</v>
      </c>
      <c r="L1787" s="1" t="s">
        <v>195</v>
      </c>
      <c r="M1787" s="1" t="s">
        <v>196</v>
      </c>
    </row>
    <row r="1788" spans="1:13" ht="52.5" customHeight="1">
      <c r="A1788" s="29" t="str">
        <f>GRD!$N$4</f>
        <v>SELECT</v>
      </c>
      <c r="B1788" s="65" t="e">
        <f t="shared" ref="B1788:B1789" si="610">HLOOKUP(D1788,$I$47:$M$49,$G1788,FALSE)</f>
        <v>#N/A</v>
      </c>
      <c r="C1788" s="66"/>
      <c r="D1788" s="67">
        <f>VLOOKUP($I1741,DATA!$A$1:$V$200,21,FALSE)</f>
        <v>0</v>
      </c>
      <c r="E1788" s="67"/>
      <c r="G1788" s="1">
        <v>2</v>
      </c>
      <c r="H1788" s="1" t="str">
        <f t="shared" ref="H1788:H1789" si="611">A1788</f>
        <v>SELECT</v>
      </c>
      <c r="I1788" s="1" t="e">
        <f t="shared" si="588"/>
        <v>#N/A</v>
      </c>
      <c r="J1788" s="1" t="e">
        <f t="shared" si="589"/>
        <v>#N/A</v>
      </c>
      <c r="K1788" s="1" t="e">
        <f t="shared" si="590"/>
        <v>#N/A</v>
      </c>
      <c r="L1788" s="1" t="e">
        <f t="shared" si="591"/>
        <v>#N/A</v>
      </c>
      <c r="M1788" s="1" t="e">
        <f t="shared" si="592"/>
        <v>#N/A</v>
      </c>
    </row>
    <row r="1789" spans="1:13" ht="52.5" customHeight="1">
      <c r="A1789" s="29" t="str">
        <f>GRD!$O$4</f>
        <v>SELECT</v>
      </c>
      <c r="B1789" s="65" t="e">
        <f t="shared" si="610"/>
        <v>#N/A</v>
      </c>
      <c r="C1789" s="66"/>
      <c r="D1789" s="67">
        <f>VLOOKUP($I1741,DATA!$A$1:$V$200,22,FALSE)</f>
        <v>0</v>
      </c>
      <c r="E1789" s="67"/>
      <c r="G1789" s="1">
        <v>3</v>
      </c>
      <c r="H1789" s="1" t="str">
        <f t="shared" si="611"/>
        <v>SELECT</v>
      </c>
      <c r="I1789" s="1" t="e">
        <f t="shared" si="588"/>
        <v>#N/A</v>
      </c>
      <c r="J1789" s="1" t="e">
        <f t="shared" si="589"/>
        <v>#N/A</v>
      </c>
      <c r="K1789" s="1" t="e">
        <f t="shared" si="590"/>
        <v>#N/A</v>
      </c>
      <c r="L1789" s="1" t="e">
        <f t="shared" si="591"/>
        <v>#N/A</v>
      </c>
      <c r="M1789" s="1" t="e">
        <f t="shared" si="592"/>
        <v>#N/A</v>
      </c>
    </row>
    <row r="1795" spans="1:13">
      <c r="A1795" s="64" t="s">
        <v>80</v>
      </c>
      <c r="B1795" s="64"/>
      <c r="C1795" s="64" t="s">
        <v>81</v>
      </c>
      <c r="D1795" s="64"/>
      <c r="E1795" s="64"/>
    </row>
    <row r="1796" spans="1:13">
      <c r="C1796" s="64" t="s">
        <v>82</v>
      </c>
      <c r="D1796" s="64"/>
      <c r="E1796" s="64"/>
    </row>
    <row r="1797" spans="1:13">
      <c r="A1797" s="1" t="s">
        <v>84</v>
      </c>
    </row>
    <row r="1799" spans="1:13">
      <c r="A1799" s="1" t="s">
        <v>83</v>
      </c>
    </row>
    <row r="1801" spans="1:13" s="21" customFormat="1" ht="18.75" customHeight="1">
      <c r="A1801" s="89" t="s">
        <v>34</v>
      </c>
      <c r="B1801" s="89"/>
      <c r="C1801" s="89"/>
      <c r="D1801" s="89"/>
      <c r="E1801" s="89"/>
      <c r="I1801" s="21">
        <f t="shared" ref="I1801" si="612">I1741+1</f>
        <v>31</v>
      </c>
    </row>
    <row r="1802" spans="1:13" s="21" customFormat="1" ht="30" customHeight="1">
      <c r="A1802" s="90" t="s">
        <v>35</v>
      </c>
      <c r="B1802" s="90"/>
      <c r="C1802" s="90"/>
      <c r="D1802" s="90"/>
      <c r="E1802" s="90"/>
      <c r="H1802" s="1"/>
      <c r="I1802" s="1"/>
      <c r="J1802" s="1"/>
      <c r="K1802" s="1"/>
      <c r="L1802" s="1"/>
      <c r="M1802" s="1"/>
    </row>
    <row r="1803" spans="1:13" ht="18.75" customHeight="1">
      <c r="A1803" s="22" t="s">
        <v>49</v>
      </c>
      <c r="B1803" s="91" t="str">
        <f>IF((SCH!$B$2=""),"",SCH!$B$2)</f>
        <v/>
      </c>
      <c r="C1803" s="91"/>
      <c r="D1803" s="91"/>
      <c r="E1803" s="92"/>
    </row>
    <row r="1804" spans="1:13" ht="18.75" customHeight="1">
      <c r="A1804" s="23" t="s">
        <v>50</v>
      </c>
      <c r="B1804" s="82" t="str">
        <f>IF((SCH!$B$3=""),"",SCH!$B$3)</f>
        <v/>
      </c>
      <c r="C1804" s="82"/>
      <c r="D1804" s="82"/>
      <c r="E1804" s="83"/>
    </row>
    <row r="1805" spans="1:13" ht="18.75" customHeight="1">
      <c r="A1805" s="23" t="s">
        <v>56</v>
      </c>
      <c r="B1805" s="46" t="str">
        <f>IF((SCH!$B$4=""),"",SCH!$B$4)</f>
        <v/>
      </c>
      <c r="C1805" s="24" t="s">
        <v>57</v>
      </c>
      <c r="D1805" s="82" t="str">
        <f>IF((SCH!$B$5=""),"",SCH!$B$5)</f>
        <v/>
      </c>
      <c r="E1805" s="83"/>
    </row>
    <row r="1806" spans="1:13" ht="18.75" customHeight="1">
      <c r="A1806" s="23" t="s">
        <v>51</v>
      </c>
      <c r="B1806" s="82" t="str">
        <f>IF((SCH!$B$6=""),"",SCH!$B$6)</f>
        <v/>
      </c>
      <c r="C1806" s="82"/>
      <c r="D1806" s="82"/>
      <c r="E1806" s="83"/>
    </row>
    <row r="1807" spans="1:13" ht="18.75" customHeight="1">
      <c r="A1807" s="23" t="s">
        <v>52</v>
      </c>
      <c r="B1807" s="82" t="str">
        <f>IF((SCH!$B$7=""),"",SCH!$B$7)</f>
        <v/>
      </c>
      <c r="C1807" s="82"/>
      <c r="D1807" s="82"/>
      <c r="E1807" s="83"/>
    </row>
    <row r="1808" spans="1:13" ht="18.75" customHeight="1">
      <c r="A1808" s="25" t="s">
        <v>53</v>
      </c>
      <c r="B1808" s="84" t="str">
        <f>IF((SCH!$B$8=""),"",SCH!$B$8)</f>
        <v/>
      </c>
      <c r="C1808" s="84"/>
      <c r="D1808" s="84"/>
      <c r="E1808" s="85"/>
    </row>
    <row r="1809" spans="1:13" ht="26.25" customHeight="1">
      <c r="A1809" s="86" t="s">
        <v>36</v>
      </c>
      <c r="B1809" s="86"/>
      <c r="C1809" s="86"/>
      <c r="D1809" s="86"/>
      <c r="E1809" s="86"/>
    </row>
    <row r="1810" spans="1:13" s="21" customFormat="1" ht="15" customHeight="1">
      <c r="A1810" s="87" t="s">
        <v>37</v>
      </c>
      <c r="B1810" s="87"/>
      <c r="C1810" s="87"/>
      <c r="D1810" s="87"/>
      <c r="E1810" s="87"/>
      <c r="H1810" s="1"/>
      <c r="I1810" s="1"/>
      <c r="J1810" s="1"/>
      <c r="K1810" s="1"/>
      <c r="L1810" s="1"/>
      <c r="M1810" s="1"/>
    </row>
    <row r="1811" spans="1:13" s="21" customFormat="1">
      <c r="A1811" s="88" t="s">
        <v>38</v>
      </c>
      <c r="B1811" s="88"/>
      <c r="C1811" s="88"/>
      <c r="D1811" s="88"/>
      <c r="E1811" s="88"/>
      <c r="H1811" s="1"/>
      <c r="I1811" s="1"/>
      <c r="J1811" s="1"/>
      <c r="K1811" s="1"/>
      <c r="L1811" s="1"/>
      <c r="M1811" s="1"/>
    </row>
    <row r="1812" spans="1:13" ht="26.25" customHeight="1">
      <c r="A1812" s="72" t="s">
        <v>39</v>
      </c>
      <c r="B1812" s="72"/>
      <c r="C1812" s="72"/>
      <c r="D1812" s="72"/>
      <c r="E1812" s="72"/>
    </row>
    <row r="1813" spans="1:13" ht="23.25">
      <c r="A1813" s="5" t="s">
        <v>45</v>
      </c>
      <c r="B1813" s="45">
        <f>VLOOKUP($I1801,DATA!$A$1:$V$200,2,FALSE)</f>
        <v>0</v>
      </c>
      <c r="C1813" s="43" t="s">
        <v>48</v>
      </c>
      <c r="D1813" s="81">
        <f>VLOOKUP($I1801,DATA!$A$1:$V$200,3,FALSE)</f>
        <v>0</v>
      </c>
      <c r="E1813" s="81"/>
    </row>
    <row r="1814" spans="1:13" ht="23.25">
      <c r="A1814" s="5" t="s">
        <v>46</v>
      </c>
      <c r="B1814" s="79">
        <f>VLOOKUP($I1801,DATA!$A$1:$V$200,4,FALSE)</f>
        <v>0</v>
      </c>
      <c r="C1814" s="79"/>
      <c r="D1814" s="79"/>
      <c r="E1814" s="79"/>
    </row>
    <row r="1815" spans="1:13" ht="23.25">
      <c r="A1815" s="5" t="s">
        <v>47</v>
      </c>
      <c r="B1815" s="79">
        <f>VLOOKUP($I1801,DATA!$A$1:$V$200,5,FALSE)</f>
        <v>0</v>
      </c>
      <c r="C1815" s="79"/>
      <c r="D1815" s="79"/>
      <c r="E1815" s="79"/>
    </row>
    <row r="1816" spans="1:13" ht="23.25" customHeight="1">
      <c r="A1816" s="5" t="s">
        <v>40</v>
      </c>
      <c r="B1816" s="79">
        <f>VLOOKUP($I1801,DATA!$A$1:$V$200,6,FALSE)</f>
        <v>0</v>
      </c>
      <c r="C1816" s="79"/>
      <c r="D1816" s="79"/>
      <c r="E1816" s="79"/>
    </row>
    <row r="1817" spans="1:13" ht="23.25" customHeight="1">
      <c r="A1817" s="5" t="s">
        <v>41</v>
      </c>
      <c r="B1817" s="79">
        <f>VLOOKUP($I1801,DATA!$A$1:$V$200,7,FALSE)</f>
        <v>0</v>
      </c>
      <c r="C1817" s="79"/>
      <c r="D1817" s="79"/>
      <c r="E1817" s="79"/>
    </row>
    <row r="1818" spans="1:13" ht="23.25" customHeight="1">
      <c r="A1818" s="5" t="s">
        <v>42</v>
      </c>
      <c r="B1818" s="79">
        <f>VLOOKUP($I1801,DATA!$A$1:$V$200,8,FALSE)</f>
        <v>0</v>
      </c>
      <c r="C1818" s="79"/>
      <c r="D1818" s="79"/>
      <c r="E1818" s="79"/>
    </row>
    <row r="1819" spans="1:13" ht="25.5">
      <c r="A1819" s="5" t="s">
        <v>43</v>
      </c>
      <c r="B1819" s="79">
        <f>VLOOKUP($I1801,DATA!$A$1:$V$200,9,FALSE)</f>
        <v>0</v>
      </c>
      <c r="C1819" s="79"/>
      <c r="D1819" s="79"/>
      <c r="E1819" s="79"/>
    </row>
    <row r="1820" spans="1:13" ht="22.5" customHeight="1">
      <c r="A1820" s="80" t="s">
        <v>44</v>
      </c>
      <c r="B1820" s="80"/>
      <c r="C1820" s="80"/>
      <c r="D1820" s="80"/>
      <c r="E1820" s="80"/>
    </row>
    <row r="1821" spans="1:13" ht="18.75" customHeight="1">
      <c r="A1821" s="72" t="s">
        <v>58</v>
      </c>
      <c r="B1821" s="72"/>
      <c r="C1821" s="72"/>
      <c r="D1821" s="72"/>
      <c r="E1821" s="72"/>
    </row>
    <row r="1822" spans="1:13" ht="22.5" customHeight="1">
      <c r="A1822" s="26" t="s">
        <v>74</v>
      </c>
    </row>
    <row r="1823" spans="1:13" ht="18" customHeight="1">
      <c r="A1823" s="44" t="s">
        <v>59</v>
      </c>
      <c r="B1823" s="73" t="s">
        <v>60</v>
      </c>
      <c r="C1823" s="74"/>
      <c r="D1823" s="73" t="s">
        <v>61</v>
      </c>
      <c r="E1823" s="74"/>
    </row>
    <row r="1824" spans="1:13" ht="37.5" customHeight="1">
      <c r="A1824" s="28" t="s">
        <v>62</v>
      </c>
      <c r="B1824" s="65" t="e">
        <f t="shared" ref="B1824" si="613">HLOOKUP(D1824,$I$23:$M$32,2,FALSE)</f>
        <v>#N/A</v>
      </c>
      <c r="C1824" s="66"/>
      <c r="D1824" s="68">
        <f>VLOOKUP($I1801,DATA!$A$1:$V$200,10,FALSE)</f>
        <v>0</v>
      </c>
      <c r="E1824" s="69"/>
    </row>
    <row r="1825" spans="1:5" ht="37.5" customHeight="1">
      <c r="A1825" s="28" t="s">
        <v>63</v>
      </c>
      <c r="B1825" s="65" t="e">
        <f t="shared" ref="B1825" si="614">HLOOKUP(D1824,$I$23:$M$32,3,FALSE)</f>
        <v>#N/A</v>
      </c>
      <c r="C1825" s="66"/>
      <c r="D1825" s="68">
        <f>VLOOKUP($I1801,DATA!$A$1:$V$200,11,FALSE)</f>
        <v>0</v>
      </c>
      <c r="E1825" s="69"/>
    </row>
    <row r="1826" spans="1:5" ht="37.5" customHeight="1">
      <c r="A1826" s="28" t="s">
        <v>64</v>
      </c>
      <c r="B1826" s="65" t="e">
        <f t="shared" ref="B1826" si="615">HLOOKUP(D1824,$I$23:$M$32,4,FALSE)</f>
        <v>#N/A</v>
      </c>
      <c r="C1826" s="66"/>
      <c r="D1826" s="68">
        <f>VLOOKUP($I1801,DATA!$A$1:$V$200,12,FALSE)</f>
        <v>0</v>
      </c>
      <c r="E1826" s="69"/>
    </row>
    <row r="1827" spans="1:5" ht="21.75" customHeight="1">
      <c r="A1827" s="26" t="s">
        <v>75</v>
      </c>
    </row>
    <row r="1828" spans="1:5" ht="18" customHeight="1">
      <c r="A1828" s="75" t="s">
        <v>65</v>
      </c>
      <c r="B1828" s="73" t="s">
        <v>60</v>
      </c>
      <c r="C1828" s="74"/>
      <c r="D1828" s="73" t="s">
        <v>61</v>
      </c>
      <c r="E1828" s="74"/>
    </row>
    <row r="1829" spans="1:5" ht="37.5" customHeight="1">
      <c r="A1829" s="76"/>
      <c r="B1829" s="65" t="e">
        <f t="shared" ref="B1829" si="616">HLOOKUP(D1824,$I$23:$M$32,5,FALSE)</f>
        <v>#N/A</v>
      </c>
      <c r="C1829" s="66"/>
      <c r="D1829" s="68">
        <f>VLOOKUP($I1801,DATA!$A$1:$V$200,13,FALSE)</f>
        <v>0</v>
      </c>
      <c r="E1829" s="69"/>
    </row>
    <row r="1830" spans="1:5" ht="22.5" customHeight="1">
      <c r="A1830" s="26" t="s">
        <v>76</v>
      </c>
    </row>
    <row r="1831" spans="1:5" ht="18" customHeight="1">
      <c r="A1831" s="77" t="s">
        <v>66</v>
      </c>
      <c r="B1831" s="73" t="s">
        <v>60</v>
      </c>
      <c r="C1831" s="74"/>
      <c r="D1831" s="73" t="s">
        <v>61</v>
      </c>
      <c r="E1831" s="74"/>
    </row>
    <row r="1832" spans="1:5" ht="37.5" customHeight="1">
      <c r="A1832" s="78"/>
      <c r="B1832" s="65" t="e">
        <f t="shared" ref="B1832" si="617">HLOOKUP(D1824,$I$23:$M$32,6,FALSE)</f>
        <v>#N/A</v>
      </c>
      <c r="C1832" s="66"/>
      <c r="D1832" s="68">
        <f>VLOOKUP($I1801,DATA!$A$1:$V$200,14,FALSE)</f>
        <v>0</v>
      </c>
      <c r="E1832" s="69"/>
    </row>
    <row r="1833" spans="1:5" ht="22.5" customHeight="1">
      <c r="A1833" s="26" t="s">
        <v>77</v>
      </c>
    </row>
    <row r="1834" spans="1:5" ht="30" customHeight="1">
      <c r="A1834" s="27" t="s">
        <v>67</v>
      </c>
      <c r="B1834" s="73" t="s">
        <v>60</v>
      </c>
      <c r="C1834" s="74"/>
      <c r="D1834" s="73" t="s">
        <v>61</v>
      </c>
      <c r="E1834" s="74"/>
    </row>
    <row r="1835" spans="1:5" ht="37.5" customHeight="1">
      <c r="A1835" s="28" t="s">
        <v>68</v>
      </c>
      <c r="B1835" s="65" t="e">
        <f t="shared" ref="B1835" si="618">HLOOKUP(D1824,$I$23:$M$32,7,FALSE)</f>
        <v>#N/A</v>
      </c>
      <c r="C1835" s="66"/>
      <c r="D1835" s="68">
        <f>VLOOKUP($I1801,DATA!$A$1:$V$200,15,FALSE)</f>
        <v>0</v>
      </c>
      <c r="E1835" s="69"/>
    </row>
    <row r="1836" spans="1:5" ht="37.5" customHeight="1">
      <c r="A1836" s="28" t="s">
        <v>69</v>
      </c>
      <c r="B1836" s="65" t="e">
        <f t="shared" ref="B1836" si="619">HLOOKUP(D1824,$I$23:$M$32,8,FALSE)</f>
        <v>#N/A</v>
      </c>
      <c r="C1836" s="66"/>
      <c r="D1836" s="68">
        <f>VLOOKUP($I1801,DATA!$A$1:$V$200,16,FALSE)</f>
        <v>0</v>
      </c>
      <c r="E1836" s="69"/>
    </row>
    <row r="1837" spans="1:5" ht="45" customHeight="1">
      <c r="A1837" s="29" t="s">
        <v>70</v>
      </c>
      <c r="B1837" s="65" t="e">
        <f t="shared" ref="B1837" si="620">HLOOKUP(D1824,$I$23:$M$32,9,FALSE)</f>
        <v>#N/A</v>
      </c>
      <c r="C1837" s="66"/>
      <c r="D1837" s="68">
        <f>VLOOKUP($I1801,DATA!$A$1:$V$200,17,FALSE)</f>
        <v>0</v>
      </c>
      <c r="E1837" s="69"/>
    </row>
    <row r="1838" spans="1:5" ht="37.5" customHeight="1">
      <c r="A1838" s="28" t="s">
        <v>71</v>
      </c>
      <c r="B1838" s="65" t="e">
        <f t="shared" ref="B1838" si="621">HLOOKUP(D1824,$I$23:$M$32,10,FALSE)</f>
        <v>#N/A</v>
      </c>
      <c r="C1838" s="66"/>
      <c r="D1838" s="68">
        <f>VLOOKUP($I1801,DATA!$A$1:$V$200,18,FALSE)</f>
        <v>0</v>
      </c>
      <c r="E1838" s="69"/>
    </row>
    <row r="1839" spans="1:5" ht="37.5" customHeight="1">
      <c r="A1839" s="30"/>
      <c r="B1839" s="31"/>
      <c r="C1839" s="31"/>
      <c r="D1839" s="32"/>
      <c r="E1839" s="32"/>
    </row>
    <row r="1840" spans="1:5" ht="18.75" customHeight="1">
      <c r="A1840" s="72" t="s">
        <v>72</v>
      </c>
      <c r="B1840" s="72"/>
      <c r="C1840" s="72"/>
      <c r="D1840" s="72"/>
      <c r="E1840" s="72"/>
    </row>
    <row r="1841" spans="1:13" ht="22.5" customHeight="1">
      <c r="A1841" s="26" t="s">
        <v>78</v>
      </c>
    </row>
    <row r="1842" spans="1:13" ht="30" customHeight="1">
      <c r="A1842" s="27" t="s">
        <v>73</v>
      </c>
      <c r="B1842" s="73" t="s">
        <v>60</v>
      </c>
      <c r="C1842" s="74"/>
      <c r="D1842" s="73" t="s">
        <v>61</v>
      </c>
      <c r="E1842" s="74"/>
      <c r="I1842" s="1" t="s">
        <v>26</v>
      </c>
      <c r="J1842" s="1" t="s">
        <v>25</v>
      </c>
      <c r="K1842" s="1" t="s">
        <v>194</v>
      </c>
      <c r="L1842" s="1" t="s">
        <v>195</v>
      </c>
      <c r="M1842" s="1" t="s">
        <v>196</v>
      </c>
    </row>
    <row r="1843" spans="1:13" ht="52.5" customHeight="1">
      <c r="A1843" s="29" t="str">
        <f>GRD!$L$4</f>
        <v>SELECT</v>
      </c>
      <c r="B1843" s="65" t="e">
        <f t="shared" ref="B1843:B1844" si="622">HLOOKUP(D1843,$I$42:$M$44,$G1843,FALSE)</f>
        <v>#N/A</v>
      </c>
      <c r="C1843" s="66"/>
      <c r="D1843" s="68">
        <f>VLOOKUP($I1801,DATA!$A$1:$V$200,19,FALSE)</f>
        <v>0</v>
      </c>
      <c r="E1843" s="69"/>
      <c r="G1843" s="1">
        <v>2</v>
      </c>
      <c r="H1843" s="1" t="str">
        <f t="shared" ref="H1843:H1844" si="623">A1843</f>
        <v>SELECT</v>
      </c>
      <c r="I1843" s="1" t="e">
        <f t="shared" ref="I1843:I1844" si="624">VLOOKUP($H1843,$H$3:$M$15,2,FALSE)</f>
        <v>#N/A</v>
      </c>
      <c r="J1843" s="1" t="e">
        <f t="shared" ref="J1843:J1844" si="625">VLOOKUP($H1843,$H$3:$M$15,3,FALSE)</f>
        <v>#N/A</v>
      </c>
      <c r="K1843" s="1" t="e">
        <f t="shared" ref="K1843:K1844" si="626">VLOOKUP($H1843,$H$3:$M$15,4,FALSE)</f>
        <v>#N/A</v>
      </c>
      <c r="L1843" s="1" t="e">
        <f t="shared" ref="L1843:L1844" si="627">VLOOKUP($H1843,$H$3:$M$15,5,FALSE)</f>
        <v>#N/A</v>
      </c>
      <c r="M1843" s="1" t="e">
        <f t="shared" ref="M1843:M1844" si="628">VLOOKUP($H1843,$H$3:$M$15,6,FALSE)</f>
        <v>#N/A</v>
      </c>
    </row>
    <row r="1844" spans="1:13" ht="52.5" customHeight="1">
      <c r="A1844" s="29" t="str">
        <f>GRD!$M$4</f>
        <v>SELECT</v>
      </c>
      <c r="B1844" s="65" t="e">
        <f t="shared" si="622"/>
        <v>#N/A</v>
      </c>
      <c r="C1844" s="66"/>
      <c r="D1844" s="68">
        <f>VLOOKUP($I1801,DATA!$A$1:$V$200,20,FALSE)</f>
        <v>0</v>
      </c>
      <c r="E1844" s="69"/>
      <c r="G1844" s="1">
        <v>3</v>
      </c>
      <c r="H1844" s="1" t="str">
        <f t="shared" si="623"/>
        <v>SELECT</v>
      </c>
      <c r="I1844" s="1" t="e">
        <f t="shared" si="624"/>
        <v>#N/A</v>
      </c>
      <c r="J1844" s="1" t="e">
        <f t="shared" si="625"/>
        <v>#N/A</v>
      </c>
      <c r="K1844" s="1" t="e">
        <f t="shared" si="626"/>
        <v>#N/A</v>
      </c>
      <c r="L1844" s="1" t="e">
        <f t="shared" si="627"/>
        <v>#N/A</v>
      </c>
      <c r="M1844" s="1" t="e">
        <f t="shared" si="628"/>
        <v>#N/A</v>
      </c>
    </row>
    <row r="1845" spans="1:13" ht="37.5" customHeight="1">
      <c r="A1845" s="70" t="s">
        <v>79</v>
      </c>
      <c r="B1845" s="70"/>
      <c r="C1845" s="70"/>
      <c r="D1845" s="70"/>
      <c r="E1845" s="70"/>
    </row>
    <row r="1846" spans="1:13" ht="12" customHeight="1">
      <c r="A1846" s="33"/>
      <c r="B1846" s="33"/>
      <c r="C1846" s="33"/>
      <c r="D1846" s="33"/>
      <c r="E1846" s="33"/>
    </row>
    <row r="1847" spans="1:13" ht="30" customHeight="1">
      <c r="A1847" s="27" t="s">
        <v>73</v>
      </c>
      <c r="B1847" s="71" t="s">
        <v>60</v>
      </c>
      <c r="C1847" s="71"/>
      <c r="D1847" s="71" t="s">
        <v>61</v>
      </c>
      <c r="E1847" s="71"/>
      <c r="I1847" s="1" t="s">
        <v>26</v>
      </c>
      <c r="J1847" s="1" t="s">
        <v>25</v>
      </c>
      <c r="K1847" s="1" t="s">
        <v>194</v>
      </c>
      <c r="L1847" s="1" t="s">
        <v>195</v>
      </c>
      <c r="M1847" s="1" t="s">
        <v>196</v>
      </c>
    </row>
    <row r="1848" spans="1:13" ht="52.5" customHeight="1">
      <c r="A1848" s="29" t="str">
        <f>GRD!$N$4</f>
        <v>SELECT</v>
      </c>
      <c r="B1848" s="65" t="e">
        <f t="shared" ref="B1848:B1849" si="629">HLOOKUP(D1848,$I$47:$M$49,$G1848,FALSE)</f>
        <v>#N/A</v>
      </c>
      <c r="C1848" s="66"/>
      <c r="D1848" s="67">
        <f>VLOOKUP($I1801,DATA!$A$1:$V$200,21,FALSE)</f>
        <v>0</v>
      </c>
      <c r="E1848" s="67"/>
      <c r="G1848" s="1">
        <v>2</v>
      </c>
      <c r="H1848" s="1" t="str">
        <f t="shared" ref="H1848:H1849" si="630">A1848</f>
        <v>SELECT</v>
      </c>
      <c r="I1848" s="1" t="e">
        <f t="shared" ref="I1848:I1909" si="631">VLOOKUP($H1848,$H$3:$M$15,2,FALSE)</f>
        <v>#N/A</v>
      </c>
      <c r="J1848" s="1" t="e">
        <f t="shared" ref="J1848:J1909" si="632">VLOOKUP($H1848,$H$3:$M$15,3,FALSE)</f>
        <v>#N/A</v>
      </c>
      <c r="K1848" s="1" t="e">
        <f t="shared" ref="K1848:K1909" si="633">VLOOKUP($H1848,$H$3:$M$15,4,FALSE)</f>
        <v>#N/A</v>
      </c>
      <c r="L1848" s="1" t="e">
        <f t="shared" ref="L1848:L1909" si="634">VLOOKUP($H1848,$H$3:$M$15,5,FALSE)</f>
        <v>#N/A</v>
      </c>
      <c r="M1848" s="1" t="e">
        <f t="shared" ref="M1848:M1909" si="635">VLOOKUP($H1848,$H$3:$M$15,6,FALSE)</f>
        <v>#N/A</v>
      </c>
    </row>
    <row r="1849" spans="1:13" ht="52.5" customHeight="1">
      <c r="A1849" s="29" t="str">
        <f>GRD!$O$4</f>
        <v>SELECT</v>
      </c>
      <c r="B1849" s="65" t="e">
        <f t="shared" si="629"/>
        <v>#N/A</v>
      </c>
      <c r="C1849" s="66"/>
      <c r="D1849" s="67">
        <f>VLOOKUP($I1801,DATA!$A$1:$V$200,22,FALSE)</f>
        <v>0</v>
      </c>
      <c r="E1849" s="67"/>
      <c r="G1849" s="1">
        <v>3</v>
      </c>
      <c r="H1849" s="1" t="str">
        <f t="shared" si="630"/>
        <v>SELECT</v>
      </c>
      <c r="I1849" s="1" t="e">
        <f t="shared" si="631"/>
        <v>#N/A</v>
      </c>
      <c r="J1849" s="1" t="e">
        <f t="shared" si="632"/>
        <v>#N/A</v>
      </c>
      <c r="K1849" s="1" t="e">
        <f t="shared" si="633"/>
        <v>#N/A</v>
      </c>
      <c r="L1849" s="1" t="e">
        <f t="shared" si="634"/>
        <v>#N/A</v>
      </c>
      <c r="M1849" s="1" t="e">
        <f t="shared" si="635"/>
        <v>#N/A</v>
      </c>
    </row>
    <row r="1855" spans="1:13">
      <c r="A1855" s="64" t="s">
        <v>80</v>
      </c>
      <c r="B1855" s="64"/>
      <c r="C1855" s="64" t="s">
        <v>81</v>
      </c>
      <c r="D1855" s="64"/>
      <c r="E1855" s="64"/>
    </row>
    <row r="1856" spans="1:13">
      <c r="C1856" s="64" t="s">
        <v>82</v>
      </c>
      <c r="D1856" s="64"/>
      <c r="E1856" s="64"/>
    </row>
    <row r="1857" spans="1:13">
      <c r="A1857" s="1" t="s">
        <v>84</v>
      </c>
    </row>
    <row r="1859" spans="1:13">
      <c r="A1859" s="1" t="s">
        <v>83</v>
      </c>
    </row>
    <row r="1861" spans="1:13" s="21" customFormat="1" ht="18.75" customHeight="1">
      <c r="A1861" s="89" t="s">
        <v>34</v>
      </c>
      <c r="B1861" s="89"/>
      <c r="C1861" s="89"/>
      <c r="D1861" s="89"/>
      <c r="E1861" s="89"/>
      <c r="I1861" s="21">
        <f t="shared" ref="I1861" si="636">I1801+1</f>
        <v>32</v>
      </c>
    </row>
    <row r="1862" spans="1:13" s="21" customFormat="1" ht="30" customHeight="1">
      <c r="A1862" s="90" t="s">
        <v>35</v>
      </c>
      <c r="B1862" s="90"/>
      <c r="C1862" s="90"/>
      <c r="D1862" s="90"/>
      <c r="E1862" s="90"/>
      <c r="H1862" s="1"/>
      <c r="I1862" s="1"/>
      <c r="J1862" s="1"/>
      <c r="K1862" s="1"/>
      <c r="L1862" s="1"/>
      <c r="M1862" s="1"/>
    </row>
    <row r="1863" spans="1:13" ht="18.75" customHeight="1">
      <c r="A1863" s="22" t="s">
        <v>49</v>
      </c>
      <c r="B1863" s="91" t="str">
        <f>IF((SCH!$B$2=""),"",SCH!$B$2)</f>
        <v/>
      </c>
      <c r="C1863" s="91"/>
      <c r="D1863" s="91"/>
      <c r="E1863" s="92"/>
    </row>
    <row r="1864" spans="1:13" ht="18.75" customHeight="1">
      <c r="A1864" s="23" t="s">
        <v>50</v>
      </c>
      <c r="B1864" s="82" t="str">
        <f>IF((SCH!$B$3=""),"",SCH!$B$3)</f>
        <v/>
      </c>
      <c r="C1864" s="82"/>
      <c r="D1864" s="82"/>
      <c r="E1864" s="83"/>
    </row>
    <row r="1865" spans="1:13" ht="18.75" customHeight="1">
      <c r="A1865" s="23" t="s">
        <v>56</v>
      </c>
      <c r="B1865" s="46" t="str">
        <f>IF((SCH!$B$4=""),"",SCH!$B$4)</f>
        <v/>
      </c>
      <c r="C1865" s="24" t="s">
        <v>57</v>
      </c>
      <c r="D1865" s="82" t="str">
        <f>IF((SCH!$B$5=""),"",SCH!$B$5)</f>
        <v/>
      </c>
      <c r="E1865" s="83"/>
    </row>
    <row r="1866" spans="1:13" ht="18.75" customHeight="1">
      <c r="A1866" s="23" t="s">
        <v>51</v>
      </c>
      <c r="B1866" s="82" t="str">
        <f>IF((SCH!$B$6=""),"",SCH!$B$6)</f>
        <v/>
      </c>
      <c r="C1866" s="82"/>
      <c r="D1866" s="82"/>
      <c r="E1866" s="83"/>
    </row>
    <row r="1867" spans="1:13" ht="18.75" customHeight="1">
      <c r="A1867" s="23" t="s">
        <v>52</v>
      </c>
      <c r="B1867" s="82" t="str">
        <f>IF((SCH!$B$7=""),"",SCH!$B$7)</f>
        <v/>
      </c>
      <c r="C1867" s="82"/>
      <c r="D1867" s="82"/>
      <c r="E1867" s="83"/>
    </row>
    <row r="1868" spans="1:13" ht="18.75" customHeight="1">
      <c r="A1868" s="25" t="s">
        <v>53</v>
      </c>
      <c r="B1868" s="84" t="str">
        <f>IF((SCH!$B$8=""),"",SCH!$B$8)</f>
        <v/>
      </c>
      <c r="C1868" s="84"/>
      <c r="D1868" s="84"/>
      <c r="E1868" s="85"/>
    </row>
    <row r="1869" spans="1:13" ht="26.25" customHeight="1">
      <c r="A1869" s="86" t="s">
        <v>36</v>
      </c>
      <c r="B1869" s="86"/>
      <c r="C1869" s="86"/>
      <c r="D1869" s="86"/>
      <c r="E1869" s="86"/>
    </row>
    <row r="1870" spans="1:13" s="21" customFormat="1" ht="15" customHeight="1">
      <c r="A1870" s="87" t="s">
        <v>37</v>
      </c>
      <c r="B1870" s="87"/>
      <c r="C1870" s="87"/>
      <c r="D1870" s="87"/>
      <c r="E1870" s="87"/>
      <c r="H1870" s="1"/>
      <c r="I1870" s="1"/>
      <c r="J1870" s="1"/>
      <c r="K1870" s="1"/>
      <c r="L1870" s="1"/>
      <c r="M1870" s="1"/>
    </row>
    <row r="1871" spans="1:13" s="21" customFormat="1">
      <c r="A1871" s="88" t="s">
        <v>38</v>
      </c>
      <c r="B1871" s="88"/>
      <c r="C1871" s="88"/>
      <c r="D1871" s="88"/>
      <c r="E1871" s="88"/>
      <c r="H1871" s="1"/>
      <c r="I1871" s="1"/>
      <c r="J1871" s="1"/>
      <c r="K1871" s="1"/>
      <c r="L1871" s="1"/>
      <c r="M1871" s="1"/>
    </row>
    <row r="1872" spans="1:13" ht="26.25" customHeight="1">
      <c r="A1872" s="72" t="s">
        <v>39</v>
      </c>
      <c r="B1872" s="72"/>
      <c r="C1872" s="72"/>
      <c r="D1872" s="72"/>
      <c r="E1872" s="72"/>
    </row>
    <row r="1873" spans="1:5" ht="23.25">
      <c r="A1873" s="5" t="s">
        <v>45</v>
      </c>
      <c r="B1873" s="45">
        <f>VLOOKUP($I1861,DATA!$A$1:$V$200,2,FALSE)</f>
        <v>0</v>
      </c>
      <c r="C1873" s="43" t="s">
        <v>48</v>
      </c>
      <c r="D1873" s="81">
        <f>VLOOKUP($I1861,DATA!$A$1:$V$200,3,FALSE)</f>
        <v>0</v>
      </c>
      <c r="E1873" s="81"/>
    </row>
    <row r="1874" spans="1:5" ht="23.25">
      <c r="A1874" s="5" t="s">
        <v>46</v>
      </c>
      <c r="B1874" s="79">
        <f>VLOOKUP($I1861,DATA!$A$1:$V$200,4,FALSE)</f>
        <v>0</v>
      </c>
      <c r="C1874" s="79"/>
      <c r="D1874" s="79"/>
      <c r="E1874" s="79"/>
    </row>
    <row r="1875" spans="1:5" ht="23.25">
      <c r="A1875" s="5" t="s">
        <v>47</v>
      </c>
      <c r="B1875" s="79">
        <f>VLOOKUP($I1861,DATA!$A$1:$V$200,5,FALSE)</f>
        <v>0</v>
      </c>
      <c r="C1875" s="79"/>
      <c r="D1875" s="79"/>
      <c r="E1875" s="79"/>
    </row>
    <row r="1876" spans="1:5" ht="23.25" customHeight="1">
      <c r="A1876" s="5" t="s">
        <v>40</v>
      </c>
      <c r="B1876" s="79">
        <f>VLOOKUP($I1861,DATA!$A$1:$V$200,6,FALSE)</f>
        <v>0</v>
      </c>
      <c r="C1876" s="79"/>
      <c r="D1876" s="79"/>
      <c r="E1876" s="79"/>
    </row>
    <row r="1877" spans="1:5" ht="23.25" customHeight="1">
      <c r="A1877" s="5" t="s">
        <v>41</v>
      </c>
      <c r="B1877" s="79">
        <f>VLOOKUP($I1861,DATA!$A$1:$V$200,7,FALSE)</f>
        <v>0</v>
      </c>
      <c r="C1877" s="79"/>
      <c r="D1877" s="79"/>
      <c r="E1877" s="79"/>
    </row>
    <row r="1878" spans="1:5" ht="23.25" customHeight="1">
      <c r="A1878" s="5" t="s">
        <v>42</v>
      </c>
      <c r="B1878" s="79">
        <f>VLOOKUP($I1861,DATA!$A$1:$V$200,8,FALSE)</f>
        <v>0</v>
      </c>
      <c r="C1878" s="79"/>
      <c r="D1878" s="79"/>
      <c r="E1878" s="79"/>
    </row>
    <row r="1879" spans="1:5" ht="25.5">
      <c r="A1879" s="5" t="s">
        <v>43</v>
      </c>
      <c r="B1879" s="79">
        <f>VLOOKUP($I1861,DATA!$A$1:$V$200,9,FALSE)</f>
        <v>0</v>
      </c>
      <c r="C1879" s="79"/>
      <c r="D1879" s="79"/>
      <c r="E1879" s="79"/>
    </row>
    <row r="1880" spans="1:5" ht="22.5" customHeight="1">
      <c r="A1880" s="80" t="s">
        <v>44</v>
      </c>
      <c r="B1880" s="80"/>
      <c r="C1880" s="80"/>
      <c r="D1880" s="80"/>
      <c r="E1880" s="80"/>
    </row>
    <row r="1881" spans="1:5" ht="18.75" customHeight="1">
      <c r="A1881" s="72" t="s">
        <v>58</v>
      </c>
      <c r="B1881" s="72"/>
      <c r="C1881" s="72"/>
      <c r="D1881" s="72"/>
      <c r="E1881" s="72"/>
    </row>
    <row r="1882" spans="1:5" ht="22.5" customHeight="1">
      <c r="A1882" s="26" t="s">
        <v>74</v>
      </c>
    </row>
    <row r="1883" spans="1:5" ht="18" customHeight="1">
      <c r="A1883" s="44" t="s">
        <v>59</v>
      </c>
      <c r="B1883" s="73" t="s">
        <v>60</v>
      </c>
      <c r="C1883" s="74"/>
      <c r="D1883" s="73" t="s">
        <v>61</v>
      </c>
      <c r="E1883" s="74"/>
    </row>
    <row r="1884" spans="1:5" ht="37.5" customHeight="1">
      <c r="A1884" s="28" t="s">
        <v>62</v>
      </c>
      <c r="B1884" s="65" t="e">
        <f t="shared" ref="B1884" si="637">HLOOKUP(D1884,$I$23:$M$32,2,FALSE)</f>
        <v>#N/A</v>
      </c>
      <c r="C1884" s="66"/>
      <c r="D1884" s="68">
        <f>VLOOKUP($I1861,DATA!$A$1:$V$200,10,FALSE)</f>
        <v>0</v>
      </c>
      <c r="E1884" s="69"/>
    </row>
    <row r="1885" spans="1:5" ht="37.5" customHeight="1">
      <c r="A1885" s="28" t="s">
        <v>63</v>
      </c>
      <c r="B1885" s="65" t="e">
        <f t="shared" ref="B1885" si="638">HLOOKUP(D1884,$I$23:$M$32,3,FALSE)</f>
        <v>#N/A</v>
      </c>
      <c r="C1885" s="66"/>
      <c r="D1885" s="68">
        <f>VLOOKUP($I1861,DATA!$A$1:$V$200,11,FALSE)</f>
        <v>0</v>
      </c>
      <c r="E1885" s="69"/>
    </row>
    <row r="1886" spans="1:5" ht="37.5" customHeight="1">
      <c r="A1886" s="28" t="s">
        <v>64</v>
      </c>
      <c r="B1886" s="65" t="e">
        <f t="shared" ref="B1886" si="639">HLOOKUP(D1884,$I$23:$M$32,4,FALSE)</f>
        <v>#N/A</v>
      </c>
      <c r="C1886" s="66"/>
      <c r="D1886" s="68">
        <f>VLOOKUP($I1861,DATA!$A$1:$V$200,12,FALSE)</f>
        <v>0</v>
      </c>
      <c r="E1886" s="69"/>
    </row>
    <row r="1887" spans="1:5" ht="21.75" customHeight="1">
      <c r="A1887" s="26" t="s">
        <v>75</v>
      </c>
    </row>
    <row r="1888" spans="1:5" ht="18" customHeight="1">
      <c r="A1888" s="75" t="s">
        <v>65</v>
      </c>
      <c r="B1888" s="73" t="s">
        <v>60</v>
      </c>
      <c r="C1888" s="74"/>
      <c r="D1888" s="73" t="s">
        <v>61</v>
      </c>
      <c r="E1888" s="74"/>
    </row>
    <row r="1889" spans="1:13" ht="37.5" customHeight="1">
      <c r="A1889" s="76"/>
      <c r="B1889" s="65" t="e">
        <f t="shared" ref="B1889" si="640">HLOOKUP(D1884,$I$23:$M$32,5,FALSE)</f>
        <v>#N/A</v>
      </c>
      <c r="C1889" s="66"/>
      <c r="D1889" s="68">
        <f>VLOOKUP($I1861,DATA!$A$1:$V$200,13,FALSE)</f>
        <v>0</v>
      </c>
      <c r="E1889" s="69"/>
    </row>
    <row r="1890" spans="1:13" ht="22.5" customHeight="1">
      <c r="A1890" s="26" t="s">
        <v>76</v>
      </c>
    </row>
    <row r="1891" spans="1:13" ht="18" customHeight="1">
      <c r="A1891" s="77" t="s">
        <v>66</v>
      </c>
      <c r="B1891" s="73" t="s">
        <v>60</v>
      </c>
      <c r="C1891" s="74"/>
      <c r="D1891" s="73" t="s">
        <v>61</v>
      </c>
      <c r="E1891" s="74"/>
    </row>
    <row r="1892" spans="1:13" ht="37.5" customHeight="1">
      <c r="A1892" s="78"/>
      <c r="B1892" s="65" t="e">
        <f t="shared" ref="B1892" si="641">HLOOKUP(D1884,$I$23:$M$32,6,FALSE)</f>
        <v>#N/A</v>
      </c>
      <c r="C1892" s="66"/>
      <c r="D1892" s="68">
        <f>VLOOKUP($I1861,DATA!$A$1:$V$200,14,FALSE)</f>
        <v>0</v>
      </c>
      <c r="E1892" s="69"/>
    </row>
    <row r="1893" spans="1:13" ht="22.5" customHeight="1">
      <c r="A1893" s="26" t="s">
        <v>77</v>
      </c>
    </row>
    <row r="1894" spans="1:13" ht="30" customHeight="1">
      <c r="A1894" s="27" t="s">
        <v>67</v>
      </c>
      <c r="B1894" s="73" t="s">
        <v>60</v>
      </c>
      <c r="C1894" s="74"/>
      <c r="D1894" s="73" t="s">
        <v>61</v>
      </c>
      <c r="E1894" s="74"/>
    </row>
    <row r="1895" spans="1:13" ht="37.5" customHeight="1">
      <c r="A1895" s="28" t="s">
        <v>68</v>
      </c>
      <c r="B1895" s="65" t="e">
        <f t="shared" ref="B1895" si="642">HLOOKUP(D1884,$I$23:$M$32,7,FALSE)</f>
        <v>#N/A</v>
      </c>
      <c r="C1895" s="66"/>
      <c r="D1895" s="68">
        <f>VLOOKUP($I1861,DATA!$A$1:$V$200,15,FALSE)</f>
        <v>0</v>
      </c>
      <c r="E1895" s="69"/>
    </row>
    <row r="1896" spans="1:13" ht="37.5" customHeight="1">
      <c r="A1896" s="28" t="s">
        <v>69</v>
      </c>
      <c r="B1896" s="65" t="e">
        <f t="shared" ref="B1896" si="643">HLOOKUP(D1884,$I$23:$M$32,8,FALSE)</f>
        <v>#N/A</v>
      </c>
      <c r="C1896" s="66"/>
      <c r="D1896" s="68">
        <f>VLOOKUP($I1861,DATA!$A$1:$V$200,16,FALSE)</f>
        <v>0</v>
      </c>
      <c r="E1896" s="69"/>
    </row>
    <row r="1897" spans="1:13" ht="45" customHeight="1">
      <c r="A1897" s="29" t="s">
        <v>70</v>
      </c>
      <c r="B1897" s="65" t="e">
        <f t="shared" ref="B1897" si="644">HLOOKUP(D1884,$I$23:$M$32,9,FALSE)</f>
        <v>#N/A</v>
      </c>
      <c r="C1897" s="66"/>
      <c r="D1897" s="68">
        <f>VLOOKUP($I1861,DATA!$A$1:$V$200,17,FALSE)</f>
        <v>0</v>
      </c>
      <c r="E1897" s="69"/>
    </row>
    <row r="1898" spans="1:13" ht="37.5" customHeight="1">
      <c r="A1898" s="28" t="s">
        <v>71</v>
      </c>
      <c r="B1898" s="65" t="e">
        <f t="shared" ref="B1898" si="645">HLOOKUP(D1884,$I$23:$M$32,10,FALSE)</f>
        <v>#N/A</v>
      </c>
      <c r="C1898" s="66"/>
      <c r="D1898" s="68">
        <f>VLOOKUP($I1861,DATA!$A$1:$V$200,18,FALSE)</f>
        <v>0</v>
      </c>
      <c r="E1898" s="69"/>
    </row>
    <row r="1899" spans="1:13" ht="37.5" customHeight="1">
      <c r="A1899" s="30"/>
      <c r="B1899" s="31"/>
      <c r="C1899" s="31"/>
      <c r="D1899" s="32"/>
      <c r="E1899" s="32"/>
    </row>
    <row r="1900" spans="1:13" ht="18.75" customHeight="1">
      <c r="A1900" s="72" t="s">
        <v>72</v>
      </c>
      <c r="B1900" s="72"/>
      <c r="C1900" s="72"/>
      <c r="D1900" s="72"/>
      <c r="E1900" s="72"/>
    </row>
    <row r="1901" spans="1:13" ht="22.5" customHeight="1">
      <c r="A1901" s="26" t="s">
        <v>78</v>
      </c>
    </row>
    <row r="1902" spans="1:13" ht="30" customHeight="1">
      <c r="A1902" s="27" t="s">
        <v>73</v>
      </c>
      <c r="B1902" s="73" t="s">
        <v>60</v>
      </c>
      <c r="C1902" s="74"/>
      <c r="D1902" s="73" t="s">
        <v>61</v>
      </c>
      <c r="E1902" s="74"/>
      <c r="I1902" s="1" t="s">
        <v>26</v>
      </c>
      <c r="J1902" s="1" t="s">
        <v>25</v>
      </c>
      <c r="K1902" s="1" t="s">
        <v>194</v>
      </c>
      <c r="L1902" s="1" t="s">
        <v>195</v>
      </c>
      <c r="M1902" s="1" t="s">
        <v>196</v>
      </c>
    </row>
    <row r="1903" spans="1:13" ht="52.5" customHeight="1">
      <c r="A1903" s="29" t="str">
        <f>GRD!$L$4</f>
        <v>SELECT</v>
      </c>
      <c r="B1903" s="65" t="e">
        <f t="shared" ref="B1903:B1904" si="646">HLOOKUP(D1903,$I$42:$M$44,$G1903,FALSE)</f>
        <v>#N/A</v>
      </c>
      <c r="C1903" s="66"/>
      <c r="D1903" s="68">
        <f>VLOOKUP($I1861,DATA!$A$1:$V$200,19,FALSE)</f>
        <v>0</v>
      </c>
      <c r="E1903" s="69"/>
      <c r="G1903" s="1">
        <v>2</v>
      </c>
      <c r="H1903" s="1" t="str">
        <f t="shared" ref="H1903:H1904" si="647">A1903</f>
        <v>SELECT</v>
      </c>
      <c r="I1903" s="1" t="e">
        <f t="shared" ref="I1903:I1904" si="648">VLOOKUP($H1903,$H$3:$M$15,2,FALSE)</f>
        <v>#N/A</v>
      </c>
      <c r="J1903" s="1" t="e">
        <f t="shared" ref="J1903:J1904" si="649">VLOOKUP($H1903,$H$3:$M$15,3,FALSE)</f>
        <v>#N/A</v>
      </c>
      <c r="K1903" s="1" t="e">
        <f t="shared" ref="K1903:K1904" si="650">VLOOKUP($H1903,$H$3:$M$15,4,FALSE)</f>
        <v>#N/A</v>
      </c>
      <c r="L1903" s="1" t="e">
        <f t="shared" ref="L1903:L1904" si="651">VLOOKUP($H1903,$H$3:$M$15,5,FALSE)</f>
        <v>#N/A</v>
      </c>
      <c r="M1903" s="1" t="e">
        <f t="shared" ref="M1903:M1904" si="652">VLOOKUP($H1903,$H$3:$M$15,6,FALSE)</f>
        <v>#N/A</v>
      </c>
    </row>
    <row r="1904" spans="1:13" ht="52.5" customHeight="1">
      <c r="A1904" s="29" t="str">
        <f>GRD!$M$4</f>
        <v>SELECT</v>
      </c>
      <c r="B1904" s="65" t="e">
        <f t="shared" si="646"/>
        <v>#N/A</v>
      </c>
      <c r="C1904" s="66"/>
      <c r="D1904" s="68">
        <f>VLOOKUP($I1861,DATA!$A$1:$V$200,20,FALSE)</f>
        <v>0</v>
      </c>
      <c r="E1904" s="69"/>
      <c r="G1904" s="1">
        <v>3</v>
      </c>
      <c r="H1904" s="1" t="str">
        <f t="shared" si="647"/>
        <v>SELECT</v>
      </c>
      <c r="I1904" s="1" t="e">
        <f t="shared" si="648"/>
        <v>#N/A</v>
      </c>
      <c r="J1904" s="1" t="e">
        <f t="shared" si="649"/>
        <v>#N/A</v>
      </c>
      <c r="K1904" s="1" t="e">
        <f t="shared" si="650"/>
        <v>#N/A</v>
      </c>
      <c r="L1904" s="1" t="e">
        <f t="shared" si="651"/>
        <v>#N/A</v>
      </c>
      <c r="M1904" s="1" t="e">
        <f t="shared" si="652"/>
        <v>#N/A</v>
      </c>
    </row>
    <row r="1905" spans="1:13" ht="37.5" customHeight="1">
      <c r="A1905" s="70" t="s">
        <v>79</v>
      </c>
      <c r="B1905" s="70"/>
      <c r="C1905" s="70"/>
      <c r="D1905" s="70"/>
      <c r="E1905" s="70"/>
    </row>
    <row r="1906" spans="1:13" ht="12" customHeight="1">
      <c r="A1906" s="33"/>
      <c r="B1906" s="33"/>
      <c r="C1906" s="33"/>
      <c r="D1906" s="33"/>
      <c r="E1906" s="33"/>
    </row>
    <row r="1907" spans="1:13" ht="30" customHeight="1">
      <c r="A1907" s="27" t="s">
        <v>73</v>
      </c>
      <c r="B1907" s="71" t="s">
        <v>60</v>
      </c>
      <c r="C1907" s="71"/>
      <c r="D1907" s="71" t="s">
        <v>61</v>
      </c>
      <c r="E1907" s="71"/>
      <c r="I1907" s="1" t="s">
        <v>26</v>
      </c>
      <c r="J1907" s="1" t="s">
        <v>25</v>
      </c>
      <c r="K1907" s="1" t="s">
        <v>194</v>
      </c>
      <c r="L1907" s="1" t="s">
        <v>195</v>
      </c>
      <c r="M1907" s="1" t="s">
        <v>196</v>
      </c>
    </row>
    <row r="1908" spans="1:13" ht="52.5" customHeight="1">
      <c r="A1908" s="29" t="str">
        <f>GRD!$N$4</f>
        <v>SELECT</v>
      </c>
      <c r="B1908" s="65" t="e">
        <f t="shared" ref="B1908:B1909" si="653">HLOOKUP(D1908,$I$47:$M$49,$G1908,FALSE)</f>
        <v>#N/A</v>
      </c>
      <c r="C1908" s="66"/>
      <c r="D1908" s="67">
        <f>VLOOKUP($I1861,DATA!$A$1:$V$200,21,FALSE)</f>
        <v>0</v>
      </c>
      <c r="E1908" s="67"/>
      <c r="G1908" s="1">
        <v>2</v>
      </c>
      <c r="H1908" s="1" t="str">
        <f t="shared" ref="H1908:H1909" si="654">A1908</f>
        <v>SELECT</v>
      </c>
      <c r="I1908" s="1" t="e">
        <f t="shared" si="631"/>
        <v>#N/A</v>
      </c>
      <c r="J1908" s="1" t="e">
        <f t="shared" si="632"/>
        <v>#N/A</v>
      </c>
      <c r="K1908" s="1" t="e">
        <f t="shared" si="633"/>
        <v>#N/A</v>
      </c>
      <c r="L1908" s="1" t="e">
        <f t="shared" si="634"/>
        <v>#N/A</v>
      </c>
      <c r="M1908" s="1" t="e">
        <f t="shared" si="635"/>
        <v>#N/A</v>
      </c>
    </row>
    <row r="1909" spans="1:13" ht="52.5" customHeight="1">
      <c r="A1909" s="29" t="str">
        <f>GRD!$O$4</f>
        <v>SELECT</v>
      </c>
      <c r="B1909" s="65" t="e">
        <f t="shared" si="653"/>
        <v>#N/A</v>
      </c>
      <c r="C1909" s="66"/>
      <c r="D1909" s="67">
        <f>VLOOKUP($I1861,DATA!$A$1:$V$200,22,FALSE)</f>
        <v>0</v>
      </c>
      <c r="E1909" s="67"/>
      <c r="G1909" s="1">
        <v>3</v>
      </c>
      <c r="H1909" s="1" t="str">
        <f t="shared" si="654"/>
        <v>SELECT</v>
      </c>
      <c r="I1909" s="1" t="e">
        <f t="shared" si="631"/>
        <v>#N/A</v>
      </c>
      <c r="J1909" s="1" t="e">
        <f t="shared" si="632"/>
        <v>#N/A</v>
      </c>
      <c r="K1909" s="1" t="e">
        <f t="shared" si="633"/>
        <v>#N/A</v>
      </c>
      <c r="L1909" s="1" t="e">
        <f t="shared" si="634"/>
        <v>#N/A</v>
      </c>
      <c r="M1909" s="1" t="e">
        <f t="shared" si="635"/>
        <v>#N/A</v>
      </c>
    </row>
    <row r="1915" spans="1:13">
      <c r="A1915" s="64" t="s">
        <v>80</v>
      </c>
      <c r="B1915" s="64"/>
      <c r="C1915" s="64" t="s">
        <v>81</v>
      </c>
      <c r="D1915" s="64"/>
      <c r="E1915" s="64"/>
    </row>
    <row r="1916" spans="1:13">
      <c r="C1916" s="64" t="s">
        <v>82</v>
      </c>
      <c r="D1916" s="64"/>
      <c r="E1916" s="64"/>
    </row>
    <row r="1917" spans="1:13">
      <c r="A1917" s="1" t="s">
        <v>84</v>
      </c>
    </row>
    <row r="1919" spans="1:13">
      <c r="A1919" s="1" t="s">
        <v>83</v>
      </c>
    </row>
    <row r="1921" spans="1:13" s="21" customFormat="1" ht="18.75" customHeight="1">
      <c r="A1921" s="89" t="s">
        <v>34</v>
      </c>
      <c r="B1921" s="89"/>
      <c r="C1921" s="89"/>
      <c r="D1921" s="89"/>
      <c r="E1921" s="89"/>
      <c r="I1921" s="21">
        <f t="shared" ref="I1921" si="655">I1861+1</f>
        <v>33</v>
      </c>
    </row>
    <row r="1922" spans="1:13" s="21" customFormat="1" ht="30" customHeight="1">
      <c r="A1922" s="90" t="s">
        <v>35</v>
      </c>
      <c r="B1922" s="90"/>
      <c r="C1922" s="90"/>
      <c r="D1922" s="90"/>
      <c r="E1922" s="90"/>
      <c r="H1922" s="1"/>
      <c r="I1922" s="1"/>
      <c r="J1922" s="1"/>
      <c r="K1922" s="1"/>
      <c r="L1922" s="1"/>
      <c r="M1922" s="1"/>
    </row>
    <row r="1923" spans="1:13" ht="18.75" customHeight="1">
      <c r="A1923" s="22" t="s">
        <v>49</v>
      </c>
      <c r="B1923" s="91" t="str">
        <f>IF((SCH!$B$2=""),"",SCH!$B$2)</f>
        <v/>
      </c>
      <c r="C1923" s="91"/>
      <c r="D1923" s="91"/>
      <c r="E1923" s="92"/>
    </row>
    <row r="1924" spans="1:13" ht="18.75" customHeight="1">
      <c r="A1924" s="23" t="s">
        <v>50</v>
      </c>
      <c r="B1924" s="82" t="str">
        <f>IF((SCH!$B$3=""),"",SCH!$B$3)</f>
        <v/>
      </c>
      <c r="C1924" s="82"/>
      <c r="D1924" s="82"/>
      <c r="E1924" s="83"/>
    </row>
    <row r="1925" spans="1:13" ht="18.75" customHeight="1">
      <c r="A1925" s="23" t="s">
        <v>56</v>
      </c>
      <c r="B1925" s="46" t="str">
        <f>IF((SCH!$B$4=""),"",SCH!$B$4)</f>
        <v/>
      </c>
      <c r="C1925" s="24" t="s">
        <v>57</v>
      </c>
      <c r="D1925" s="82" t="str">
        <f>IF((SCH!$B$5=""),"",SCH!$B$5)</f>
        <v/>
      </c>
      <c r="E1925" s="83"/>
    </row>
    <row r="1926" spans="1:13" ht="18.75" customHeight="1">
      <c r="A1926" s="23" t="s">
        <v>51</v>
      </c>
      <c r="B1926" s="82" t="str">
        <f>IF((SCH!$B$6=""),"",SCH!$B$6)</f>
        <v/>
      </c>
      <c r="C1926" s="82"/>
      <c r="D1926" s="82"/>
      <c r="E1926" s="83"/>
    </row>
    <row r="1927" spans="1:13" ht="18.75" customHeight="1">
      <c r="A1927" s="23" t="s">
        <v>52</v>
      </c>
      <c r="B1927" s="82" t="str">
        <f>IF((SCH!$B$7=""),"",SCH!$B$7)</f>
        <v/>
      </c>
      <c r="C1927" s="82"/>
      <c r="D1927" s="82"/>
      <c r="E1927" s="83"/>
    </row>
    <row r="1928" spans="1:13" ht="18.75" customHeight="1">
      <c r="A1928" s="25" t="s">
        <v>53</v>
      </c>
      <c r="B1928" s="84" t="str">
        <f>IF((SCH!$B$8=""),"",SCH!$B$8)</f>
        <v/>
      </c>
      <c r="C1928" s="84"/>
      <c r="D1928" s="84"/>
      <c r="E1928" s="85"/>
    </row>
    <row r="1929" spans="1:13" ht="26.25" customHeight="1">
      <c r="A1929" s="86" t="s">
        <v>36</v>
      </c>
      <c r="B1929" s="86"/>
      <c r="C1929" s="86"/>
      <c r="D1929" s="86"/>
      <c r="E1929" s="86"/>
    </row>
    <row r="1930" spans="1:13" s="21" customFormat="1" ht="15" customHeight="1">
      <c r="A1930" s="87" t="s">
        <v>37</v>
      </c>
      <c r="B1930" s="87"/>
      <c r="C1930" s="87"/>
      <c r="D1930" s="87"/>
      <c r="E1930" s="87"/>
      <c r="H1930" s="1"/>
      <c r="I1930" s="1"/>
      <c r="J1930" s="1"/>
      <c r="K1930" s="1"/>
      <c r="L1930" s="1"/>
      <c r="M1930" s="1"/>
    </row>
    <row r="1931" spans="1:13" s="21" customFormat="1">
      <c r="A1931" s="88" t="s">
        <v>38</v>
      </c>
      <c r="B1931" s="88"/>
      <c r="C1931" s="88"/>
      <c r="D1931" s="88"/>
      <c r="E1931" s="88"/>
      <c r="H1931" s="1"/>
      <c r="I1931" s="1"/>
      <c r="J1931" s="1"/>
      <c r="K1931" s="1"/>
      <c r="L1931" s="1"/>
      <c r="M1931" s="1"/>
    </row>
    <row r="1932" spans="1:13" ht="26.25" customHeight="1">
      <c r="A1932" s="72" t="s">
        <v>39</v>
      </c>
      <c r="B1932" s="72"/>
      <c r="C1932" s="72"/>
      <c r="D1932" s="72"/>
      <c r="E1932" s="72"/>
    </row>
    <row r="1933" spans="1:13" ht="23.25">
      <c r="A1933" s="5" t="s">
        <v>45</v>
      </c>
      <c r="B1933" s="45">
        <f>VLOOKUP($I1921,DATA!$A$1:$V$200,2,FALSE)</f>
        <v>0</v>
      </c>
      <c r="C1933" s="43" t="s">
        <v>48</v>
      </c>
      <c r="D1933" s="81">
        <f>VLOOKUP($I1921,DATA!$A$1:$V$200,3,FALSE)</f>
        <v>0</v>
      </c>
      <c r="E1933" s="81"/>
    </row>
    <row r="1934" spans="1:13" ht="23.25">
      <c r="A1934" s="5" t="s">
        <v>46</v>
      </c>
      <c r="B1934" s="79">
        <f>VLOOKUP($I1921,DATA!$A$1:$V$200,4,FALSE)</f>
        <v>0</v>
      </c>
      <c r="C1934" s="79"/>
      <c r="D1934" s="79"/>
      <c r="E1934" s="79"/>
    </row>
    <row r="1935" spans="1:13" ht="23.25">
      <c r="A1935" s="5" t="s">
        <v>47</v>
      </c>
      <c r="B1935" s="79">
        <f>VLOOKUP($I1921,DATA!$A$1:$V$200,5,FALSE)</f>
        <v>0</v>
      </c>
      <c r="C1935" s="79"/>
      <c r="D1935" s="79"/>
      <c r="E1935" s="79"/>
    </row>
    <row r="1936" spans="1:13" ht="23.25" customHeight="1">
      <c r="A1936" s="5" t="s">
        <v>40</v>
      </c>
      <c r="B1936" s="79">
        <f>VLOOKUP($I1921,DATA!$A$1:$V$200,6,FALSE)</f>
        <v>0</v>
      </c>
      <c r="C1936" s="79"/>
      <c r="D1936" s="79"/>
      <c r="E1936" s="79"/>
    </row>
    <row r="1937" spans="1:5" ht="23.25" customHeight="1">
      <c r="A1937" s="5" t="s">
        <v>41</v>
      </c>
      <c r="B1937" s="79">
        <f>VLOOKUP($I1921,DATA!$A$1:$V$200,7,FALSE)</f>
        <v>0</v>
      </c>
      <c r="C1937" s="79"/>
      <c r="D1937" s="79"/>
      <c r="E1937" s="79"/>
    </row>
    <row r="1938" spans="1:5" ht="23.25" customHeight="1">
      <c r="A1938" s="5" t="s">
        <v>42</v>
      </c>
      <c r="B1938" s="79">
        <f>VLOOKUP($I1921,DATA!$A$1:$V$200,8,FALSE)</f>
        <v>0</v>
      </c>
      <c r="C1938" s="79"/>
      <c r="D1938" s="79"/>
      <c r="E1938" s="79"/>
    </row>
    <row r="1939" spans="1:5" ht="25.5">
      <c r="A1939" s="5" t="s">
        <v>43</v>
      </c>
      <c r="B1939" s="79">
        <f>VLOOKUP($I1921,DATA!$A$1:$V$200,9,FALSE)</f>
        <v>0</v>
      </c>
      <c r="C1939" s="79"/>
      <c r="D1939" s="79"/>
      <c r="E1939" s="79"/>
    </row>
    <row r="1940" spans="1:5" ht="22.5" customHeight="1">
      <c r="A1940" s="80" t="s">
        <v>44</v>
      </c>
      <c r="B1940" s="80"/>
      <c r="C1940" s="80"/>
      <c r="D1940" s="80"/>
      <c r="E1940" s="80"/>
    </row>
    <row r="1941" spans="1:5" ht="18.75" customHeight="1">
      <c r="A1941" s="72" t="s">
        <v>58</v>
      </c>
      <c r="B1941" s="72"/>
      <c r="C1941" s="72"/>
      <c r="D1941" s="72"/>
      <c r="E1941" s="72"/>
    </row>
    <row r="1942" spans="1:5" ht="22.5" customHeight="1">
      <c r="A1942" s="26" t="s">
        <v>74</v>
      </c>
    </row>
    <row r="1943" spans="1:5" ht="18" customHeight="1">
      <c r="A1943" s="44" t="s">
        <v>59</v>
      </c>
      <c r="B1943" s="73" t="s">
        <v>60</v>
      </c>
      <c r="C1943" s="74"/>
      <c r="D1943" s="73" t="s">
        <v>61</v>
      </c>
      <c r="E1943" s="74"/>
    </row>
    <row r="1944" spans="1:5" ht="37.5" customHeight="1">
      <c r="A1944" s="28" t="s">
        <v>62</v>
      </c>
      <c r="B1944" s="65" t="e">
        <f t="shared" ref="B1944" si="656">HLOOKUP(D1944,$I$23:$M$32,2,FALSE)</f>
        <v>#N/A</v>
      </c>
      <c r="C1944" s="66"/>
      <c r="D1944" s="68">
        <f>VLOOKUP($I1921,DATA!$A$1:$V$200,10,FALSE)</f>
        <v>0</v>
      </c>
      <c r="E1944" s="69"/>
    </row>
    <row r="1945" spans="1:5" ht="37.5" customHeight="1">
      <c r="A1945" s="28" t="s">
        <v>63</v>
      </c>
      <c r="B1945" s="65" t="e">
        <f t="shared" ref="B1945" si="657">HLOOKUP(D1944,$I$23:$M$32,3,FALSE)</f>
        <v>#N/A</v>
      </c>
      <c r="C1945" s="66"/>
      <c r="D1945" s="68">
        <f>VLOOKUP($I1921,DATA!$A$1:$V$200,11,FALSE)</f>
        <v>0</v>
      </c>
      <c r="E1945" s="69"/>
    </row>
    <row r="1946" spans="1:5" ht="37.5" customHeight="1">
      <c r="A1946" s="28" t="s">
        <v>64</v>
      </c>
      <c r="B1946" s="65" t="e">
        <f t="shared" ref="B1946" si="658">HLOOKUP(D1944,$I$23:$M$32,4,FALSE)</f>
        <v>#N/A</v>
      </c>
      <c r="C1946" s="66"/>
      <c r="D1946" s="68">
        <f>VLOOKUP($I1921,DATA!$A$1:$V$200,12,FALSE)</f>
        <v>0</v>
      </c>
      <c r="E1946" s="69"/>
    </row>
    <row r="1947" spans="1:5" ht="21.75" customHeight="1">
      <c r="A1947" s="26" t="s">
        <v>75</v>
      </c>
    </row>
    <row r="1948" spans="1:5" ht="18" customHeight="1">
      <c r="A1948" s="75" t="s">
        <v>65</v>
      </c>
      <c r="B1948" s="73" t="s">
        <v>60</v>
      </c>
      <c r="C1948" s="74"/>
      <c r="D1948" s="73" t="s">
        <v>61</v>
      </c>
      <c r="E1948" s="74"/>
    </row>
    <row r="1949" spans="1:5" ht="37.5" customHeight="1">
      <c r="A1949" s="76"/>
      <c r="B1949" s="65" t="e">
        <f t="shared" ref="B1949" si="659">HLOOKUP(D1944,$I$23:$M$32,5,FALSE)</f>
        <v>#N/A</v>
      </c>
      <c r="C1949" s="66"/>
      <c r="D1949" s="68">
        <f>VLOOKUP($I1921,DATA!$A$1:$V$200,13,FALSE)</f>
        <v>0</v>
      </c>
      <c r="E1949" s="69"/>
    </row>
    <row r="1950" spans="1:5" ht="22.5" customHeight="1">
      <c r="A1950" s="26" t="s">
        <v>76</v>
      </c>
    </row>
    <row r="1951" spans="1:5" ht="18" customHeight="1">
      <c r="A1951" s="77" t="s">
        <v>66</v>
      </c>
      <c r="B1951" s="73" t="s">
        <v>60</v>
      </c>
      <c r="C1951" s="74"/>
      <c r="D1951" s="73" t="s">
        <v>61</v>
      </c>
      <c r="E1951" s="74"/>
    </row>
    <row r="1952" spans="1:5" ht="37.5" customHeight="1">
      <c r="A1952" s="78"/>
      <c r="B1952" s="65" t="e">
        <f t="shared" ref="B1952" si="660">HLOOKUP(D1944,$I$23:$M$32,6,FALSE)</f>
        <v>#N/A</v>
      </c>
      <c r="C1952" s="66"/>
      <c r="D1952" s="68">
        <f>VLOOKUP($I1921,DATA!$A$1:$V$200,14,FALSE)</f>
        <v>0</v>
      </c>
      <c r="E1952" s="69"/>
    </row>
    <row r="1953" spans="1:13" ht="22.5" customHeight="1">
      <c r="A1953" s="26" t="s">
        <v>77</v>
      </c>
    </row>
    <row r="1954" spans="1:13" ht="30" customHeight="1">
      <c r="A1954" s="27" t="s">
        <v>67</v>
      </c>
      <c r="B1954" s="73" t="s">
        <v>60</v>
      </c>
      <c r="C1954" s="74"/>
      <c r="D1954" s="73" t="s">
        <v>61</v>
      </c>
      <c r="E1954" s="74"/>
    </row>
    <row r="1955" spans="1:13" ht="37.5" customHeight="1">
      <c r="A1955" s="28" t="s">
        <v>68</v>
      </c>
      <c r="B1955" s="65" t="e">
        <f t="shared" ref="B1955" si="661">HLOOKUP(D1944,$I$23:$M$32,7,FALSE)</f>
        <v>#N/A</v>
      </c>
      <c r="C1955" s="66"/>
      <c r="D1955" s="68">
        <f>VLOOKUP($I1921,DATA!$A$1:$V$200,15,FALSE)</f>
        <v>0</v>
      </c>
      <c r="E1955" s="69"/>
    </row>
    <row r="1956" spans="1:13" ht="37.5" customHeight="1">
      <c r="A1956" s="28" t="s">
        <v>69</v>
      </c>
      <c r="B1956" s="65" t="e">
        <f t="shared" ref="B1956" si="662">HLOOKUP(D1944,$I$23:$M$32,8,FALSE)</f>
        <v>#N/A</v>
      </c>
      <c r="C1956" s="66"/>
      <c r="D1956" s="68">
        <f>VLOOKUP($I1921,DATA!$A$1:$V$200,16,FALSE)</f>
        <v>0</v>
      </c>
      <c r="E1956" s="69"/>
    </row>
    <row r="1957" spans="1:13" ht="45" customHeight="1">
      <c r="A1957" s="29" t="s">
        <v>70</v>
      </c>
      <c r="B1957" s="65" t="e">
        <f t="shared" ref="B1957" si="663">HLOOKUP(D1944,$I$23:$M$32,9,FALSE)</f>
        <v>#N/A</v>
      </c>
      <c r="C1957" s="66"/>
      <c r="D1957" s="68">
        <f>VLOOKUP($I1921,DATA!$A$1:$V$200,17,FALSE)</f>
        <v>0</v>
      </c>
      <c r="E1957" s="69"/>
    </row>
    <row r="1958" spans="1:13" ht="37.5" customHeight="1">
      <c r="A1958" s="28" t="s">
        <v>71</v>
      </c>
      <c r="B1958" s="65" t="e">
        <f t="shared" ref="B1958" si="664">HLOOKUP(D1944,$I$23:$M$32,10,FALSE)</f>
        <v>#N/A</v>
      </c>
      <c r="C1958" s="66"/>
      <c r="D1958" s="68">
        <f>VLOOKUP($I1921,DATA!$A$1:$V$200,18,FALSE)</f>
        <v>0</v>
      </c>
      <c r="E1958" s="69"/>
    </row>
    <row r="1959" spans="1:13" ht="37.5" customHeight="1">
      <c r="A1959" s="30"/>
      <c r="B1959" s="31"/>
      <c r="C1959" s="31"/>
      <c r="D1959" s="32"/>
      <c r="E1959" s="32"/>
    </row>
    <row r="1960" spans="1:13" ht="18.75" customHeight="1">
      <c r="A1960" s="72" t="s">
        <v>72</v>
      </c>
      <c r="B1960" s="72"/>
      <c r="C1960" s="72"/>
      <c r="D1960" s="72"/>
      <c r="E1960" s="72"/>
    </row>
    <row r="1961" spans="1:13" ht="22.5" customHeight="1">
      <c r="A1961" s="26" t="s">
        <v>78</v>
      </c>
    </row>
    <row r="1962" spans="1:13" ht="30" customHeight="1">
      <c r="A1962" s="27" t="s">
        <v>73</v>
      </c>
      <c r="B1962" s="73" t="s">
        <v>60</v>
      </c>
      <c r="C1962" s="74"/>
      <c r="D1962" s="73" t="s">
        <v>61</v>
      </c>
      <c r="E1962" s="74"/>
      <c r="I1962" s="1" t="s">
        <v>26</v>
      </c>
      <c r="J1962" s="1" t="s">
        <v>25</v>
      </c>
      <c r="K1962" s="1" t="s">
        <v>194</v>
      </c>
      <c r="L1962" s="1" t="s">
        <v>195</v>
      </c>
      <c r="M1962" s="1" t="s">
        <v>196</v>
      </c>
    </row>
    <row r="1963" spans="1:13" ht="52.5" customHeight="1">
      <c r="A1963" s="29" t="str">
        <f>GRD!$L$4</f>
        <v>SELECT</v>
      </c>
      <c r="B1963" s="65" t="e">
        <f t="shared" ref="B1963:B1964" si="665">HLOOKUP(D1963,$I$42:$M$44,$G1963,FALSE)</f>
        <v>#N/A</v>
      </c>
      <c r="C1963" s="66"/>
      <c r="D1963" s="68">
        <f>VLOOKUP($I1921,DATA!$A$1:$V$200,19,FALSE)</f>
        <v>0</v>
      </c>
      <c r="E1963" s="69"/>
      <c r="G1963" s="1">
        <v>2</v>
      </c>
      <c r="H1963" s="1" t="str">
        <f t="shared" ref="H1963:H1964" si="666">A1963</f>
        <v>SELECT</v>
      </c>
      <c r="I1963" s="1" t="e">
        <f t="shared" ref="I1963:I1964" si="667">VLOOKUP($H1963,$H$3:$M$15,2,FALSE)</f>
        <v>#N/A</v>
      </c>
      <c r="J1963" s="1" t="e">
        <f t="shared" ref="J1963:J1964" si="668">VLOOKUP($H1963,$H$3:$M$15,3,FALSE)</f>
        <v>#N/A</v>
      </c>
      <c r="K1963" s="1" t="e">
        <f t="shared" ref="K1963:K1964" si="669">VLOOKUP($H1963,$H$3:$M$15,4,FALSE)</f>
        <v>#N/A</v>
      </c>
      <c r="L1963" s="1" t="e">
        <f t="shared" ref="L1963:L1964" si="670">VLOOKUP($H1963,$H$3:$M$15,5,FALSE)</f>
        <v>#N/A</v>
      </c>
      <c r="M1963" s="1" t="e">
        <f t="shared" ref="M1963:M1964" si="671">VLOOKUP($H1963,$H$3:$M$15,6,FALSE)</f>
        <v>#N/A</v>
      </c>
    </row>
    <row r="1964" spans="1:13" ht="52.5" customHeight="1">
      <c r="A1964" s="29" t="str">
        <f>GRD!$M$4</f>
        <v>SELECT</v>
      </c>
      <c r="B1964" s="65" t="e">
        <f t="shared" si="665"/>
        <v>#N/A</v>
      </c>
      <c r="C1964" s="66"/>
      <c r="D1964" s="68">
        <f>VLOOKUP($I1921,DATA!$A$1:$V$200,20,FALSE)</f>
        <v>0</v>
      </c>
      <c r="E1964" s="69"/>
      <c r="G1964" s="1">
        <v>3</v>
      </c>
      <c r="H1964" s="1" t="str">
        <f t="shared" si="666"/>
        <v>SELECT</v>
      </c>
      <c r="I1964" s="1" t="e">
        <f t="shared" si="667"/>
        <v>#N/A</v>
      </c>
      <c r="J1964" s="1" t="e">
        <f t="shared" si="668"/>
        <v>#N/A</v>
      </c>
      <c r="K1964" s="1" t="e">
        <f t="shared" si="669"/>
        <v>#N/A</v>
      </c>
      <c r="L1964" s="1" t="e">
        <f t="shared" si="670"/>
        <v>#N/A</v>
      </c>
      <c r="M1964" s="1" t="e">
        <f t="shared" si="671"/>
        <v>#N/A</v>
      </c>
    </row>
    <row r="1965" spans="1:13" ht="37.5" customHeight="1">
      <c r="A1965" s="70" t="s">
        <v>79</v>
      </c>
      <c r="B1965" s="70"/>
      <c r="C1965" s="70"/>
      <c r="D1965" s="70"/>
      <c r="E1965" s="70"/>
    </row>
    <row r="1966" spans="1:13" ht="12" customHeight="1">
      <c r="A1966" s="33"/>
      <c r="B1966" s="33"/>
      <c r="C1966" s="33"/>
      <c r="D1966" s="33"/>
      <c r="E1966" s="33"/>
    </row>
    <row r="1967" spans="1:13" ht="30" customHeight="1">
      <c r="A1967" s="27" t="s">
        <v>73</v>
      </c>
      <c r="B1967" s="71" t="s">
        <v>60</v>
      </c>
      <c r="C1967" s="71"/>
      <c r="D1967" s="71" t="s">
        <v>61</v>
      </c>
      <c r="E1967" s="71"/>
      <c r="I1967" s="1" t="s">
        <v>26</v>
      </c>
      <c r="J1967" s="1" t="s">
        <v>25</v>
      </c>
      <c r="K1967" s="1" t="s">
        <v>194</v>
      </c>
      <c r="L1967" s="1" t="s">
        <v>195</v>
      </c>
      <c r="M1967" s="1" t="s">
        <v>196</v>
      </c>
    </row>
    <row r="1968" spans="1:13" ht="52.5" customHeight="1">
      <c r="A1968" s="29" t="str">
        <f>GRD!$N$4</f>
        <v>SELECT</v>
      </c>
      <c r="B1968" s="65" t="e">
        <f t="shared" ref="B1968:B1969" si="672">HLOOKUP(D1968,$I$47:$M$49,$G1968,FALSE)</f>
        <v>#N/A</v>
      </c>
      <c r="C1968" s="66"/>
      <c r="D1968" s="67">
        <f>VLOOKUP($I1921,DATA!$A$1:$V$200,21,FALSE)</f>
        <v>0</v>
      </c>
      <c r="E1968" s="67"/>
      <c r="G1968" s="1">
        <v>2</v>
      </c>
      <c r="H1968" s="1" t="str">
        <f t="shared" ref="H1968:H1969" si="673">A1968</f>
        <v>SELECT</v>
      </c>
      <c r="I1968" s="1" t="e">
        <f t="shared" ref="I1968:I2029" si="674">VLOOKUP($H1968,$H$3:$M$15,2,FALSE)</f>
        <v>#N/A</v>
      </c>
      <c r="J1968" s="1" t="e">
        <f t="shared" ref="J1968:J2029" si="675">VLOOKUP($H1968,$H$3:$M$15,3,FALSE)</f>
        <v>#N/A</v>
      </c>
      <c r="K1968" s="1" t="e">
        <f t="shared" ref="K1968:K2029" si="676">VLOOKUP($H1968,$H$3:$M$15,4,FALSE)</f>
        <v>#N/A</v>
      </c>
      <c r="L1968" s="1" t="e">
        <f t="shared" ref="L1968:L2029" si="677">VLOOKUP($H1968,$H$3:$M$15,5,FALSE)</f>
        <v>#N/A</v>
      </c>
      <c r="M1968" s="1" t="e">
        <f t="shared" ref="M1968:M2029" si="678">VLOOKUP($H1968,$H$3:$M$15,6,FALSE)</f>
        <v>#N/A</v>
      </c>
    </row>
    <row r="1969" spans="1:13" ht="52.5" customHeight="1">
      <c r="A1969" s="29" t="str">
        <f>GRD!$O$4</f>
        <v>SELECT</v>
      </c>
      <c r="B1969" s="65" t="e">
        <f t="shared" si="672"/>
        <v>#N/A</v>
      </c>
      <c r="C1969" s="66"/>
      <c r="D1969" s="67">
        <f>VLOOKUP($I1921,DATA!$A$1:$V$200,22,FALSE)</f>
        <v>0</v>
      </c>
      <c r="E1969" s="67"/>
      <c r="G1969" s="1">
        <v>3</v>
      </c>
      <c r="H1969" s="1" t="str">
        <f t="shared" si="673"/>
        <v>SELECT</v>
      </c>
      <c r="I1969" s="1" t="e">
        <f t="shared" si="674"/>
        <v>#N/A</v>
      </c>
      <c r="J1969" s="1" t="e">
        <f t="shared" si="675"/>
        <v>#N/A</v>
      </c>
      <c r="K1969" s="1" t="e">
        <f t="shared" si="676"/>
        <v>#N/A</v>
      </c>
      <c r="L1969" s="1" t="e">
        <f t="shared" si="677"/>
        <v>#N/A</v>
      </c>
      <c r="M1969" s="1" t="e">
        <f t="shared" si="678"/>
        <v>#N/A</v>
      </c>
    </row>
    <row r="1975" spans="1:13">
      <c r="A1975" s="64" t="s">
        <v>80</v>
      </c>
      <c r="B1975" s="64"/>
      <c r="C1975" s="64" t="s">
        <v>81</v>
      </c>
      <c r="D1975" s="64"/>
      <c r="E1975" s="64"/>
    </row>
    <row r="1976" spans="1:13">
      <c r="C1976" s="64" t="s">
        <v>82</v>
      </c>
      <c r="D1976" s="64"/>
      <c r="E1976" s="64"/>
    </row>
    <row r="1977" spans="1:13">
      <c r="A1977" s="1" t="s">
        <v>84</v>
      </c>
    </row>
    <row r="1979" spans="1:13">
      <c r="A1979" s="1" t="s">
        <v>83</v>
      </c>
    </row>
    <row r="1981" spans="1:13" s="21" customFormat="1" ht="18.75" customHeight="1">
      <c r="A1981" s="89" t="s">
        <v>34</v>
      </c>
      <c r="B1981" s="89"/>
      <c r="C1981" s="89"/>
      <c r="D1981" s="89"/>
      <c r="E1981" s="89"/>
      <c r="I1981" s="21">
        <f t="shared" ref="I1981" si="679">I1921+1</f>
        <v>34</v>
      </c>
    </row>
    <row r="1982" spans="1:13" s="21" customFormat="1" ht="30" customHeight="1">
      <c r="A1982" s="90" t="s">
        <v>35</v>
      </c>
      <c r="B1982" s="90"/>
      <c r="C1982" s="90"/>
      <c r="D1982" s="90"/>
      <c r="E1982" s="90"/>
      <c r="H1982" s="1"/>
      <c r="I1982" s="1"/>
      <c r="J1982" s="1"/>
      <c r="K1982" s="1"/>
      <c r="L1982" s="1"/>
      <c r="M1982" s="1"/>
    </row>
    <row r="1983" spans="1:13" ht="18.75" customHeight="1">
      <c r="A1983" s="22" t="s">
        <v>49</v>
      </c>
      <c r="B1983" s="91" t="str">
        <f>IF((SCH!$B$2=""),"",SCH!$B$2)</f>
        <v/>
      </c>
      <c r="C1983" s="91"/>
      <c r="D1983" s="91"/>
      <c r="E1983" s="92"/>
    </row>
    <row r="1984" spans="1:13" ht="18.75" customHeight="1">
      <c r="A1984" s="23" t="s">
        <v>50</v>
      </c>
      <c r="B1984" s="82" t="str">
        <f>IF((SCH!$B$3=""),"",SCH!$B$3)</f>
        <v/>
      </c>
      <c r="C1984" s="82"/>
      <c r="D1984" s="82"/>
      <c r="E1984" s="83"/>
    </row>
    <row r="1985" spans="1:13" ht="18.75" customHeight="1">
      <c r="A1985" s="23" t="s">
        <v>56</v>
      </c>
      <c r="B1985" s="46" t="str">
        <f>IF((SCH!$B$4=""),"",SCH!$B$4)</f>
        <v/>
      </c>
      <c r="C1985" s="24" t="s">
        <v>57</v>
      </c>
      <c r="D1985" s="82" t="str">
        <f>IF((SCH!$B$5=""),"",SCH!$B$5)</f>
        <v/>
      </c>
      <c r="E1985" s="83"/>
    </row>
    <row r="1986" spans="1:13" ht="18.75" customHeight="1">
      <c r="A1986" s="23" t="s">
        <v>51</v>
      </c>
      <c r="B1986" s="82" t="str">
        <f>IF((SCH!$B$6=""),"",SCH!$B$6)</f>
        <v/>
      </c>
      <c r="C1986" s="82"/>
      <c r="D1986" s="82"/>
      <c r="E1986" s="83"/>
    </row>
    <row r="1987" spans="1:13" ht="18.75" customHeight="1">
      <c r="A1987" s="23" t="s">
        <v>52</v>
      </c>
      <c r="B1987" s="82" t="str">
        <f>IF((SCH!$B$7=""),"",SCH!$B$7)</f>
        <v/>
      </c>
      <c r="C1987" s="82"/>
      <c r="D1987" s="82"/>
      <c r="E1987" s="83"/>
    </row>
    <row r="1988" spans="1:13" ht="18.75" customHeight="1">
      <c r="A1988" s="25" t="s">
        <v>53</v>
      </c>
      <c r="B1988" s="84" t="str">
        <f>IF((SCH!$B$8=""),"",SCH!$B$8)</f>
        <v/>
      </c>
      <c r="C1988" s="84"/>
      <c r="D1988" s="84"/>
      <c r="E1988" s="85"/>
    </row>
    <row r="1989" spans="1:13" ht="26.25" customHeight="1">
      <c r="A1989" s="86" t="s">
        <v>36</v>
      </c>
      <c r="B1989" s="86"/>
      <c r="C1989" s="86"/>
      <c r="D1989" s="86"/>
      <c r="E1989" s="86"/>
    </row>
    <row r="1990" spans="1:13" s="21" customFormat="1" ht="15" customHeight="1">
      <c r="A1990" s="87" t="s">
        <v>37</v>
      </c>
      <c r="B1990" s="87"/>
      <c r="C1990" s="87"/>
      <c r="D1990" s="87"/>
      <c r="E1990" s="87"/>
      <c r="H1990" s="1"/>
      <c r="I1990" s="1"/>
      <c r="J1990" s="1"/>
      <c r="K1990" s="1"/>
      <c r="L1990" s="1"/>
      <c r="M1990" s="1"/>
    </row>
    <row r="1991" spans="1:13" s="21" customFormat="1">
      <c r="A1991" s="88" t="s">
        <v>38</v>
      </c>
      <c r="B1991" s="88"/>
      <c r="C1991" s="88"/>
      <c r="D1991" s="88"/>
      <c r="E1991" s="88"/>
      <c r="H1991" s="1"/>
      <c r="I1991" s="1"/>
      <c r="J1991" s="1"/>
      <c r="K1991" s="1"/>
      <c r="L1991" s="1"/>
      <c r="M1991" s="1"/>
    </row>
    <row r="1992" spans="1:13" ht="26.25" customHeight="1">
      <c r="A1992" s="72" t="s">
        <v>39</v>
      </c>
      <c r="B1992" s="72"/>
      <c r="C1992" s="72"/>
      <c r="D1992" s="72"/>
      <c r="E1992" s="72"/>
    </row>
    <row r="1993" spans="1:13" ht="23.25">
      <c r="A1993" s="5" t="s">
        <v>45</v>
      </c>
      <c r="B1993" s="45">
        <f>VLOOKUP($I1981,DATA!$A$1:$V$200,2,FALSE)</f>
        <v>0</v>
      </c>
      <c r="C1993" s="43" t="s">
        <v>48</v>
      </c>
      <c r="D1993" s="81">
        <f>VLOOKUP($I1981,DATA!$A$1:$V$200,3,FALSE)</f>
        <v>0</v>
      </c>
      <c r="E1993" s="81"/>
    </row>
    <row r="1994" spans="1:13" ht="23.25">
      <c r="A1994" s="5" t="s">
        <v>46</v>
      </c>
      <c r="B1994" s="79">
        <f>VLOOKUP($I1981,DATA!$A$1:$V$200,4,FALSE)</f>
        <v>0</v>
      </c>
      <c r="C1994" s="79"/>
      <c r="D1994" s="79"/>
      <c r="E1994" s="79"/>
    </row>
    <row r="1995" spans="1:13" ht="23.25">
      <c r="A1995" s="5" t="s">
        <v>47</v>
      </c>
      <c r="B1995" s="79">
        <f>VLOOKUP($I1981,DATA!$A$1:$V$200,5,FALSE)</f>
        <v>0</v>
      </c>
      <c r="C1995" s="79"/>
      <c r="D1995" s="79"/>
      <c r="E1995" s="79"/>
    </row>
    <row r="1996" spans="1:13" ht="23.25" customHeight="1">
      <c r="A1996" s="5" t="s">
        <v>40</v>
      </c>
      <c r="B1996" s="79">
        <f>VLOOKUP($I1981,DATA!$A$1:$V$200,6,FALSE)</f>
        <v>0</v>
      </c>
      <c r="C1996" s="79"/>
      <c r="D1996" s="79"/>
      <c r="E1996" s="79"/>
    </row>
    <row r="1997" spans="1:13" ht="23.25" customHeight="1">
      <c r="A1997" s="5" t="s">
        <v>41</v>
      </c>
      <c r="B1997" s="79">
        <f>VLOOKUP($I1981,DATA!$A$1:$V$200,7,FALSE)</f>
        <v>0</v>
      </c>
      <c r="C1997" s="79"/>
      <c r="D1997" s="79"/>
      <c r="E1997" s="79"/>
    </row>
    <row r="1998" spans="1:13" ht="23.25" customHeight="1">
      <c r="A1998" s="5" t="s">
        <v>42</v>
      </c>
      <c r="B1998" s="79">
        <f>VLOOKUP($I1981,DATA!$A$1:$V$200,8,FALSE)</f>
        <v>0</v>
      </c>
      <c r="C1998" s="79"/>
      <c r="D1998" s="79"/>
      <c r="E1998" s="79"/>
    </row>
    <row r="1999" spans="1:13" ht="25.5">
      <c r="A1999" s="5" t="s">
        <v>43</v>
      </c>
      <c r="B1999" s="79">
        <f>VLOOKUP($I1981,DATA!$A$1:$V$200,9,FALSE)</f>
        <v>0</v>
      </c>
      <c r="C1999" s="79"/>
      <c r="D1999" s="79"/>
      <c r="E1999" s="79"/>
    </row>
    <row r="2000" spans="1:13" ht="22.5" customHeight="1">
      <c r="A2000" s="80" t="s">
        <v>44</v>
      </c>
      <c r="B2000" s="80"/>
      <c r="C2000" s="80"/>
      <c r="D2000" s="80"/>
      <c r="E2000" s="80"/>
    </row>
    <row r="2001" spans="1:5" ht="18.75" customHeight="1">
      <c r="A2001" s="72" t="s">
        <v>58</v>
      </c>
      <c r="B2001" s="72"/>
      <c r="C2001" s="72"/>
      <c r="D2001" s="72"/>
      <c r="E2001" s="72"/>
    </row>
    <row r="2002" spans="1:5" ht="22.5" customHeight="1">
      <c r="A2002" s="26" t="s">
        <v>74</v>
      </c>
    </row>
    <row r="2003" spans="1:5" ht="18" customHeight="1">
      <c r="A2003" s="44" t="s">
        <v>59</v>
      </c>
      <c r="B2003" s="73" t="s">
        <v>60</v>
      </c>
      <c r="C2003" s="74"/>
      <c r="D2003" s="73" t="s">
        <v>61</v>
      </c>
      <c r="E2003" s="74"/>
    </row>
    <row r="2004" spans="1:5" ht="37.5" customHeight="1">
      <c r="A2004" s="28" t="s">
        <v>62</v>
      </c>
      <c r="B2004" s="65" t="e">
        <f t="shared" ref="B2004" si="680">HLOOKUP(D2004,$I$23:$M$32,2,FALSE)</f>
        <v>#N/A</v>
      </c>
      <c r="C2004" s="66"/>
      <c r="D2004" s="68">
        <f>VLOOKUP($I1981,DATA!$A$1:$V$200,10,FALSE)</f>
        <v>0</v>
      </c>
      <c r="E2004" s="69"/>
    </row>
    <row r="2005" spans="1:5" ht="37.5" customHeight="1">
      <c r="A2005" s="28" t="s">
        <v>63</v>
      </c>
      <c r="B2005" s="65" t="e">
        <f t="shared" ref="B2005" si="681">HLOOKUP(D2004,$I$23:$M$32,3,FALSE)</f>
        <v>#N/A</v>
      </c>
      <c r="C2005" s="66"/>
      <c r="D2005" s="68">
        <f>VLOOKUP($I1981,DATA!$A$1:$V$200,11,FALSE)</f>
        <v>0</v>
      </c>
      <c r="E2005" s="69"/>
    </row>
    <row r="2006" spans="1:5" ht="37.5" customHeight="1">
      <c r="A2006" s="28" t="s">
        <v>64</v>
      </c>
      <c r="B2006" s="65" t="e">
        <f t="shared" ref="B2006" si="682">HLOOKUP(D2004,$I$23:$M$32,4,FALSE)</f>
        <v>#N/A</v>
      </c>
      <c r="C2006" s="66"/>
      <c r="D2006" s="68">
        <f>VLOOKUP($I1981,DATA!$A$1:$V$200,12,FALSE)</f>
        <v>0</v>
      </c>
      <c r="E2006" s="69"/>
    </row>
    <row r="2007" spans="1:5" ht="21.75" customHeight="1">
      <c r="A2007" s="26" t="s">
        <v>75</v>
      </c>
    </row>
    <row r="2008" spans="1:5" ht="18" customHeight="1">
      <c r="A2008" s="75" t="s">
        <v>65</v>
      </c>
      <c r="B2008" s="73" t="s">
        <v>60</v>
      </c>
      <c r="C2008" s="74"/>
      <c r="D2008" s="73" t="s">
        <v>61</v>
      </c>
      <c r="E2008" s="74"/>
    </row>
    <row r="2009" spans="1:5" ht="37.5" customHeight="1">
      <c r="A2009" s="76"/>
      <c r="B2009" s="65" t="e">
        <f t="shared" ref="B2009" si="683">HLOOKUP(D2004,$I$23:$M$32,5,FALSE)</f>
        <v>#N/A</v>
      </c>
      <c r="C2009" s="66"/>
      <c r="D2009" s="68">
        <f>VLOOKUP($I1981,DATA!$A$1:$V$200,13,FALSE)</f>
        <v>0</v>
      </c>
      <c r="E2009" s="69"/>
    </row>
    <row r="2010" spans="1:5" ht="22.5" customHeight="1">
      <c r="A2010" s="26" t="s">
        <v>76</v>
      </c>
    </row>
    <row r="2011" spans="1:5" ht="18" customHeight="1">
      <c r="A2011" s="77" t="s">
        <v>66</v>
      </c>
      <c r="B2011" s="73" t="s">
        <v>60</v>
      </c>
      <c r="C2011" s="74"/>
      <c r="D2011" s="73" t="s">
        <v>61</v>
      </c>
      <c r="E2011" s="74"/>
    </row>
    <row r="2012" spans="1:5" ht="37.5" customHeight="1">
      <c r="A2012" s="78"/>
      <c r="B2012" s="65" t="e">
        <f t="shared" ref="B2012" si="684">HLOOKUP(D2004,$I$23:$M$32,6,FALSE)</f>
        <v>#N/A</v>
      </c>
      <c r="C2012" s="66"/>
      <c r="D2012" s="68">
        <f>VLOOKUP($I1981,DATA!$A$1:$V$200,14,FALSE)</f>
        <v>0</v>
      </c>
      <c r="E2012" s="69"/>
    </row>
    <row r="2013" spans="1:5" ht="22.5" customHeight="1">
      <c r="A2013" s="26" t="s">
        <v>77</v>
      </c>
    </row>
    <row r="2014" spans="1:5" ht="30" customHeight="1">
      <c r="A2014" s="27" t="s">
        <v>67</v>
      </c>
      <c r="B2014" s="73" t="s">
        <v>60</v>
      </c>
      <c r="C2014" s="74"/>
      <c r="D2014" s="73" t="s">
        <v>61</v>
      </c>
      <c r="E2014" s="74"/>
    </row>
    <row r="2015" spans="1:5" ht="37.5" customHeight="1">
      <c r="A2015" s="28" t="s">
        <v>68</v>
      </c>
      <c r="B2015" s="65" t="e">
        <f t="shared" ref="B2015" si="685">HLOOKUP(D2004,$I$23:$M$32,7,FALSE)</f>
        <v>#N/A</v>
      </c>
      <c r="C2015" s="66"/>
      <c r="D2015" s="68">
        <f>VLOOKUP($I1981,DATA!$A$1:$V$200,15,FALSE)</f>
        <v>0</v>
      </c>
      <c r="E2015" s="69"/>
    </row>
    <row r="2016" spans="1:5" ht="37.5" customHeight="1">
      <c r="A2016" s="28" t="s">
        <v>69</v>
      </c>
      <c r="B2016" s="65" t="e">
        <f t="shared" ref="B2016" si="686">HLOOKUP(D2004,$I$23:$M$32,8,FALSE)</f>
        <v>#N/A</v>
      </c>
      <c r="C2016" s="66"/>
      <c r="D2016" s="68">
        <f>VLOOKUP($I1981,DATA!$A$1:$V$200,16,FALSE)</f>
        <v>0</v>
      </c>
      <c r="E2016" s="69"/>
    </row>
    <row r="2017" spans="1:13" ht="45" customHeight="1">
      <c r="A2017" s="29" t="s">
        <v>70</v>
      </c>
      <c r="B2017" s="65" t="e">
        <f t="shared" ref="B2017" si="687">HLOOKUP(D2004,$I$23:$M$32,9,FALSE)</f>
        <v>#N/A</v>
      </c>
      <c r="C2017" s="66"/>
      <c r="D2017" s="68">
        <f>VLOOKUP($I1981,DATA!$A$1:$V$200,17,FALSE)</f>
        <v>0</v>
      </c>
      <c r="E2017" s="69"/>
    </row>
    <row r="2018" spans="1:13" ht="37.5" customHeight="1">
      <c r="A2018" s="28" t="s">
        <v>71</v>
      </c>
      <c r="B2018" s="65" t="e">
        <f t="shared" ref="B2018" si="688">HLOOKUP(D2004,$I$23:$M$32,10,FALSE)</f>
        <v>#N/A</v>
      </c>
      <c r="C2018" s="66"/>
      <c r="D2018" s="68">
        <f>VLOOKUP($I1981,DATA!$A$1:$V$200,18,FALSE)</f>
        <v>0</v>
      </c>
      <c r="E2018" s="69"/>
    </row>
    <row r="2019" spans="1:13" ht="37.5" customHeight="1">
      <c r="A2019" s="30"/>
      <c r="B2019" s="31"/>
      <c r="C2019" s="31"/>
      <c r="D2019" s="32"/>
      <c r="E2019" s="32"/>
    </row>
    <row r="2020" spans="1:13" ht="18.75" customHeight="1">
      <c r="A2020" s="72" t="s">
        <v>72</v>
      </c>
      <c r="B2020" s="72"/>
      <c r="C2020" s="72"/>
      <c r="D2020" s="72"/>
      <c r="E2020" s="72"/>
    </row>
    <row r="2021" spans="1:13" ht="22.5" customHeight="1">
      <c r="A2021" s="26" t="s">
        <v>78</v>
      </c>
    </row>
    <row r="2022" spans="1:13" ht="30" customHeight="1">
      <c r="A2022" s="27" t="s">
        <v>73</v>
      </c>
      <c r="B2022" s="73" t="s">
        <v>60</v>
      </c>
      <c r="C2022" s="74"/>
      <c r="D2022" s="73" t="s">
        <v>61</v>
      </c>
      <c r="E2022" s="74"/>
      <c r="I2022" s="1" t="s">
        <v>26</v>
      </c>
      <c r="J2022" s="1" t="s">
        <v>25</v>
      </c>
      <c r="K2022" s="1" t="s">
        <v>194</v>
      </c>
      <c r="L2022" s="1" t="s">
        <v>195</v>
      </c>
      <c r="M2022" s="1" t="s">
        <v>196</v>
      </c>
    </row>
    <row r="2023" spans="1:13" ht="52.5" customHeight="1">
      <c r="A2023" s="29" t="str">
        <f>GRD!$L$4</f>
        <v>SELECT</v>
      </c>
      <c r="B2023" s="65" t="e">
        <f t="shared" ref="B2023:B2024" si="689">HLOOKUP(D2023,$I$42:$M$44,$G2023,FALSE)</f>
        <v>#N/A</v>
      </c>
      <c r="C2023" s="66"/>
      <c r="D2023" s="68">
        <f>VLOOKUP($I1981,DATA!$A$1:$V$200,19,FALSE)</f>
        <v>0</v>
      </c>
      <c r="E2023" s="69"/>
      <c r="G2023" s="1">
        <v>2</v>
      </c>
      <c r="H2023" s="1" t="str">
        <f t="shared" ref="H2023:H2024" si="690">A2023</f>
        <v>SELECT</v>
      </c>
      <c r="I2023" s="1" t="e">
        <f t="shared" ref="I2023:I2024" si="691">VLOOKUP($H2023,$H$3:$M$15,2,FALSE)</f>
        <v>#N/A</v>
      </c>
      <c r="J2023" s="1" t="e">
        <f t="shared" ref="J2023:J2024" si="692">VLOOKUP($H2023,$H$3:$M$15,3,FALSE)</f>
        <v>#N/A</v>
      </c>
      <c r="K2023" s="1" t="e">
        <f t="shared" ref="K2023:K2024" si="693">VLOOKUP($H2023,$H$3:$M$15,4,FALSE)</f>
        <v>#N/A</v>
      </c>
      <c r="L2023" s="1" t="e">
        <f t="shared" ref="L2023:L2024" si="694">VLOOKUP($H2023,$H$3:$M$15,5,FALSE)</f>
        <v>#N/A</v>
      </c>
      <c r="M2023" s="1" t="e">
        <f t="shared" ref="M2023:M2024" si="695">VLOOKUP($H2023,$H$3:$M$15,6,FALSE)</f>
        <v>#N/A</v>
      </c>
    </row>
    <row r="2024" spans="1:13" ht="52.5" customHeight="1">
      <c r="A2024" s="29" t="str">
        <f>GRD!$M$4</f>
        <v>SELECT</v>
      </c>
      <c r="B2024" s="65" t="e">
        <f t="shared" si="689"/>
        <v>#N/A</v>
      </c>
      <c r="C2024" s="66"/>
      <c r="D2024" s="68">
        <f>VLOOKUP($I1981,DATA!$A$1:$V$200,20,FALSE)</f>
        <v>0</v>
      </c>
      <c r="E2024" s="69"/>
      <c r="G2024" s="1">
        <v>3</v>
      </c>
      <c r="H2024" s="1" t="str">
        <f t="shared" si="690"/>
        <v>SELECT</v>
      </c>
      <c r="I2024" s="1" t="e">
        <f t="shared" si="691"/>
        <v>#N/A</v>
      </c>
      <c r="J2024" s="1" t="e">
        <f t="shared" si="692"/>
        <v>#N/A</v>
      </c>
      <c r="K2024" s="1" t="e">
        <f t="shared" si="693"/>
        <v>#N/A</v>
      </c>
      <c r="L2024" s="1" t="e">
        <f t="shared" si="694"/>
        <v>#N/A</v>
      </c>
      <c r="M2024" s="1" t="e">
        <f t="shared" si="695"/>
        <v>#N/A</v>
      </c>
    </row>
    <row r="2025" spans="1:13" ht="37.5" customHeight="1">
      <c r="A2025" s="70" t="s">
        <v>79</v>
      </c>
      <c r="B2025" s="70"/>
      <c r="C2025" s="70"/>
      <c r="D2025" s="70"/>
      <c r="E2025" s="70"/>
    </row>
    <row r="2026" spans="1:13" ht="12" customHeight="1">
      <c r="A2026" s="33"/>
      <c r="B2026" s="33"/>
      <c r="C2026" s="33"/>
      <c r="D2026" s="33"/>
      <c r="E2026" s="33"/>
    </row>
    <row r="2027" spans="1:13" ht="30" customHeight="1">
      <c r="A2027" s="27" t="s">
        <v>73</v>
      </c>
      <c r="B2027" s="71" t="s">
        <v>60</v>
      </c>
      <c r="C2027" s="71"/>
      <c r="D2027" s="71" t="s">
        <v>61</v>
      </c>
      <c r="E2027" s="71"/>
      <c r="I2027" s="1" t="s">
        <v>26</v>
      </c>
      <c r="J2027" s="1" t="s">
        <v>25</v>
      </c>
      <c r="K2027" s="1" t="s">
        <v>194</v>
      </c>
      <c r="L2027" s="1" t="s">
        <v>195</v>
      </c>
      <c r="M2027" s="1" t="s">
        <v>196</v>
      </c>
    </row>
    <row r="2028" spans="1:13" ht="52.5" customHeight="1">
      <c r="A2028" s="29" t="str">
        <f>GRD!$N$4</f>
        <v>SELECT</v>
      </c>
      <c r="B2028" s="65" t="e">
        <f t="shared" ref="B2028:B2029" si="696">HLOOKUP(D2028,$I$47:$M$49,$G2028,FALSE)</f>
        <v>#N/A</v>
      </c>
      <c r="C2028" s="66"/>
      <c r="D2028" s="67">
        <f>VLOOKUP($I1981,DATA!$A$1:$V$200,21,FALSE)</f>
        <v>0</v>
      </c>
      <c r="E2028" s="67"/>
      <c r="G2028" s="1">
        <v>2</v>
      </c>
      <c r="H2028" s="1" t="str">
        <f t="shared" ref="H2028:H2029" si="697">A2028</f>
        <v>SELECT</v>
      </c>
      <c r="I2028" s="1" t="e">
        <f t="shared" si="674"/>
        <v>#N/A</v>
      </c>
      <c r="J2028" s="1" t="e">
        <f t="shared" si="675"/>
        <v>#N/A</v>
      </c>
      <c r="K2028" s="1" t="e">
        <f t="shared" si="676"/>
        <v>#N/A</v>
      </c>
      <c r="L2028" s="1" t="e">
        <f t="shared" si="677"/>
        <v>#N/A</v>
      </c>
      <c r="M2028" s="1" t="e">
        <f t="shared" si="678"/>
        <v>#N/A</v>
      </c>
    </row>
    <row r="2029" spans="1:13" ht="52.5" customHeight="1">
      <c r="A2029" s="29" t="str">
        <f>GRD!$O$4</f>
        <v>SELECT</v>
      </c>
      <c r="B2029" s="65" t="e">
        <f t="shared" si="696"/>
        <v>#N/A</v>
      </c>
      <c r="C2029" s="66"/>
      <c r="D2029" s="67">
        <f>VLOOKUP($I1981,DATA!$A$1:$V$200,22,FALSE)</f>
        <v>0</v>
      </c>
      <c r="E2029" s="67"/>
      <c r="G2029" s="1">
        <v>3</v>
      </c>
      <c r="H2029" s="1" t="str">
        <f t="shared" si="697"/>
        <v>SELECT</v>
      </c>
      <c r="I2029" s="1" t="e">
        <f t="shared" si="674"/>
        <v>#N/A</v>
      </c>
      <c r="J2029" s="1" t="e">
        <f t="shared" si="675"/>
        <v>#N/A</v>
      </c>
      <c r="K2029" s="1" t="e">
        <f t="shared" si="676"/>
        <v>#N/A</v>
      </c>
      <c r="L2029" s="1" t="e">
        <f t="shared" si="677"/>
        <v>#N/A</v>
      </c>
      <c r="M2029" s="1" t="e">
        <f t="shared" si="678"/>
        <v>#N/A</v>
      </c>
    </row>
    <row r="2035" spans="1:13">
      <c r="A2035" s="64" t="s">
        <v>80</v>
      </c>
      <c r="B2035" s="64"/>
      <c r="C2035" s="64" t="s">
        <v>81</v>
      </c>
      <c r="D2035" s="64"/>
      <c r="E2035" s="64"/>
    </row>
    <row r="2036" spans="1:13">
      <c r="C2036" s="64" t="s">
        <v>82</v>
      </c>
      <c r="D2036" s="64"/>
      <c r="E2036" s="64"/>
    </row>
    <row r="2037" spans="1:13">
      <c r="A2037" s="1" t="s">
        <v>84</v>
      </c>
    </row>
    <row r="2039" spans="1:13">
      <c r="A2039" s="1" t="s">
        <v>83</v>
      </c>
    </row>
    <row r="2041" spans="1:13" s="21" customFormat="1" ht="18.75" customHeight="1">
      <c r="A2041" s="89" t="s">
        <v>34</v>
      </c>
      <c r="B2041" s="89"/>
      <c r="C2041" s="89"/>
      <c r="D2041" s="89"/>
      <c r="E2041" s="89"/>
      <c r="I2041" s="21">
        <f t="shared" ref="I2041" si="698">I1981+1</f>
        <v>35</v>
      </c>
    </row>
    <row r="2042" spans="1:13" s="21" customFormat="1" ht="30" customHeight="1">
      <c r="A2042" s="90" t="s">
        <v>35</v>
      </c>
      <c r="B2042" s="90"/>
      <c r="C2042" s="90"/>
      <c r="D2042" s="90"/>
      <c r="E2042" s="90"/>
      <c r="H2042" s="1"/>
      <c r="I2042" s="1"/>
      <c r="J2042" s="1"/>
      <c r="K2042" s="1"/>
      <c r="L2042" s="1"/>
      <c r="M2042" s="1"/>
    </row>
    <row r="2043" spans="1:13" ht="18.75" customHeight="1">
      <c r="A2043" s="22" t="s">
        <v>49</v>
      </c>
      <c r="B2043" s="91" t="str">
        <f>IF((SCH!$B$2=""),"",SCH!$B$2)</f>
        <v/>
      </c>
      <c r="C2043" s="91"/>
      <c r="D2043" s="91"/>
      <c r="E2043" s="92"/>
    </row>
    <row r="2044" spans="1:13" ht="18.75" customHeight="1">
      <c r="A2044" s="23" t="s">
        <v>50</v>
      </c>
      <c r="B2044" s="82" t="str">
        <f>IF((SCH!$B$3=""),"",SCH!$B$3)</f>
        <v/>
      </c>
      <c r="C2044" s="82"/>
      <c r="D2044" s="82"/>
      <c r="E2044" s="83"/>
    </row>
    <row r="2045" spans="1:13" ht="18.75" customHeight="1">
      <c r="A2045" s="23" t="s">
        <v>56</v>
      </c>
      <c r="B2045" s="46" t="str">
        <f>IF((SCH!$B$4=""),"",SCH!$B$4)</f>
        <v/>
      </c>
      <c r="C2045" s="24" t="s">
        <v>57</v>
      </c>
      <c r="D2045" s="82" t="str">
        <f>IF((SCH!$B$5=""),"",SCH!$B$5)</f>
        <v/>
      </c>
      <c r="E2045" s="83"/>
    </row>
    <row r="2046" spans="1:13" ht="18.75" customHeight="1">
      <c r="A2046" s="23" t="s">
        <v>51</v>
      </c>
      <c r="B2046" s="82" t="str">
        <f>IF((SCH!$B$6=""),"",SCH!$B$6)</f>
        <v/>
      </c>
      <c r="C2046" s="82"/>
      <c r="D2046" s="82"/>
      <c r="E2046" s="83"/>
    </row>
    <row r="2047" spans="1:13" ht="18.75" customHeight="1">
      <c r="A2047" s="23" t="s">
        <v>52</v>
      </c>
      <c r="B2047" s="82" t="str">
        <f>IF((SCH!$B$7=""),"",SCH!$B$7)</f>
        <v/>
      </c>
      <c r="C2047" s="82"/>
      <c r="D2047" s="82"/>
      <c r="E2047" s="83"/>
    </row>
    <row r="2048" spans="1:13" ht="18.75" customHeight="1">
      <c r="A2048" s="25" t="s">
        <v>53</v>
      </c>
      <c r="B2048" s="84" t="str">
        <f>IF((SCH!$B$8=""),"",SCH!$B$8)</f>
        <v/>
      </c>
      <c r="C2048" s="84"/>
      <c r="D2048" s="84"/>
      <c r="E2048" s="85"/>
    </row>
    <row r="2049" spans="1:13" ht="26.25" customHeight="1">
      <c r="A2049" s="86" t="s">
        <v>36</v>
      </c>
      <c r="B2049" s="86"/>
      <c r="C2049" s="86"/>
      <c r="D2049" s="86"/>
      <c r="E2049" s="86"/>
    </row>
    <row r="2050" spans="1:13" s="21" customFormat="1" ht="15" customHeight="1">
      <c r="A2050" s="87" t="s">
        <v>37</v>
      </c>
      <c r="B2050" s="87"/>
      <c r="C2050" s="87"/>
      <c r="D2050" s="87"/>
      <c r="E2050" s="87"/>
      <c r="H2050" s="1"/>
      <c r="I2050" s="1"/>
      <c r="J2050" s="1"/>
      <c r="K2050" s="1"/>
      <c r="L2050" s="1"/>
      <c r="M2050" s="1"/>
    </row>
    <row r="2051" spans="1:13" s="21" customFormat="1">
      <c r="A2051" s="88" t="s">
        <v>38</v>
      </c>
      <c r="B2051" s="88"/>
      <c r="C2051" s="88"/>
      <c r="D2051" s="88"/>
      <c r="E2051" s="88"/>
      <c r="H2051" s="1"/>
      <c r="I2051" s="1"/>
      <c r="J2051" s="1"/>
      <c r="K2051" s="1"/>
      <c r="L2051" s="1"/>
      <c r="M2051" s="1"/>
    </row>
    <row r="2052" spans="1:13" ht="26.25" customHeight="1">
      <c r="A2052" s="72" t="s">
        <v>39</v>
      </c>
      <c r="B2052" s="72"/>
      <c r="C2052" s="72"/>
      <c r="D2052" s="72"/>
      <c r="E2052" s="72"/>
    </row>
    <row r="2053" spans="1:13" ht="23.25">
      <c r="A2053" s="5" t="s">
        <v>45</v>
      </c>
      <c r="B2053" s="45">
        <f>VLOOKUP($I2041,DATA!$A$1:$V$200,2,FALSE)</f>
        <v>0</v>
      </c>
      <c r="C2053" s="43" t="s">
        <v>48</v>
      </c>
      <c r="D2053" s="81">
        <f>VLOOKUP($I2041,DATA!$A$1:$V$200,3,FALSE)</f>
        <v>0</v>
      </c>
      <c r="E2053" s="81"/>
    </row>
    <row r="2054" spans="1:13" ht="23.25">
      <c r="A2054" s="5" t="s">
        <v>46</v>
      </c>
      <c r="B2054" s="79">
        <f>VLOOKUP($I2041,DATA!$A$1:$V$200,4,FALSE)</f>
        <v>0</v>
      </c>
      <c r="C2054" s="79"/>
      <c r="D2054" s="79"/>
      <c r="E2054" s="79"/>
    </row>
    <row r="2055" spans="1:13" ht="23.25">
      <c r="A2055" s="5" t="s">
        <v>47</v>
      </c>
      <c r="B2055" s="79">
        <f>VLOOKUP($I2041,DATA!$A$1:$V$200,5,FALSE)</f>
        <v>0</v>
      </c>
      <c r="C2055" s="79"/>
      <c r="D2055" s="79"/>
      <c r="E2055" s="79"/>
    </row>
    <row r="2056" spans="1:13" ht="23.25" customHeight="1">
      <c r="A2056" s="5" t="s">
        <v>40</v>
      </c>
      <c r="B2056" s="79">
        <f>VLOOKUP($I2041,DATA!$A$1:$V$200,6,FALSE)</f>
        <v>0</v>
      </c>
      <c r="C2056" s="79"/>
      <c r="D2056" s="79"/>
      <c r="E2056" s="79"/>
    </row>
    <row r="2057" spans="1:13" ht="23.25" customHeight="1">
      <c r="A2057" s="5" t="s">
        <v>41</v>
      </c>
      <c r="B2057" s="79">
        <f>VLOOKUP($I2041,DATA!$A$1:$V$200,7,FALSE)</f>
        <v>0</v>
      </c>
      <c r="C2057" s="79"/>
      <c r="D2057" s="79"/>
      <c r="E2057" s="79"/>
    </row>
    <row r="2058" spans="1:13" ht="23.25" customHeight="1">
      <c r="A2058" s="5" t="s">
        <v>42</v>
      </c>
      <c r="B2058" s="79">
        <f>VLOOKUP($I2041,DATA!$A$1:$V$200,8,FALSE)</f>
        <v>0</v>
      </c>
      <c r="C2058" s="79"/>
      <c r="D2058" s="79"/>
      <c r="E2058" s="79"/>
    </row>
    <row r="2059" spans="1:13" ht="25.5">
      <c r="A2059" s="5" t="s">
        <v>43</v>
      </c>
      <c r="B2059" s="79">
        <f>VLOOKUP($I2041,DATA!$A$1:$V$200,9,FALSE)</f>
        <v>0</v>
      </c>
      <c r="C2059" s="79"/>
      <c r="D2059" s="79"/>
      <c r="E2059" s="79"/>
    </row>
    <row r="2060" spans="1:13" ht="22.5" customHeight="1">
      <c r="A2060" s="80" t="s">
        <v>44</v>
      </c>
      <c r="B2060" s="80"/>
      <c r="C2060" s="80"/>
      <c r="D2060" s="80"/>
      <c r="E2060" s="80"/>
    </row>
    <row r="2061" spans="1:13" ht="18.75" customHeight="1">
      <c r="A2061" s="72" t="s">
        <v>58</v>
      </c>
      <c r="B2061" s="72"/>
      <c r="C2061" s="72"/>
      <c r="D2061" s="72"/>
      <c r="E2061" s="72"/>
    </row>
    <row r="2062" spans="1:13" ht="22.5" customHeight="1">
      <c r="A2062" s="26" t="s">
        <v>74</v>
      </c>
    </row>
    <row r="2063" spans="1:13" ht="18" customHeight="1">
      <c r="A2063" s="44" t="s">
        <v>59</v>
      </c>
      <c r="B2063" s="73" t="s">
        <v>60</v>
      </c>
      <c r="C2063" s="74"/>
      <c r="D2063" s="73" t="s">
        <v>61</v>
      </c>
      <c r="E2063" s="74"/>
    </row>
    <row r="2064" spans="1:13" ht="37.5" customHeight="1">
      <c r="A2064" s="28" t="s">
        <v>62</v>
      </c>
      <c r="B2064" s="65" t="e">
        <f t="shared" ref="B2064" si="699">HLOOKUP(D2064,$I$23:$M$32,2,FALSE)</f>
        <v>#N/A</v>
      </c>
      <c r="C2064" s="66"/>
      <c r="D2064" s="68">
        <f>VLOOKUP($I2041,DATA!$A$1:$V$200,10,FALSE)</f>
        <v>0</v>
      </c>
      <c r="E2064" s="69"/>
    </row>
    <row r="2065" spans="1:5" ht="37.5" customHeight="1">
      <c r="A2065" s="28" t="s">
        <v>63</v>
      </c>
      <c r="B2065" s="65" t="e">
        <f t="shared" ref="B2065" si="700">HLOOKUP(D2064,$I$23:$M$32,3,FALSE)</f>
        <v>#N/A</v>
      </c>
      <c r="C2065" s="66"/>
      <c r="D2065" s="68">
        <f>VLOOKUP($I2041,DATA!$A$1:$V$200,11,FALSE)</f>
        <v>0</v>
      </c>
      <c r="E2065" s="69"/>
    </row>
    <row r="2066" spans="1:5" ht="37.5" customHeight="1">
      <c r="A2066" s="28" t="s">
        <v>64</v>
      </c>
      <c r="B2066" s="65" t="e">
        <f t="shared" ref="B2066" si="701">HLOOKUP(D2064,$I$23:$M$32,4,FALSE)</f>
        <v>#N/A</v>
      </c>
      <c r="C2066" s="66"/>
      <c r="D2066" s="68">
        <f>VLOOKUP($I2041,DATA!$A$1:$V$200,12,FALSE)</f>
        <v>0</v>
      </c>
      <c r="E2066" s="69"/>
    </row>
    <row r="2067" spans="1:5" ht="21.75" customHeight="1">
      <c r="A2067" s="26" t="s">
        <v>75</v>
      </c>
    </row>
    <row r="2068" spans="1:5" ht="18" customHeight="1">
      <c r="A2068" s="75" t="s">
        <v>65</v>
      </c>
      <c r="B2068" s="73" t="s">
        <v>60</v>
      </c>
      <c r="C2068" s="74"/>
      <c r="D2068" s="73" t="s">
        <v>61</v>
      </c>
      <c r="E2068" s="74"/>
    </row>
    <row r="2069" spans="1:5" ht="37.5" customHeight="1">
      <c r="A2069" s="76"/>
      <c r="B2069" s="65" t="e">
        <f t="shared" ref="B2069" si="702">HLOOKUP(D2064,$I$23:$M$32,5,FALSE)</f>
        <v>#N/A</v>
      </c>
      <c r="C2069" s="66"/>
      <c r="D2069" s="68">
        <f>VLOOKUP($I2041,DATA!$A$1:$V$200,13,FALSE)</f>
        <v>0</v>
      </c>
      <c r="E2069" s="69"/>
    </row>
    <row r="2070" spans="1:5" ht="22.5" customHeight="1">
      <c r="A2070" s="26" t="s">
        <v>76</v>
      </c>
    </row>
    <row r="2071" spans="1:5" ht="18" customHeight="1">
      <c r="A2071" s="77" t="s">
        <v>66</v>
      </c>
      <c r="B2071" s="73" t="s">
        <v>60</v>
      </c>
      <c r="C2071" s="74"/>
      <c r="D2071" s="73" t="s">
        <v>61</v>
      </c>
      <c r="E2071" s="74"/>
    </row>
    <row r="2072" spans="1:5" ht="37.5" customHeight="1">
      <c r="A2072" s="78"/>
      <c r="B2072" s="65" t="e">
        <f t="shared" ref="B2072" si="703">HLOOKUP(D2064,$I$23:$M$32,6,FALSE)</f>
        <v>#N/A</v>
      </c>
      <c r="C2072" s="66"/>
      <c r="D2072" s="68">
        <f>VLOOKUP($I2041,DATA!$A$1:$V$200,14,FALSE)</f>
        <v>0</v>
      </c>
      <c r="E2072" s="69"/>
    </row>
    <row r="2073" spans="1:5" ht="22.5" customHeight="1">
      <c r="A2073" s="26" t="s">
        <v>77</v>
      </c>
    </row>
    <row r="2074" spans="1:5" ht="30" customHeight="1">
      <c r="A2074" s="27" t="s">
        <v>67</v>
      </c>
      <c r="B2074" s="73" t="s">
        <v>60</v>
      </c>
      <c r="C2074" s="74"/>
      <c r="D2074" s="73" t="s">
        <v>61</v>
      </c>
      <c r="E2074" s="74"/>
    </row>
    <row r="2075" spans="1:5" ht="37.5" customHeight="1">
      <c r="A2075" s="28" t="s">
        <v>68</v>
      </c>
      <c r="B2075" s="65" t="e">
        <f t="shared" ref="B2075" si="704">HLOOKUP(D2064,$I$23:$M$32,7,FALSE)</f>
        <v>#N/A</v>
      </c>
      <c r="C2075" s="66"/>
      <c r="D2075" s="68">
        <f>VLOOKUP($I2041,DATA!$A$1:$V$200,15,FALSE)</f>
        <v>0</v>
      </c>
      <c r="E2075" s="69"/>
    </row>
    <row r="2076" spans="1:5" ht="37.5" customHeight="1">
      <c r="A2076" s="28" t="s">
        <v>69</v>
      </c>
      <c r="B2076" s="65" t="e">
        <f t="shared" ref="B2076" si="705">HLOOKUP(D2064,$I$23:$M$32,8,FALSE)</f>
        <v>#N/A</v>
      </c>
      <c r="C2076" s="66"/>
      <c r="D2076" s="68">
        <f>VLOOKUP($I2041,DATA!$A$1:$V$200,16,FALSE)</f>
        <v>0</v>
      </c>
      <c r="E2076" s="69"/>
    </row>
    <row r="2077" spans="1:5" ht="45" customHeight="1">
      <c r="A2077" s="29" t="s">
        <v>70</v>
      </c>
      <c r="B2077" s="65" t="e">
        <f t="shared" ref="B2077" si="706">HLOOKUP(D2064,$I$23:$M$32,9,FALSE)</f>
        <v>#N/A</v>
      </c>
      <c r="C2077" s="66"/>
      <c r="D2077" s="68">
        <f>VLOOKUP($I2041,DATA!$A$1:$V$200,17,FALSE)</f>
        <v>0</v>
      </c>
      <c r="E2077" s="69"/>
    </row>
    <row r="2078" spans="1:5" ht="37.5" customHeight="1">
      <c r="A2078" s="28" t="s">
        <v>71</v>
      </c>
      <c r="B2078" s="65" t="e">
        <f t="shared" ref="B2078" si="707">HLOOKUP(D2064,$I$23:$M$32,10,FALSE)</f>
        <v>#N/A</v>
      </c>
      <c r="C2078" s="66"/>
      <c r="D2078" s="68">
        <f>VLOOKUP($I2041,DATA!$A$1:$V$200,18,FALSE)</f>
        <v>0</v>
      </c>
      <c r="E2078" s="69"/>
    </row>
    <row r="2079" spans="1:5" ht="37.5" customHeight="1">
      <c r="A2079" s="30"/>
      <c r="B2079" s="31"/>
      <c r="C2079" s="31"/>
      <c r="D2079" s="32"/>
      <c r="E2079" s="32"/>
    </row>
    <row r="2080" spans="1:5" ht="18.75" customHeight="1">
      <c r="A2080" s="72" t="s">
        <v>72</v>
      </c>
      <c r="B2080" s="72"/>
      <c r="C2080" s="72"/>
      <c r="D2080" s="72"/>
      <c r="E2080" s="72"/>
    </row>
    <row r="2081" spans="1:13" ht="22.5" customHeight="1">
      <c r="A2081" s="26" t="s">
        <v>78</v>
      </c>
    </row>
    <row r="2082" spans="1:13" ht="30" customHeight="1">
      <c r="A2082" s="27" t="s">
        <v>73</v>
      </c>
      <c r="B2082" s="73" t="s">
        <v>60</v>
      </c>
      <c r="C2082" s="74"/>
      <c r="D2082" s="73" t="s">
        <v>61</v>
      </c>
      <c r="E2082" s="74"/>
      <c r="I2082" s="1" t="s">
        <v>26</v>
      </c>
      <c r="J2082" s="1" t="s">
        <v>25</v>
      </c>
      <c r="K2082" s="1" t="s">
        <v>194</v>
      </c>
      <c r="L2082" s="1" t="s">
        <v>195</v>
      </c>
      <c r="M2082" s="1" t="s">
        <v>196</v>
      </c>
    </row>
    <row r="2083" spans="1:13" ht="52.5" customHeight="1">
      <c r="A2083" s="29" t="str">
        <f>GRD!$L$4</f>
        <v>SELECT</v>
      </c>
      <c r="B2083" s="65" t="e">
        <f t="shared" ref="B2083:B2084" si="708">HLOOKUP(D2083,$I$42:$M$44,$G2083,FALSE)</f>
        <v>#N/A</v>
      </c>
      <c r="C2083" s="66"/>
      <c r="D2083" s="68">
        <f>VLOOKUP($I2041,DATA!$A$1:$V$200,19,FALSE)</f>
        <v>0</v>
      </c>
      <c r="E2083" s="69"/>
      <c r="G2083" s="1">
        <v>2</v>
      </c>
      <c r="H2083" s="1" t="str">
        <f t="shared" ref="H2083:H2084" si="709">A2083</f>
        <v>SELECT</v>
      </c>
      <c r="I2083" s="1" t="e">
        <f t="shared" ref="I2083:I2084" si="710">VLOOKUP($H2083,$H$3:$M$15,2,FALSE)</f>
        <v>#N/A</v>
      </c>
      <c r="J2083" s="1" t="e">
        <f t="shared" ref="J2083:J2084" si="711">VLOOKUP($H2083,$H$3:$M$15,3,FALSE)</f>
        <v>#N/A</v>
      </c>
      <c r="K2083" s="1" t="e">
        <f t="shared" ref="K2083:K2084" si="712">VLOOKUP($H2083,$H$3:$M$15,4,FALSE)</f>
        <v>#N/A</v>
      </c>
      <c r="L2083" s="1" t="e">
        <f t="shared" ref="L2083:L2084" si="713">VLOOKUP($H2083,$H$3:$M$15,5,FALSE)</f>
        <v>#N/A</v>
      </c>
      <c r="M2083" s="1" t="e">
        <f t="shared" ref="M2083:M2084" si="714">VLOOKUP($H2083,$H$3:$M$15,6,FALSE)</f>
        <v>#N/A</v>
      </c>
    </row>
    <row r="2084" spans="1:13" ht="52.5" customHeight="1">
      <c r="A2084" s="29" t="str">
        <f>GRD!$M$4</f>
        <v>SELECT</v>
      </c>
      <c r="B2084" s="65" t="e">
        <f t="shared" si="708"/>
        <v>#N/A</v>
      </c>
      <c r="C2084" s="66"/>
      <c r="D2084" s="68">
        <f>VLOOKUP($I2041,DATA!$A$1:$V$200,20,FALSE)</f>
        <v>0</v>
      </c>
      <c r="E2084" s="69"/>
      <c r="G2084" s="1">
        <v>3</v>
      </c>
      <c r="H2084" s="1" t="str">
        <f t="shared" si="709"/>
        <v>SELECT</v>
      </c>
      <c r="I2084" s="1" t="e">
        <f t="shared" si="710"/>
        <v>#N/A</v>
      </c>
      <c r="J2084" s="1" t="e">
        <f t="shared" si="711"/>
        <v>#N/A</v>
      </c>
      <c r="K2084" s="1" t="e">
        <f t="shared" si="712"/>
        <v>#N/A</v>
      </c>
      <c r="L2084" s="1" t="e">
        <f t="shared" si="713"/>
        <v>#N/A</v>
      </c>
      <c r="M2084" s="1" t="e">
        <f t="shared" si="714"/>
        <v>#N/A</v>
      </c>
    </row>
    <row r="2085" spans="1:13" ht="37.5" customHeight="1">
      <c r="A2085" s="70" t="s">
        <v>79</v>
      </c>
      <c r="B2085" s="70"/>
      <c r="C2085" s="70"/>
      <c r="D2085" s="70"/>
      <c r="E2085" s="70"/>
    </row>
    <row r="2086" spans="1:13" ht="12" customHeight="1">
      <c r="A2086" s="33"/>
      <c r="B2086" s="33"/>
      <c r="C2086" s="33"/>
      <c r="D2086" s="33"/>
      <c r="E2086" s="33"/>
    </row>
    <row r="2087" spans="1:13" ht="30" customHeight="1">
      <c r="A2087" s="27" t="s">
        <v>73</v>
      </c>
      <c r="B2087" s="71" t="s">
        <v>60</v>
      </c>
      <c r="C2087" s="71"/>
      <c r="D2087" s="71" t="s">
        <v>61</v>
      </c>
      <c r="E2087" s="71"/>
      <c r="I2087" s="1" t="s">
        <v>26</v>
      </c>
      <c r="J2087" s="1" t="s">
        <v>25</v>
      </c>
      <c r="K2087" s="1" t="s">
        <v>194</v>
      </c>
      <c r="L2087" s="1" t="s">
        <v>195</v>
      </c>
      <c r="M2087" s="1" t="s">
        <v>196</v>
      </c>
    </row>
    <row r="2088" spans="1:13" ht="52.5" customHeight="1">
      <c r="A2088" s="29" t="str">
        <f>GRD!$N$4</f>
        <v>SELECT</v>
      </c>
      <c r="B2088" s="65" t="e">
        <f t="shared" ref="B2088:B2089" si="715">HLOOKUP(D2088,$I$47:$M$49,$G2088,FALSE)</f>
        <v>#N/A</v>
      </c>
      <c r="C2088" s="66"/>
      <c r="D2088" s="67">
        <f>VLOOKUP($I2041,DATA!$A$1:$V$200,21,FALSE)</f>
        <v>0</v>
      </c>
      <c r="E2088" s="67"/>
      <c r="G2088" s="1">
        <v>2</v>
      </c>
      <c r="H2088" s="1" t="str">
        <f t="shared" ref="H2088:H2089" si="716">A2088</f>
        <v>SELECT</v>
      </c>
      <c r="I2088" s="1" t="e">
        <f t="shared" ref="I2088:I2149" si="717">VLOOKUP($H2088,$H$3:$M$15,2,FALSE)</f>
        <v>#N/A</v>
      </c>
      <c r="J2088" s="1" t="e">
        <f t="shared" ref="J2088:J2149" si="718">VLOOKUP($H2088,$H$3:$M$15,3,FALSE)</f>
        <v>#N/A</v>
      </c>
      <c r="K2088" s="1" t="e">
        <f t="shared" ref="K2088:K2149" si="719">VLOOKUP($H2088,$H$3:$M$15,4,FALSE)</f>
        <v>#N/A</v>
      </c>
      <c r="L2088" s="1" t="e">
        <f t="shared" ref="L2088:L2149" si="720">VLOOKUP($H2088,$H$3:$M$15,5,FALSE)</f>
        <v>#N/A</v>
      </c>
      <c r="M2088" s="1" t="e">
        <f t="shared" ref="M2088:M2149" si="721">VLOOKUP($H2088,$H$3:$M$15,6,FALSE)</f>
        <v>#N/A</v>
      </c>
    </row>
    <row r="2089" spans="1:13" ht="52.5" customHeight="1">
      <c r="A2089" s="29" t="str">
        <f>GRD!$O$4</f>
        <v>SELECT</v>
      </c>
      <c r="B2089" s="65" t="e">
        <f t="shared" si="715"/>
        <v>#N/A</v>
      </c>
      <c r="C2089" s="66"/>
      <c r="D2089" s="67">
        <f>VLOOKUP($I2041,DATA!$A$1:$V$200,22,FALSE)</f>
        <v>0</v>
      </c>
      <c r="E2089" s="67"/>
      <c r="G2089" s="1">
        <v>3</v>
      </c>
      <c r="H2089" s="1" t="str">
        <f t="shared" si="716"/>
        <v>SELECT</v>
      </c>
      <c r="I2089" s="1" t="e">
        <f t="shared" si="717"/>
        <v>#N/A</v>
      </c>
      <c r="J2089" s="1" t="e">
        <f t="shared" si="718"/>
        <v>#N/A</v>
      </c>
      <c r="K2089" s="1" t="e">
        <f t="shared" si="719"/>
        <v>#N/A</v>
      </c>
      <c r="L2089" s="1" t="e">
        <f t="shared" si="720"/>
        <v>#N/A</v>
      </c>
      <c r="M2089" s="1" t="e">
        <f t="shared" si="721"/>
        <v>#N/A</v>
      </c>
    </row>
    <row r="2095" spans="1:13">
      <c r="A2095" s="64" t="s">
        <v>80</v>
      </c>
      <c r="B2095" s="64"/>
      <c r="C2095" s="64" t="s">
        <v>81</v>
      </c>
      <c r="D2095" s="64"/>
      <c r="E2095" s="64"/>
    </row>
    <row r="2096" spans="1:13">
      <c r="C2096" s="64" t="s">
        <v>82</v>
      </c>
      <c r="D2096" s="64"/>
      <c r="E2096" s="64"/>
    </row>
    <row r="2097" spans="1:13">
      <c r="A2097" s="1" t="s">
        <v>84</v>
      </c>
    </row>
    <row r="2099" spans="1:13">
      <c r="A2099" s="1" t="s">
        <v>83</v>
      </c>
    </row>
    <row r="2101" spans="1:13" s="21" customFormat="1" ht="18.75" customHeight="1">
      <c r="A2101" s="89" t="s">
        <v>34</v>
      </c>
      <c r="B2101" s="89"/>
      <c r="C2101" s="89"/>
      <c r="D2101" s="89"/>
      <c r="E2101" s="89"/>
      <c r="I2101" s="21">
        <f t="shared" ref="I2101" si="722">I2041+1</f>
        <v>36</v>
      </c>
    </row>
    <row r="2102" spans="1:13" s="21" customFormat="1" ht="30" customHeight="1">
      <c r="A2102" s="90" t="s">
        <v>35</v>
      </c>
      <c r="B2102" s="90"/>
      <c r="C2102" s="90"/>
      <c r="D2102" s="90"/>
      <c r="E2102" s="90"/>
      <c r="H2102" s="1"/>
      <c r="I2102" s="1"/>
      <c r="J2102" s="1"/>
      <c r="K2102" s="1"/>
      <c r="L2102" s="1"/>
      <c r="M2102" s="1"/>
    </row>
    <row r="2103" spans="1:13" ht="18.75" customHeight="1">
      <c r="A2103" s="22" t="s">
        <v>49</v>
      </c>
      <c r="B2103" s="91" t="str">
        <f>IF((SCH!$B$2=""),"",SCH!$B$2)</f>
        <v/>
      </c>
      <c r="C2103" s="91"/>
      <c r="D2103" s="91"/>
      <c r="E2103" s="92"/>
    </row>
    <row r="2104" spans="1:13" ht="18.75" customHeight="1">
      <c r="A2104" s="23" t="s">
        <v>50</v>
      </c>
      <c r="B2104" s="82" t="str">
        <f>IF((SCH!$B$3=""),"",SCH!$B$3)</f>
        <v/>
      </c>
      <c r="C2104" s="82"/>
      <c r="D2104" s="82"/>
      <c r="E2104" s="83"/>
    </row>
    <row r="2105" spans="1:13" ht="18.75" customHeight="1">
      <c r="A2105" s="23" t="s">
        <v>56</v>
      </c>
      <c r="B2105" s="46" t="str">
        <f>IF((SCH!$B$4=""),"",SCH!$B$4)</f>
        <v/>
      </c>
      <c r="C2105" s="24" t="s">
        <v>57</v>
      </c>
      <c r="D2105" s="82" t="str">
        <f>IF((SCH!$B$5=""),"",SCH!$B$5)</f>
        <v/>
      </c>
      <c r="E2105" s="83"/>
    </row>
    <row r="2106" spans="1:13" ht="18.75" customHeight="1">
      <c r="A2106" s="23" t="s">
        <v>51</v>
      </c>
      <c r="B2106" s="82" t="str">
        <f>IF((SCH!$B$6=""),"",SCH!$B$6)</f>
        <v/>
      </c>
      <c r="C2106" s="82"/>
      <c r="D2106" s="82"/>
      <c r="E2106" s="83"/>
    </row>
    <row r="2107" spans="1:13" ht="18.75" customHeight="1">
      <c r="A2107" s="23" t="s">
        <v>52</v>
      </c>
      <c r="B2107" s="82" t="str">
        <f>IF((SCH!$B$7=""),"",SCH!$B$7)</f>
        <v/>
      </c>
      <c r="C2107" s="82"/>
      <c r="D2107" s="82"/>
      <c r="E2107" s="83"/>
    </row>
    <row r="2108" spans="1:13" ht="18.75" customHeight="1">
      <c r="A2108" s="25" t="s">
        <v>53</v>
      </c>
      <c r="B2108" s="84" t="str">
        <f>IF((SCH!$B$8=""),"",SCH!$B$8)</f>
        <v/>
      </c>
      <c r="C2108" s="84"/>
      <c r="D2108" s="84"/>
      <c r="E2108" s="85"/>
    </row>
    <row r="2109" spans="1:13" ht="26.25" customHeight="1">
      <c r="A2109" s="86" t="s">
        <v>36</v>
      </c>
      <c r="B2109" s="86"/>
      <c r="C2109" s="86"/>
      <c r="D2109" s="86"/>
      <c r="E2109" s="86"/>
    </row>
    <row r="2110" spans="1:13" s="21" customFormat="1" ht="15" customHeight="1">
      <c r="A2110" s="87" t="s">
        <v>37</v>
      </c>
      <c r="B2110" s="87"/>
      <c r="C2110" s="87"/>
      <c r="D2110" s="87"/>
      <c r="E2110" s="87"/>
      <c r="H2110" s="1"/>
      <c r="I2110" s="1"/>
      <c r="J2110" s="1"/>
      <c r="K2110" s="1"/>
      <c r="L2110" s="1"/>
      <c r="M2110" s="1"/>
    </row>
    <row r="2111" spans="1:13" s="21" customFormat="1">
      <c r="A2111" s="88" t="s">
        <v>38</v>
      </c>
      <c r="B2111" s="88"/>
      <c r="C2111" s="88"/>
      <c r="D2111" s="88"/>
      <c r="E2111" s="88"/>
      <c r="H2111" s="1"/>
      <c r="I2111" s="1"/>
      <c r="J2111" s="1"/>
      <c r="K2111" s="1"/>
      <c r="L2111" s="1"/>
      <c r="M2111" s="1"/>
    </row>
    <row r="2112" spans="1:13" ht="26.25" customHeight="1">
      <c r="A2112" s="72" t="s">
        <v>39</v>
      </c>
      <c r="B2112" s="72"/>
      <c r="C2112" s="72"/>
      <c r="D2112" s="72"/>
      <c r="E2112" s="72"/>
    </row>
    <row r="2113" spans="1:5" ht="23.25">
      <c r="A2113" s="5" t="s">
        <v>45</v>
      </c>
      <c r="B2113" s="45">
        <f>VLOOKUP($I2101,DATA!$A$1:$V$200,2,FALSE)</f>
        <v>0</v>
      </c>
      <c r="C2113" s="43" t="s">
        <v>48</v>
      </c>
      <c r="D2113" s="81">
        <f>VLOOKUP($I2101,DATA!$A$1:$V$200,3,FALSE)</f>
        <v>0</v>
      </c>
      <c r="E2113" s="81"/>
    </row>
    <row r="2114" spans="1:5" ht="23.25">
      <c r="A2114" s="5" t="s">
        <v>46</v>
      </c>
      <c r="B2114" s="79">
        <f>VLOOKUP($I2101,DATA!$A$1:$V$200,4,FALSE)</f>
        <v>0</v>
      </c>
      <c r="C2114" s="79"/>
      <c r="D2114" s="79"/>
      <c r="E2114" s="79"/>
    </row>
    <row r="2115" spans="1:5" ht="23.25">
      <c r="A2115" s="5" t="s">
        <v>47</v>
      </c>
      <c r="B2115" s="79">
        <f>VLOOKUP($I2101,DATA!$A$1:$V$200,5,FALSE)</f>
        <v>0</v>
      </c>
      <c r="C2115" s="79"/>
      <c r="D2115" s="79"/>
      <c r="E2115" s="79"/>
    </row>
    <row r="2116" spans="1:5" ht="23.25" customHeight="1">
      <c r="A2116" s="5" t="s">
        <v>40</v>
      </c>
      <c r="B2116" s="79">
        <f>VLOOKUP($I2101,DATA!$A$1:$V$200,6,FALSE)</f>
        <v>0</v>
      </c>
      <c r="C2116" s="79"/>
      <c r="D2116" s="79"/>
      <c r="E2116" s="79"/>
    </row>
    <row r="2117" spans="1:5" ht="23.25" customHeight="1">
      <c r="A2117" s="5" t="s">
        <v>41</v>
      </c>
      <c r="B2117" s="79">
        <f>VLOOKUP($I2101,DATA!$A$1:$V$200,7,FALSE)</f>
        <v>0</v>
      </c>
      <c r="C2117" s="79"/>
      <c r="D2117" s="79"/>
      <c r="E2117" s="79"/>
    </row>
    <row r="2118" spans="1:5" ht="23.25" customHeight="1">
      <c r="A2118" s="5" t="s">
        <v>42</v>
      </c>
      <c r="B2118" s="79">
        <f>VLOOKUP($I2101,DATA!$A$1:$V$200,8,FALSE)</f>
        <v>0</v>
      </c>
      <c r="C2118" s="79"/>
      <c r="D2118" s="79"/>
      <c r="E2118" s="79"/>
    </row>
    <row r="2119" spans="1:5" ht="25.5">
      <c r="A2119" s="5" t="s">
        <v>43</v>
      </c>
      <c r="B2119" s="79">
        <f>VLOOKUP($I2101,DATA!$A$1:$V$200,9,FALSE)</f>
        <v>0</v>
      </c>
      <c r="C2119" s="79"/>
      <c r="D2119" s="79"/>
      <c r="E2119" s="79"/>
    </row>
    <row r="2120" spans="1:5" ht="22.5" customHeight="1">
      <c r="A2120" s="80" t="s">
        <v>44</v>
      </c>
      <c r="B2120" s="80"/>
      <c r="C2120" s="80"/>
      <c r="D2120" s="80"/>
      <c r="E2120" s="80"/>
    </row>
    <row r="2121" spans="1:5" ht="18.75" customHeight="1">
      <c r="A2121" s="72" t="s">
        <v>58</v>
      </c>
      <c r="B2121" s="72"/>
      <c r="C2121" s="72"/>
      <c r="D2121" s="72"/>
      <c r="E2121" s="72"/>
    </row>
    <row r="2122" spans="1:5" ht="22.5" customHeight="1">
      <c r="A2122" s="26" t="s">
        <v>74</v>
      </c>
    </row>
    <row r="2123" spans="1:5" ht="18" customHeight="1">
      <c r="A2123" s="44" t="s">
        <v>59</v>
      </c>
      <c r="B2123" s="73" t="s">
        <v>60</v>
      </c>
      <c r="C2123" s="74"/>
      <c r="D2123" s="73" t="s">
        <v>61</v>
      </c>
      <c r="E2123" s="74"/>
    </row>
    <row r="2124" spans="1:5" ht="37.5" customHeight="1">
      <c r="A2124" s="28" t="s">
        <v>62</v>
      </c>
      <c r="B2124" s="65" t="e">
        <f t="shared" ref="B2124" si="723">HLOOKUP(D2124,$I$23:$M$32,2,FALSE)</f>
        <v>#N/A</v>
      </c>
      <c r="C2124" s="66"/>
      <c r="D2124" s="68">
        <f>VLOOKUP($I2101,DATA!$A$1:$V$200,10,FALSE)</f>
        <v>0</v>
      </c>
      <c r="E2124" s="69"/>
    </row>
    <row r="2125" spans="1:5" ht="37.5" customHeight="1">
      <c r="A2125" s="28" t="s">
        <v>63</v>
      </c>
      <c r="B2125" s="65" t="e">
        <f t="shared" ref="B2125" si="724">HLOOKUP(D2124,$I$23:$M$32,3,FALSE)</f>
        <v>#N/A</v>
      </c>
      <c r="C2125" s="66"/>
      <c r="D2125" s="68">
        <f>VLOOKUP($I2101,DATA!$A$1:$V$200,11,FALSE)</f>
        <v>0</v>
      </c>
      <c r="E2125" s="69"/>
    </row>
    <row r="2126" spans="1:5" ht="37.5" customHeight="1">
      <c r="A2126" s="28" t="s">
        <v>64</v>
      </c>
      <c r="B2126" s="65" t="e">
        <f t="shared" ref="B2126" si="725">HLOOKUP(D2124,$I$23:$M$32,4,FALSE)</f>
        <v>#N/A</v>
      </c>
      <c r="C2126" s="66"/>
      <c r="D2126" s="68">
        <f>VLOOKUP($I2101,DATA!$A$1:$V$200,12,FALSE)</f>
        <v>0</v>
      </c>
      <c r="E2126" s="69"/>
    </row>
    <row r="2127" spans="1:5" ht="21.75" customHeight="1">
      <c r="A2127" s="26" t="s">
        <v>75</v>
      </c>
    </row>
    <row r="2128" spans="1:5" ht="18" customHeight="1">
      <c r="A2128" s="75" t="s">
        <v>65</v>
      </c>
      <c r="B2128" s="73" t="s">
        <v>60</v>
      </c>
      <c r="C2128" s="74"/>
      <c r="D2128" s="73" t="s">
        <v>61</v>
      </c>
      <c r="E2128" s="74"/>
    </row>
    <row r="2129" spans="1:13" ht="37.5" customHeight="1">
      <c r="A2129" s="76"/>
      <c r="B2129" s="65" t="e">
        <f t="shared" ref="B2129" si="726">HLOOKUP(D2124,$I$23:$M$32,5,FALSE)</f>
        <v>#N/A</v>
      </c>
      <c r="C2129" s="66"/>
      <c r="D2129" s="68">
        <f>VLOOKUP($I2101,DATA!$A$1:$V$200,13,FALSE)</f>
        <v>0</v>
      </c>
      <c r="E2129" s="69"/>
    </row>
    <row r="2130" spans="1:13" ht="22.5" customHeight="1">
      <c r="A2130" s="26" t="s">
        <v>76</v>
      </c>
    </row>
    <row r="2131" spans="1:13" ht="18" customHeight="1">
      <c r="A2131" s="77" t="s">
        <v>66</v>
      </c>
      <c r="B2131" s="73" t="s">
        <v>60</v>
      </c>
      <c r="C2131" s="74"/>
      <c r="D2131" s="73" t="s">
        <v>61</v>
      </c>
      <c r="E2131" s="74"/>
    </row>
    <row r="2132" spans="1:13" ht="37.5" customHeight="1">
      <c r="A2132" s="78"/>
      <c r="B2132" s="65" t="e">
        <f t="shared" ref="B2132" si="727">HLOOKUP(D2124,$I$23:$M$32,6,FALSE)</f>
        <v>#N/A</v>
      </c>
      <c r="C2132" s="66"/>
      <c r="D2132" s="68">
        <f>VLOOKUP($I2101,DATA!$A$1:$V$200,14,FALSE)</f>
        <v>0</v>
      </c>
      <c r="E2132" s="69"/>
    </row>
    <row r="2133" spans="1:13" ht="22.5" customHeight="1">
      <c r="A2133" s="26" t="s">
        <v>77</v>
      </c>
    </row>
    <row r="2134" spans="1:13" ht="30" customHeight="1">
      <c r="A2134" s="27" t="s">
        <v>67</v>
      </c>
      <c r="B2134" s="73" t="s">
        <v>60</v>
      </c>
      <c r="C2134" s="74"/>
      <c r="D2134" s="73" t="s">
        <v>61</v>
      </c>
      <c r="E2134" s="74"/>
    </row>
    <row r="2135" spans="1:13" ht="37.5" customHeight="1">
      <c r="A2135" s="28" t="s">
        <v>68</v>
      </c>
      <c r="B2135" s="65" t="e">
        <f t="shared" ref="B2135" si="728">HLOOKUP(D2124,$I$23:$M$32,7,FALSE)</f>
        <v>#N/A</v>
      </c>
      <c r="C2135" s="66"/>
      <c r="D2135" s="68">
        <f>VLOOKUP($I2101,DATA!$A$1:$V$200,15,FALSE)</f>
        <v>0</v>
      </c>
      <c r="E2135" s="69"/>
    </row>
    <row r="2136" spans="1:13" ht="37.5" customHeight="1">
      <c r="A2136" s="28" t="s">
        <v>69</v>
      </c>
      <c r="B2136" s="65" t="e">
        <f t="shared" ref="B2136" si="729">HLOOKUP(D2124,$I$23:$M$32,8,FALSE)</f>
        <v>#N/A</v>
      </c>
      <c r="C2136" s="66"/>
      <c r="D2136" s="68">
        <f>VLOOKUP($I2101,DATA!$A$1:$V$200,16,FALSE)</f>
        <v>0</v>
      </c>
      <c r="E2136" s="69"/>
    </row>
    <row r="2137" spans="1:13" ht="45" customHeight="1">
      <c r="A2137" s="29" t="s">
        <v>70</v>
      </c>
      <c r="B2137" s="65" t="e">
        <f t="shared" ref="B2137" si="730">HLOOKUP(D2124,$I$23:$M$32,9,FALSE)</f>
        <v>#N/A</v>
      </c>
      <c r="C2137" s="66"/>
      <c r="D2137" s="68">
        <f>VLOOKUP($I2101,DATA!$A$1:$V$200,17,FALSE)</f>
        <v>0</v>
      </c>
      <c r="E2137" s="69"/>
    </row>
    <row r="2138" spans="1:13" ht="37.5" customHeight="1">
      <c r="A2138" s="28" t="s">
        <v>71</v>
      </c>
      <c r="B2138" s="65" t="e">
        <f t="shared" ref="B2138" si="731">HLOOKUP(D2124,$I$23:$M$32,10,FALSE)</f>
        <v>#N/A</v>
      </c>
      <c r="C2138" s="66"/>
      <c r="D2138" s="68">
        <f>VLOOKUP($I2101,DATA!$A$1:$V$200,18,FALSE)</f>
        <v>0</v>
      </c>
      <c r="E2138" s="69"/>
    </row>
    <row r="2139" spans="1:13" ht="37.5" customHeight="1">
      <c r="A2139" s="30"/>
      <c r="B2139" s="31"/>
      <c r="C2139" s="31"/>
      <c r="D2139" s="32"/>
      <c r="E2139" s="32"/>
    </row>
    <row r="2140" spans="1:13" ht="18.75" customHeight="1">
      <c r="A2140" s="72" t="s">
        <v>72</v>
      </c>
      <c r="B2140" s="72"/>
      <c r="C2140" s="72"/>
      <c r="D2140" s="72"/>
      <c r="E2140" s="72"/>
    </row>
    <row r="2141" spans="1:13" ht="22.5" customHeight="1">
      <c r="A2141" s="26" t="s">
        <v>78</v>
      </c>
    </row>
    <row r="2142" spans="1:13" ht="30" customHeight="1">
      <c r="A2142" s="27" t="s">
        <v>73</v>
      </c>
      <c r="B2142" s="73" t="s">
        <v>60</v>
      </c>
      <c r="C2142" s="74"/>
      <c r="D2142" s="73" t="s">
        <v>61</v>
      </c>
      <c r="E2142" s="74"/>
      <c r="I2142" s="1" t="s">
        <v>26</v>
      </c>
      <c r="J2142" s="1" t="s">
        <v>25</v>
      </c>
      <c r="K2142" s="1" t="s">
        <v>194</v>
      </c>
      <c r="L2142" s="1" t="s">
        <v>195</v>
      </c>
      <c r="M2142" s="1" t="s">
        <v>196</v>
      </c>
    </row>
    <row r="2143" spans="1:13" ht="52.5" customHeight="1">
      <c r="A2143" s="29" t="str">
        <f>GRD!$L$4</f>
        <v>SELECT</v>
      </c>
      <c r="B2143" s="65" t="e">
        <f t="shared" ref="B2143:B2144" si="732">HLOOKUP(D2143,$I$42:$M$44,$G2143,FALSE)</f>
        <v>#N/A</v>
      </c>
      <c r="C2143" s="66"/>
      <c r="D2143" s="68">
        <f>VLOOKUP($I2101,DATA!$A$1:$V$200,19,FALSE)</f>
        <v>0</v>
      </c>
      <c r="E2143" s="69"/>
      <c r="G2143" s="1">
        <v>2</v>
      </c>
      <c r="H2143" s="1" t="str">
        <f t="shared" ref="H2143:H2144" si="733">A2143</f>
        <v>SELECT</v>
      </c>
      <c r="I2143" s="1" t="e">
        <f t="shared" ref="I2143:I2144" si="734">VLOOKUP($H2143,$H$3:$M$15,2,FALSE)</f>
        <v>#N/A</v>
      </c>
      <c r="J2143" s="1" t="e">
        <f t="shared" ref="J2143:J2144" si="735">VLOOKUP($H2143,$H$3:$M$15,3,FALSE)</f>
        <v>#N/A</v>
      </c>
      <c r="K2143" s="1" t="e">
        <f t="shared" ref="K2143:K2144" si="736">VLOOKUP($H2143,$H$3:$M$15,4,FALSE)</f>
        <v>#N/A</v>
      </c>
      <c r="L2143" s="1" t="e">
        <f t="shared" ref="L2143:L2144" si="737">VLOOKUP($H2143,$H$3:$M$15,5,FALSE)</f>
        <v>#N/A</v>
      </c>
      <c r="M2143" s="1" t="e">
        <f t="shared" ref="M2143:M2144" si="738">VLOOKUP($H2143,$H$3:$M$15,6,FALSE)</f>
        <v>#N/A</v>
      </c>
    </row>
    <row r="2144" spans="1:13" ht="52.5" customHeight="1">
      <c r="A2144" s="29" t="str">
        <f>GRD!$M$4</f>
        <v>SELECT</v>
      </c>
      <c r="B2144" s="65" t="e">
        <f t="shared" si="732"/>
        <v>#N/A</v>
      </c>
      <c r="C2144" s="66"/>
      <c r="D2144" s="68">
        <f>VLOOKUP($I2101,DATA!$A$1:$V$200,20,FALSE)</f>
        <v>0</v>
      </c>
      <c r="E2144" s="69"/>
      <c r="G2144" s="1">
        <v>3</v>
      </c>
      <c r="H2144" s="1" t="str">
        <f t="shared" si="733"/>
        <v>SELECT</v>
      </c>
      <c r="I2144" s="1" t="e">
        <f t="shared" si="734"/>
        <v>#N/A</v>
      </c>
      <c r="J2144" s="1" t="e">
        <f t="shared" si="735"/>
        <v>#N/A</v>
      </c>
      <c r="K2144" s="1" t="e">
        <f t="shared" si="736"/>
        <v>#N/A</v>
      </c>
      <c r="L2144" s="1" t="e">
        <f t="shared" si="737"/>
        <v>#N/A</v>
      </c>
      <c r="M2144" s="1" t="e">
        <f t="shared" si="738"/>
        <v>#N/A</v>
      </c>
    </row>
    <row r="2145" spans="1:13" ht="37.5" customHeight="1">
      <c r="A2145" s="70" t="s">
        <v>79</v>
      </c>
      <c r="B2145" s="70"/>
      <c r="C2145" s="70"/>
      <c r="D2145" s="70"/>
      <c r="E2145" s="70"/>
    </row>
    <row r="2146" spans="1:13" ht="12" customHeight="1">
      <c r="A2146" s="33"/>
      <c r="B2146" s="33"/>
      <c r="C2146" s="33"/>
      <c r="D2146" s="33"/>
      <c r="E2146" s="33"/>
    </row>
    <row r="2147" spans="1:13" ht="30" customHeight="1">
      <c r="A2147" s="27" t="s">
        <v>73</v>
      </c>
      <c r="B2147" s="71" t="s">
        <v>60</v>
      </c>
      <c r="C2147" s="71"/>
      <c r="D2147" s="71" t="s">
        <v>61</v>
      </c>
      <c r="E2147" s="71"/>
      <c r="I2147" s="1" t="s">
        <v>26</v>
      </c>
      <c r="J2147" s="1" t="s">
        <v>25</v>
      </c>
      <c r="K2147" s="1" t="s">
        <v>194</v>
      </c>
      <c r="L2147" s="1" t="s">
        <v>195</v>
      </c>
      <c r="M2147" s="1" t="s">
        <v>196</v>
      </c>
    </row>
    <row r="2148" spans="1:13" ht="52.5" customHeight="1">
      <c r="A2148" s="29" t="str">
        <f>GRD!$N$4</f>
        <v>SELECT</v>
      </c>
      <c r="B2148" s="65" t="e">
        <f t="shared" ref="B2148:B2149" si="739">HLOOKUP(D2148,$I$47:$M$49,$G2148,FALSE)</f>
        <v>#N/A</v>
      </c>
      <c r="C2148" s="66"/>
      <c r="D2148" s="67">
        <f>VLOOKUP($I2101,DATA!$A$1:$V$200,21,FALSE)</f>
        <v>0</v>
      </c>
      <c r="E2148" s="67"/>
      <c r="G2148" s="1">
        <v>2</v>
      </c>
      <c r="H2148" s="1" t="str">
        <f t="shared" ref="H2148:H2149" si="740">A2148</f>
        <v>SELECT</v>
      </c>
      <c r="I2148" s="1" t="e">
        <f t="shared" si="717"/>
        <v>#N/A</v>
      </c>
      <c r="J2148" s="1" t="e">
        <f t="shared" si="718"/>
        <v>#N/A</v>
      </c>
      <c r="K2148" s="1" t="e">
        <f t="shared" si="719"/>
        <v>#N/A</v>
      </c>
      <c r="L2148" s="1" t="e">
        <f t="shared" si="720"/>
        <v>#N/A</v>
      </c>
      <c r="M2148" s="1" t="e">
        <f t="shared" si="721"/>
        <v>#N/A</v>
      </c>
    </row>
    <row r="2149" spans="1:13" ht="52.5" customHeight="1">
      <c r="A2149" s="29" t="str">
        <f>GRD!$O$4</f>
        <v>SELECT</v>
      </c>
      <c r="B2149" s="65" t="e">
        <f t="shared" si="739"/>
        <v>#N/A</v>
      </c>
      <c r="C2149" s="66"/>
      <c r="D2149" s="67">
        <f>VLOOKUP($I2101,DATA!$A$1:$V$200,22,FALSE)</f>
        <v>0</v>
      </c>
      <c r="E2149" s="67"/>
      <c r="G2149" s="1">
        <v>3</v>
      </c>
      <c r="H2149" s="1" t="str">
        <f t="shared" si="740"/>
        <v>SELECT</v>
      </c>
      <c r="I2149" s="1" t="e">
        <f t="shared" si="717"/>
        <v>#N/A</v>
      </c>
      <c r="J2149" s="1" t="e">
        <f t="shared" si="718"/>
        <v>#N/A</v>
      </c>
      <c r="K2149" s="1" t="e">
        <f t="shared" si="719"/>
        <v>#N/A</v>
      </c>
      <c r="L2149" s="1" t="e">
        <f t="shared" si="720"/>
        <v>#N/A</v>
      </c>
      <c r="M2149" s="1" t="e">
        <f t="shared" si="721"/>
        <v>#N/A</v>
      </c>
    </row>
    <row r="2155" spans="1:13">
      <c r="A2155" s="64" t="s">
        <v>80</v>
      </c>
      <c r="B2155" s="64"/>
      <c r="C2155" s="64" t="s">
        <v>81</v>
      </c>
      <c r="D2155" s="64"/>
      <c r="E2155" s="64"/>
    </row>
    <row r="2156" spans="1:13">
      <c r="C2156" s="64" t="s">
        <v>82</v>
      </c>
      <c r="D2156" s="64"/>
      <c r="E2156" s="64"/>
    </row>
    <row r="2157" spans="1:13">
      <c r="A2157" s="1" t="s">
        <v>84</v>
      </c>
    </row>
    <row r="2159" spans="1:13">
      <c r="A2159" s="1" t="s">
        <v>83</v>
      </c>
    </row>
    <row r="2161" spans="1:13" s="21" customFormat="1" ht="18.75" customHeight="1">
      <c r="A2161" s="89" t="s">
        <v>34</v>
      </c>
      <c r="B2161" s="89"/>
      <c r="C2161" s="89"/>
      <c r="D2161" s="89"/>
      <c r="E2161" s="89"/>
      <c r="I2161" s="21">
        <f t="shared" ref="I2161" si="741">I2101+1</f>
        <v>37</v>
      </c>
    </row>
    <row r="2162" spans="1:13" s="21" customFormat="1" ht="30" customHeight="1">
      <c r="A2162" s="90" t="s">
        <v>35</v>
      </c>
      <c r="B2162" s="90"/>
      <c r="C2162" s="90"/>
      <c r="D2162" s="90"/>
      <c r="E2162" s="90"/>
      <c r="H2162" s="1"/>
      <c r="I2162" s="1"/>
      <c r="J2162" s="1"/>
      <c r="K2162" s="1"/>
      <c r="L2162" s="1"/>
      <c r="M2162" s="1"/>
    </row>
    <row r="2163" spans="1:13" ht="18.75" customHeight="1">
      <c r="A2163" s="22" t="s">
        <v>49</v>
      </c>
      <c r="B2163" s="91" t="str">
        <f>IF((SCH!$B$2=""),"",SCH!$B$2)</f>
        <v/>
      </c>
      <c r="C2163" s="91"/>
      <c r="D2163" s="91"/>
      <c r="E2163" s="92"/>
    </row>
    <row r="2164" spans="1:13" ht="18.75" customHeight="1">
      <c r="A2164" s="23" t="s">
        <v>50</v>
      </c>
      <c r="B2164" s="82" t="str">
        <f>IF((SCH!$B$3=""),"",SCH!$B$3)</f>
        <v/>
      </c>
      <c r="C2164" s="82"/>
      <c r="D2164" s="82"/>
      <c r="E2164" s="83"/>
    </row>
    <row r="2165" spans="1:13" ht="18.75" customHeight="1">
      <c r="A2165" s="23" t="s">
        <v>56</v>
      </c>
      <c r="B2165" s="46" t="str">
        <f>IF((SCH!$B$4=""),"",SCH!$B$4)</f>
        <v/>
      </c>
      <c r="C2165" s="24" t="s">
        <v>57</v>
      </c>
      <c r="D2165" s="82" t="str">
        <f>IF((SCH!$B$5=""),"",SCH!$B$5)</f>
        <v/>
      </c>
      <c r="E2165" s="83"/>
    </row>
    <row r="2166" spans="1:13" ht="18.75" customHeight="1">
      <c r="A2166" s="23" t="s">
        <v>51</v>
      </c>
      <c r="B2166" s="82" t="str">
        <f>IF((SCH!$B$6=""),"",SCH!$B$6)</f>
        <v/>
      </c>
      <c r="C2166" s="82"/>
      <c r="D2166" s="82"/>
      <c r="E2166" s="83"/>
    </row>
    <row r="2167" spans="1:13" ht="18.75" customHeight="1">
      <c r="A2167" s="23" t="s">
        <v>52</v>
      </c>
      <c r="B2167" s="82" t="str">
        <f>IF((SCH!$B$7=""),"",SCH!$B$7)</f>
        <v/>
      </c>
      <c r="C2167" s="82"/>
      <c r="D2167" s="82"/>
      <c r="E2167" s="83"/>
    </row>
    <row r="2168" spans="1:13" ht="18.75" customHeight="1">
      <c r="A2168" s="25" t="s">
        <v>53</v>
      </c>
      <c r="B2168" s="84" t="str">
        <f>IF((SCH!$B$8=""),"",SCH!$B$8)</f>
        <v/>
      </c>
      <c r="C2168" s="84"/>
      <c r="D2168" s="84"/>
      <c r="E2168" s="85"/>
    </row>
    <row r="2169" spans="1:13" ht="26.25" customHeight="1">
      <c r="A2169" s="86" t="s">
        <v>36</v>
      </c>
      <c r="B2169" s="86"/>
      <c r="C2169" s="86"/>
      <c r="D2169" s="86"/>
      <c r="E2169" s="86"/>
    </row>
    <row r="2170" spans="1:13" s="21" customFormat="1" ht="15" customHeight="1">
      <c r="A2170" s="87" t="s">
        <v>37</v>
      </c>
      <c r="B2170" s="87"/>
      <c r="C2170" s="87"/>
      <c r="D2170" s="87"/>
      <c r="E2170" s="87"/>
      <c r="H2170" s="1"/>
      <c r="I2170" s="1"/>
      <c r="J2170" s="1"/>
      <c r="K2170" s="1"/>
      <c r="L2170" s="1"/>
      <c r="M2170" s="1"/>
    </row>
    <row r="2171" spans="1:13" s="21" customFormat="1">
      <c r="A2171" s="88" t="s">
        <v>38</v>
      </c>
      <c r="B2171" s="88"/>
      <c r="C2171" s="88"/>
      <c r="D2171" s="88"/>
      <c r="E2171" s="88"/>
      <c r="H2171" s="1"/>
      <c r="I2171" s="1"/>
      <c r="J2171" s="1"/>
      <c r="K2171" s="1"/>
      <c r="L2171" s="1"/>
      <c r="M2171" s="1"/>
    </row>
    <row r="2172" spans="1:13" ht="26.25" customHeight="1">
      <c r="A2172" s="72" t="s">
        <v>39</v>
      </c>
      <c r="B2172" s="72"/>
      <c r="C2172" s="72"/>
      <c r="D2172" s="72"/>
      <c r="E2172" s="72"/>
    </row>
    <row r="2173" spans="1:13" ht="23.25">
      <c r="A2173" s="5" t="s">
        <v>45</v>
      </c>
      <c r="B2173" s="45">
        <f>VLOOKUP($I2161,DATA!$A$1:$V$200,2,FALSE)</f>
        <v>0</v>
      </c>
      <c r="C2173" s="43" t="s">
        <v>48</v>
      </c>
      <c r="D2173" s="81">
        <f>VLOOKUP($I2161,DATA!$A$1:$V$200,3,FALSE)</f>
        <v>0</v>
      </c>
      <c r="E2173" s="81"/>
    </row>
    <row r="2174" spans="1:13" ht="23.25">
      <c r="A2174" s="5" t="s">
        <v>46</v>
      </c>
      <c r="B2174" s="79">
        <f>VLOOKUP($I2161,DATA!$A$1:$V$200,4,FALSE)</f>
        <v>0</v>
      </c>
      <c r="C2174" s="79"/>
      <c r="D2174" s="79"/>
      <c r="E2174" s="79"/>
    </row>
    <row r="2175" spans="1:13" ht="23.25">
      <c r="A2175" s="5" t="s">
        <v>47</v>
      </c>
      <c r="B2175" s="79">
        <f>VLOOKUP($I2161,DATA!$A$1:$V$200,5,FALSE)</f>
        <v>0</v>
      </c>
      <c r="C2175" s="79"/>
      <c r="D2175" s="79"/>
      <c r="E2175" s="79"/>
    </row>
    <row r="2176" spans="1:13" ht="23.25" customHeight="1">
      <c r="A2176" s="5" t="s">
        <v>40</v>
      </c>
      <c r="B2176" s="79">
        <f>VLOOKUP($I2161,DATA!$A$1:$V$200,6,FALSE)</f>
        <v>0</v>
      </c>
      <c r="C2176" s="79"/>
      <c r="D2176" s="79"/>
      <c r="E2176" s="79"/>
    </row>
    <row r="2177" spans="1:5" ht="23.25" customHeight="1">
      <c r="A2177" s="5" t="s">
        <v>41</v>
      </c>
      <c r="B2177" s="79">
        <f>VLOOKUP($I2161,DATA!$A$1:$V$200,7,FALSE)</f>
        <v>0</v>
      </c>
      <c r="C2177" s="79"/>
      <c r="D2177" s="79"/>
      <c r="E2177" s="79"/>
    </row>
    <row r="2178" spans="1:5" ht="23.25" customHeight="1">
      <c r="A2178" s="5" t="s">
        <v>42</v>
      </c>
      <c r="B2178" s="79">
        <f>VLOOKUP($I2161,DATA!$A$1:$V$200,8,FALSE)</f>
        <v>0</v>
      </c>
      <c r="C2178" s="79"/>
      <c r="D2178" s="79"/>
      <c r="E2178" s="79"/>
    </row>
    <row r="2179" spans="1:5" ht="25.5">
      <c r="A2179" s="5" t="s">
        <v>43</v>
      </c>
      <c r="B2179" s="79">
        <f>VLOOKUP($I2161,DATA!$A$1:$V$200,9,FALSE)</f>
        <v>0</v>
      </c>
      <c r="C2179" s="79"/>
      <c r="D2179" s="79"/>
      <c r="E2179" s="79"/>
    </row>
    <row r="2180" spans="1:5" ht="22.5" customHeight="1">
      <c r="A2180" s="80" t="s">
        <v>44</v>
      </c>
      <c r="B2180" s="80"/>
      <c r="C2180" s="80"/>
      <c r="D2180" s="80"/>
      <c r="E2180" s="80"/>
    </row>
    <row r="2181" spans="1:5" ht="18.75" customHeight="1">
      <c r="A2181" s="72" t="s">
        <v>58</v>
      </c>
      <c r="B2181" s="72"/>
      <c r="C2181" s="72"/>
      <c r="D2181" s="72"/>
      <c r="E2181" s="72"/>
    </row>
    <row r="2182" spans="1:5" ht="22.5" customHeight="1">
      <c r="A2182" s="26" t="s">
        <v>74</v>
      </c>
    </row>
    <row r="2183" spans="1:5" ht="18" customHeight="1">
      <c r="A2183" s="44" t="s">
        <v>59</v>
      </c>
      <c r="B2183" s="73" t="s">
        <v>60</v>
      </c>
      <c r="C2183" s="74"/>
      <c r="D2183" s="73" t="s">
        <v>61</v>
      </c>
      <c r="E2183" s="74"/>
    </row>
    <row r="2184" spans="1:5" ht="37.5" customHeight="1">
      <c r="A2184" s="28" t="s">
        <v>62</v>
      </c>
      <c r="B2184" s="65" t="e">
        <f t="shared" ref="B2184" si="742">HLOOKUP(D2184,$I$23:$M$32,2,FALSE)</f>
        <v>#N/A</v>
      </c>
      <c r="C2184" s="66"/>
      <c r="D2184" s="68">
        <f>VLOOKUP($I2161,DATA!$A$1:$V$200,10,FALSE)</f>
        <v>0</v>
      </c>
      <c r="E2184" s="69"/>
    </row>
    <row r="2185" spans="1:5" ht="37.5" customHeight="1">
      <c r="A2185" s="28" t="s">
        <v>63</v>
      </c>
      <c r="B2185" s="65" t="e">
        <f t="shared" ref="B2185" si="743">HLOOKUP(D2184,$I$23:$M$32,3,FALSE)</f>
        <v>#N/A</v>
      </c>
      <c r="C2185" s="66"/>
      <c r="D2185" s="68">
        <f>VLOOKUP($I2161,DATA!$A$1:$V$200,11,FALSE)</f>
        <v>0</v>
      </c>
      <c r="E2185" s="69"/>
    </row>
    <row r="2186" spans="1:5" ht="37.5" customHeight="1">
      <c r="A2186" s="28" t="s">
        <v>64</v>
      </c>
      <c r="B2186" s="65" t="e">
        <f t="shared" ref="B2186" si="744">HLOOKUP(D2184,$I$23:$M$32,4,FALSE)</f>
        <v>#N/A</v>
      </c>
      <c r="C2186" s="66"/>
      <c r="D2186" s="68">
        <f>VLOOKUP($I2161,DATA!$A$1:$V$200,12,FALSE)</f>
        <v>0</v>
      </c>
      <c r="E2186" s="69"/>
    </row>
    <row r="2187" spans="1:5" ht="21.75" customHeight="1">
      <c r="A2187" s="26" t="s">
        <v>75</v>
      </c>
    </row>
    <row r="2188" spans="1:5" ht="18" customHeight="1">
      <c r="A2188" s="75" t="s">
        <v>65</v>
      </c>
      <c r="B2188" s="73" t="s">
        <v>60</v>
      </c>
      <c r="C2188" s="74"/>
      <c r="D2188" s="73" t="s">
        <v>61</v>
      </c>
      <c r="E2188" s="74"/>
    </row>
    <row r="2189" spans="1:5" ht="37.5" customHeight="1">
      <c r="A2189" s="76"/>
      <c r="B2189" s="65" t="e">
        <f t="shared" ref="B2189" si="745">HLOOKUP(D2184,$I$23:$M$32,5,FALSE)</f>
        <v>#N/A</v>
      </c>
      <c r="C2189" s="66"/>
      <c r="D2189" s="68">
        <f>VLOOKUP($I2161,DATA!$A$1:$V$200,13,FALSE)</f>
        <v>0</v>
      </c>
      <c r="E2189" s="69"/>
    </row>
    <row r="2190" spans="1:5" ht="22.5" customHeight="1">
      <c r="A2190" s="26" t="s">
        <v>76</v>
      </c>
    </row>
    <row r="2191" spans="1:5" ht="18" customHeight="1">
      <c r="A2191" s="77" t="s">
        <v>66</v>
      </c>
      <c r="B2191" s="73" t="s">
        <v>60</v>
      </c>
      <c r="C2191" s="74"/>
      <c r="D2191" s="73" t="s">
        <v>61</v>
      </c>
      <c r="E2191" s="74"/>
    </row>
    <row r="2192" spans="1:5" ht="37.5" customHeight="1">
      <c r="A2192" s="78"/>
      <c r="B2192" s="65" t="e">
        <f t="shared" ref="B2192" si="746">HLOOKUP(D2184,$I$23:$M$32,6,FALSE)</f>
        <v>#N/A</v>
      </c>
      <c r="C2192" s="66"/>
      <c r="D2192" s="68">
        <f>VLOOKUP($I2161,DATA!$A$1:$V$200,14,FALSE)</f>
        <v>0</v>
      </c>
      <c r="E2192" s="69"/>
    </row>
    <row r="2193" spans="1:13" ht="22.5" customHeight="1">
      <c r="A2193" s="26" t="s">
        <v>77</v>
      </c>
    </row>
    <row r="2194" spans="1:13" ht="30" customHeight="1">
      <c r="A2194" s="27" t="s">
        <v>67</v>
      </c>
      <c r="B2194" s="73" t="s">
        <v>60</v>
      </c>
      <c r="C2194" s="74"/>
      <c r="D2194" s="73" t="s">
        <v>61</v>
      </c>
      <c r="E2194" s="74"/>
    </row>
    <row r="2195" spans="1:13" ht="37.5" customHeight="1">
      <c r="A2195" s="28" t="s">
        <v>68</v>
      </c>
      <c r="B2195" s="65" t="e">
        <f t="shared" ref="B2195" si="747">HLOOKUP(D2184,$I$23:$M$32,7,FALSE)</f>
        <v>#N/A</v>
      </c>
      <c r="C2195" s="66"/>
      <c r="D2195" s="68">
        <f>VLOOKUP($I2161,DATA!$A$1:$V$200,15,FALSE)</f>
        <v>0</v>
      </c>
      <c r="E2195" s="69"/>
    </row>
    <row r="2196" spans="1:13" ht="37.5" customHeight="1">
      <c r="A2196" s="28" t="s">
        <v>69</v>
      </c>
      <c r="B2196" s="65" t="e">
        <f t="shared" ref="B2196" si="748">HLOOKUP(D2184,$I$23:$M$32,8,FALSE)</f>
        <v>#N/A</v>
      </c>
      <c r="C2196" s="66"/>
      <c r="D2196" s="68">
        <f>VLOOKUP($I2161,DATA!$A$1:$V$200,16,FALSE)</f>
        <v>0</v>
      </c>
      <c r="E2196" s="69"/>
    </row>
    <row r="2197" spans="1:13" ht="45" customHeight="1">
      <c r="A2197" s="29" t="s">
        <v>70</v>
      </c>
      <c r="B2197" s="65" t="e">
        <f t="shared" ref="B2197" si="749">HLOOKUP(D2184,$I$23:$M$32,9,FALSE)</f>
        <v>#N/A</v>
      </c>
      <c r="C2197" s="66"/>
      <c r="D2197" s="68">
        <f>VLOOKUP($I2161,DATA!$A$1:$V$200,17,FALSE)</f>
        <v>0</v>
      </c>
      <c r="E2197" s="69"/>
    </row>
    <row r="2198" spans="1:13" ht="37.5" customHeight="1">
      <c r="A2198" s="28" t="s">
        <v>71</v>
      </c>
      <c r="B2198" s="65" t="e">
        <f t="shared" ref="B2198" si="750">HLOOKUP(D2184,$I$23:$M$32,10,FALSE)</f>
        <v>#N/A</v>
      </c>
      <c r="C2198" s="66"/>
      <c r="D2198" s="68">
        <f>VLOOKUP($I2161,DATA!$A$1:$V$200,18,FALSE)</f>
        <v>0</v>
      </c>
      <c r="E2198" s="69"/>
    </row>
    <row r="2199" spans="1:13" ht="37.5" customHeight="1">
      <c r="A2199" s="30"/>
      <c r="B2199" s="31"/>
      <c r="C2199" s="31"/>
      <c r="D2199" s="32"/>
      <c r="E2199" s="32"/>
    </row>
    <row r="2200" spans="1:13" ht="18.75" customHeight="1">
      <c r="A2200" s="72" t="s">
        <v>72</v>
      </c>
      <c r="B2200" s="72"/>
      <c r="C2200" s="72"/>
      <c r="D2200" s="72"/>
      <c r="E2200" s="72"/>
    </row>
    <row r="2201" spans="1:13" ht="22.5" customHeight="1">
      <c r="A2201" s="26" t="s">
        <v>78</v>
      </c>
    </row>
    <row r="2202" spans="1:13" ht="30" customHeight="1">
      <c r="A2202" s="27" t="s">
        <v>73</v>
      </c>
      <c r="B2202" s="73" t="s">
        <v>60</v>
      </c>
      <c r="C2202" s="74"/>
      <c r="D2202" s="73" t="s">
        <v>61</v>
      </c>
      <c r="E2202" s="74"/>
      <c r="I2202" s="1" t="s">
        <v>26</v>
      </c>
      <c r="J2202" s="1" t="s">
        <v>25</v>
      </c>
      <c r="K2202" s="1" t="s">
        <v>194</v>
      </c>
      <c r="L2202" s="1" t="s">
        <v>195</v>
      </c>
      <c r="M2202" s="1" t="s">
        <v>196</v>
      </c>
    </row>
    <row r="2203" spans="1:13" ht="52.5" customHeight="1">
      <c r="A2203" s="29" t="str">
        <f>GRD!$L$4</f>
        <v>SELECT</v>
      </c>
      <c r="B2203" s="65" t="e">
        <f t="shared" ref="B2203:B2204" si="751">HLOOKUP(D2203,$I$42:$M$44,$G2203,FALSE)</f>
        <v>#N/A</v>
      </c>
      <c r="C2203" s="66"/>
      <c r="D2203" s="68">
        <f>VLOOKUP($I2161,DATA!$A$1:$V$200,19,FALSE)</f>
        <v>0</v>
      </c>
      <c r="E2203" s="69"/>
      <c r="G2203" s="1">
        <v>2</v>
      </c>
      <c r="H2203" s="1" t="str">
        <f t="shared" ref="H2203:H2204" si="752">A2203</f>
        <v>SELECT</v>
      </c>
      <c r="I2203" s="1" t="e">
        <f t="shared" ref="I2203:I2204" si="753">VLOOKUP($H2203,$H$3:$M$15,2,FALSE)</f>
        <v>#N/A</v>
      </c>
      <c r="J2203" s="1" t="e">
        <f t="shared" ref="J2203:J2204" si="754">VLOOKUP($H2203,$H$3:$M$15,3,FALSE)</f>
        <v>#N/A</v>
      </c>
      <c r="K2203" s="1" t="e">
        <f t="shared" ref="K2203:K2204" si="755">VLOOKUP($H2203,$H$3:$M$15,4,FALSE)</f>
        <v>#N/A</v>
      </c>
      <c r="L2203" s="1" t="e">
        <f t="shared" ref="L2203:L2204" si="756">VLOOKUP($H2203,$H$3:$M$15,5,FALSE)</f>
        <v>#N/A</v>
      </c>
      <c r="M2203" s="1" t="e">
        <f t="shared" ref="M2203:M2204" si="757">VLOOKUP($H2203,$H$3:$M$15,6,FALSE)</f>
        <v>#N/A</v>
      </c>
    </row>
    <row r="2204" spans="1:13" ht="52.5" customHeight="1">
      <c r="A2204" s="29" t="str">
        <f>GRD!$M$4</f>
        <v>SELECT</v>
      </c>
      <c r="B2204" s="65" t="e">
        <f t="shared" si="751"/>
        <v>#N/A</v>
      </c>
      <c r="C2204" s="66"/>
      <c r="D2204" s="68">
        <f>VLOOKUP($I2161,DATA!$A$1:$V$200,20,FALSE)</f>
        <v>0</v>
      </c>
      <c r="E2204" s="69"/>
      <c r="G2204" s="1">
        <v>3</v>
      </c>
      <c r="H2204" s="1" t="str">
        <f t="shared" si="752"/>
        <v>SELECT</v>
      </c>
      <c r="I2204" s="1" t="e">
        <f t="shared" si="753"/>
        <v>#N/A</v>
      </c>
      <c r="J2204" s="1" t="e">
        <f t="shared" si="754"/>
        <v>#N/A</v>
      </c>
      <c r="K2204" s="1" t="e">
        <f t="shared" si="755"/>
        <v>#N/A</v>
      </c>
      <c r="L2204" s="1" t="e">
        <f t="shared" si="756"/>
        <v>#N/A</v>
      </c>
      <c r="M2204" s="1" t="e">
        <f t="shared" si="757"/>
        <v>#N/A</v>
      </c>
    </row>
    <row r="2205" spans="1:13" ht="37.5" customHeight="1">
      <c r="A2205" s="70" t="s">
        <v>79</v>
      </c>
      <c r="B2205" s="70"/>
      <c r="C2205" s="70"/>
      <c r="D2205" s="70"/>
      <c r="E2205" s="70"/>
    </row>
    <row r="2206" spans="1:13" ht="12" customHeight="1">
      <c r="A2206" s="33"/>
      <c r="B2206" s="33"/>
      <c r="C2206" s="33"/>
      <c r="D2206" s="33"/>
      <c r="E2206" s="33"/>
    </row>
    <row r="2207" spans="1:13" ht="30" customHeight="1">
      <c r="A2207" s="27" t="s">
        <v>73</v>
      </c>
      <c r="B2207" s="71" t="s">
        <v>60</v>
      </c>
      <c r="C2207" s="71"/>
      <c r="D2207" s="71" t="s">
        <v>61</v>
      </c>
      <c r="E2207" s="71"/>
      <c r="I2207" s="1" t="s">
        <v>26</v>
      </c>
      <c r="J2207" s="1" t="s">
        <v>25</v>
      </c>
      <c r="K2207" s="1" t="s">
        <v>194</v>
      </c>
      <c r="L2207" s="1" t="s">
        <v>195</v>
      </c>
      <c r="M2207" s="1" t="s">
        <v>196</v>
      </c>
    </row>
    <row r="2208" spans="1:13" ht="52.5" customHeight="1">
      <c r="A2208" s="29" t="str">
        <f>GRD!$N$4</f>
        <v>SELECT</v>
      </c>
      <c r="B2208" s="65" t="e">
        <f t="shared" ref="B2208:B2209" si="758">HLOOKUP(D2208,$I$47:$M$49,$G2208,FALSE)</f>
        <v>#N/A</v>
      </c>
      <c r="C2208" s="66"/>
      <c r="D2208" s="67">
        <f>VLOOKUP($I2161,DATA!$A$1:$V$200,21,FALSE)</f>
        <v>0</v>
      </c>
      <c r="E2208" s="67"/>
      <c r="G2208" s="1">
        <v>2</v>
      </c>
      <c r="H2208" s="1" t="str">
        <f t="shared" ref="H2208:H2209" si="759">A2208</f>
        <v>SELECT</v>
      </c>
      <c r="I2208" s="1" t="e">
        <f t="shared" ref="I2208:I2269" si="760">VLOOKUP($H2208,$H$3:$M$15,2,FALSE)</f>
        <v>#N/A</v>
      </c>
      <c r="J2208" s="1" t="e">
        <f t="shared" ref="J2208:J2269" si="761">VLOOKUP($H2208,$H$3:$M$15,3,FALSE)</f>
        <v>#N/A</v>
      </c>
      <c r="K2208" s="1" t="e">
        <f t="shared" ref="K2208:K2269" si="762">VLOOKUP($H2208,$H$3:$M$15,4,FALSE)</f>
        <v>#N/A</v>
      </c>
      <c r="L2208" s="1" t="e">
        <f t="shared" ref="L2208:L2269" si="763">VLOOKUP($H2208,$H$3:$M$15,5,FALSE)</f>
        <v>#N/A</v>
      </c>
      <c r="M2208" s="1" t="e">
        <f t="shared" ref="M2208:M2269" si="764">VLOOKUP($H2208,$H$3:$M$15,6,FALSE)</f>
        <v>#N/A</v>
      </c>
    </row>
    <row r="2209" spans="1:13" ht="52.5" customHeight="1">
      <c r="A2209" s="29" t="str">
        <f>GRD!$O$4</f>
        <v>SELECT</v>
      </c>
      <c r="B2209" s="65" t="e">
        <f t="shared" si="758"/>
        <v>#N/A</v>
      </c>
      <c r="C2209" s="66"/>
      <c r="D2209" s="67">
        <f>VLOOKUP($I2161,DATA!$A$1:$V$200,22,FALSE)</f>
        <v>0</v>
      </c>
      <c r="E2209" s="67"/>
      <c r="G2209" s="1">
        <v>3</v>
      </c>
      <c r="H2209" s="1" t="str">
        <f t="shared" si="759"/>
        <v>SELECT</v>
      </c>
      <c r="I2209" s="1" t="e">
        <f t="shared" si="760"/>
        <v>#N/A</v>
      </c>
      <c r="J2209" s="1" t="e">
        <f t="shared" si="761"/>
        <v>#N/A</v>
      </c>
      <c r="K2209" s="1" t="e">
        <f t="shared" si="762"/>
        <v>#N/A</v>
      </c>
      <c r="L2209" s="1" t="e">
        <f t="shared" si="763"/>
        <v>#N/A</v>
      </c>
      <c r="M2209" s="1" t="e">
        <f t="shared" si="764"/>
        <v>#N/A</v>
      </c>
    </row>
    <row r="2215" spans="1:13">
      <c r="A2215" s="64" t="s">
        <v>80</v>
      </c>
      <c r="B2215" s="64"/>
      <c r="C2215" s="64" t="s">
        <v>81</v>
      </c>
      <c r="D2215" s="64"/>
      <c r="E2215" s="64"/>
    </row>
    <row r="2216" spans="1:13">
      <c r="C2216" s="64" t="s">
        <v>82</v>
      </c>
      <c r="D2216" s="64"/>
      <c r="E2216" s="64"/>
    </row>
    <row r="2217" spans="1:13">
      <c r="A2217" s="1" t="s">
        <v>84</v>
      </c>
    </row>
    <row r="2219" spans="1:13">
      <c r="A2219" s="1" t="s">
        <v>83</v>
      </c>
    </row>
    <row r="2221" spans="1:13" s="21" customFormat="1" ht="18.75" customHeight="1">
      <c r="A2221" s="89" t="s">
        <v>34</v>
      </c>
      <c r="B2221" s="89"/>
      <c r="C2221" s="89"/>
      <c r="D2221" s="89"/>
      <c r="E2221" s="89"/>
      <c r="I2221" s="21">
        <f t="shared" ref="I2221" si="765">I2161+1</f>
        <v>38</v>
      </c>
    </row>
    <row r="2222" spans="1:13" s="21" customFormat="1" ht="30" customHeight="1">
      <c r="A2222" s="90" t="s">
        <v>35</v>
      </c>
      <c r="B2222" s="90"/>
      <c r="C2222" s="90"/>
      <c r="D2222" s="90"/>
      <c r="E2222" s="90"/>
      <c r="H2222" s="1"/>
      <c r="I2222" s="1"/>
      <c r="J2222" s="1"/>
      <c r="K2222" s="1"/>
      <c r="L2222" s="1"/>
      <c r="M2222" s="1"/>
    </row>
    <row r="2223" spans="1:13" ht="18.75" customHeight="1">
      <c r="A2223" s="22" t="s">
        <v>49</v>
      </c>
      <c r="B2223" s="91" t="str">
        <f>IF((SCH!$B$2=""),"",SCH!$B$2)</f>
        <v/>
      </c>
      <c r="C2223" s="91"/>
      <c r="D2223" s="91"/>
      <c r="E2223" s="92"/>
    </row>
    <row r="2224" spans="1:13" ht="18.75" customHeight="1">
      <c r="A2224" s="23" t="s">
        <v>50</v>
      </c>
      <c r="B2224" s="82" t="str">
        <f>IF((SCH!$B$3=""),"",SCH!$B$3)</f>
        <v/>
      </c>
      <c r="C2224" s="82"/>
      <c r="D2224" s="82"/>
      <c r="E2224" s="83"/>
    </row>
    <row r="2225" spans="1:13" ht="18.75" customHeight="1">
      <c r="A2225" s="23" t="s">
        <v>56</v>
      </c>
      <c r="B2225" s="46" t="str">
        <f>IF((SCH!$B$4=""),"",SCH!$B$4)</f>
        <v/>
      </c>
      <c r="C2225" s="24" t="s">
        <v>57</v>
      </c>
      <c r="D2225" s="82" t="str">
        <f>IF((SCH!$B$5=""),"",SCH!$B$5)</f>
        <v/>
      </c>
      <c r="E2225" s="83"/>
    </row>
    <row r="2226" spans="1:13" ht="18.75" customHeight="1">
      <c r="A2226" s="23" t="s">
        <v>51</v>
      </c>
      <c r="B2226" s="82" t="str">
        <f>IF((SCH!$B$6=""),"",SCH!$B$6)</f>
        <v/>
      </c>
      <c r="C2226" s="82"/>
      <c r="D2226" s="82"/>
      <c r="E2226" s="83"/>
    </row>
    <row r="2227" spans="1:13" ht="18.75" customHeight="1">
      <c r="A2227" s="23" t="s">
        <v>52</v>
      </c>
      <c r="B2227" s="82" t="str">
        <f>IF((SCH!$B$7=""),"",SCH!$B$7)</f>
        <v/>
      </c>
      <c r="C2227" s="82"/>
      <c r="D2227" s="82"/>
      <c r="E2227" s="83"/>
    </row>
    <row r="2228" spans="1:13" ht="18.75" customHeight="1">
      <c r="A2228" s="25" t="s">
        <v>53</v>
      </c>
      <c r="B2228" s="84" t="str">
        <f>IF((SCH!$B$8=""),"",SCH!$B$8)</f>
        <v/>
      </c>
      <c r="C2228" s="84"/>
      <c r="D2228" s="84"/>
      <c r="E2228" s="85"/>
    </row>
    <row r="2229" spans="1:13" ht="26.25" customHeight="1">
      <c r="A2229" s="86" t="s">
        <v>36</v>
      </c>
      <c r="B2229" s="86"/>
      <c r="C2229" s="86"/>
      <c r="D2229" s="86"/>
      <c r="E2229" s="86"/>
    </row>
    <row r="2230" spans="1:13" s="21" customFormat="1" ht="15" customHeight="1">
      <c r="A2230" s="87" t="s">
        <v>37</v>
      </c>
      <c r="B2230" s="87"/>
      <c r="C2230" s="87"/>
      <c r="D2230" s="87"/>
      <c r="E2230" s="87"/>
      <c r="H2230" s="1"/>
      <c r="I2230" s="1"/>
      <c r="J2230" s="1"/>
      <c r="K2230" s="1"/>
      <c r="L2230" s="1"/>
      <c r="M2230" s="1"/>
    </row>
    <row r="2231" spans="1:13" s="21" customFormat="1">
      <c r="A2231" s="88" t="s">
        <v>38</v>
      </c>
      <c r="B2231" s="88"/>
      <c r="C2231" s="88"/>
      <c r="D2231" s="88"/>
      <c r="E2231" s="88"/>
      <c r="H2231" s="1"/>
      <c r="I2231" s="1"/>
      <c r="J2231" s="1"/>
      <c r="K2231" s="1"/>
      <c r="L2231" s="1"/>
      <c r="M2231" s="1"/>
    </row>
    <row r="2232" spans="1:13" ht="26.25" customHeight="1">
      <c r="A2232" s="72" t="s">
        <v>39</v>
      </c>
      <c r="B2232" s="72"/>
      <c r="C2232" s="72"/>
      <c r="D2232" s="72"/>
      <c r="E2232" s="72"/>
    </row>
    <row r="2233" spans="1:13" ht="23.25">
      <c r="A2233" s="5" t="s">
        <v>45</v>
      </c>
      <c r="B2233" s="45">
        <f>VLOOKUP($I2221,DATA!$A$1:$V$200,2,FALSE)</f>
        <v>0</v>
      </c>
      <c r="C2233" s="43" t="s">
        <v>48</v>
      </c>
      <c r="D2233" s="81">
        <f>VLOOKUP($I2221,DATA!$A$1:$V$200,3,FALSE)</f>
        <v>0</v>
      </c>
      <c r="E2233" s="81"/>
    </row>
    <row r="2234" spans="1:13" ht="23.25">
      <c r="A2234" s="5" t="s">
        <v>46</v>
      </c>
      <c r="B2234" s="79">
        <f>VLOOKUP($I2221,DATA!$A$1:$V$200,4,FALSE)</f>
        <v>0</v>
      </c>
      <c r="C2234" s="79"/>
      <c r="D2234" s="79"/>
      <c r="E2234" s="79"/>
    </row>
    <row r="2235" spans="1:13" ht="23.25">
      <c r="A2235" s="5" t="s">
        <v>47</v>
      </c>
      <c r="B2235" s="79">
        <f>VLOOKUP($I2221,DATA!$A$1:$V$200,5,FALSE)</f>
        <v>0</v>
      </c>
      <c r="C2235" s="79"/>
      <c r="D2235" s="79"/>
      <c r="E2235" s="79"/>
    </row>
    <row r="2236" spans="1:13" ht="23.25" customHeight="1">
      <c r="A2236" s="5" t="s">
        <v>40</v>
      </c>
      <c r="B2236" s="79">
        <f>VLOOKUP($I2221,DATA!$A$1:$V$200,6,FALSE)</f>
        <v>0</v>
      </c>
      <c r="C2236" s="79"/>
      <c r="D2236" s="79"/>
      <c r="E2236" s="79"/>
    </row>
    <row r="2237" spans="1:13" ht="23.25" customHeight="1">
      <c r="A2237" s="5" t="s">
        <v>41</v>
      </c>
      <c r="B2237" s="79">
        <f>VLOOKUP($I2221,DATA!$A$1:$V$200,7,FALSE)</f>
        <v>0</v>
      </c>
      <c r="C2237" s="79"/>
      <c r="D2237" s="79"/>
      <c r="E2237" s="79"/>
    </row>
    <row r="2238" spans="1:13" ht="23.25" customHeight="1">
      <c r="A2238" s="5" t="s">
        <v>42</v>
      </c>
      <c r="B2238" s="79">
        <f>VLOOKUP($I2221,DATA!$A$1:$V$200,8,FALSE)</f>
        <v>0</v>
      </c>
      <c r="C2238" s="79"/>
      <c r="D2238" s="79"/>
      <c r="E2238" s="79"/>
    </row>
    <row r="2239" spans="1:13" ht="25.5">
      <c r="A2239" s="5" t="s">
        <v>43</v>
      </c>
      <c r="B2239" s="79">
        <f>VLOOKUP($I2221,DATA!$A$1:$V$200,9,FALSE)</f>
        <v>0</v>
      </c>
      <c r="C2239" s="79"/>
      <c r="D2239" s="79"/>
      <c r="E2239" s="79"/>
    </row>
    <row r="2240" spans="1:13" ht="22.5" customHeight="1">
      <c r="A2240" s="80" t="s">
        <v>44</v>
      </c>
      <c r="B2240" s="80"/>
      <c r="C2240" s="80"/>
      <c r="D2240" s="80"/>
      <c r="E2240" s="80"/>
    </row>
    <row r="2241" spans="1:5" ht="18.75" customHeight="1">
      <c r="A2241" s="72" t="s">
        <v>58</v>
      </c>
      <c r="B2241" s="72"/>
      <c r="C2241" s="72"/>
      <c r="D2241" s="72"/>
      <c r="E2241" s="72"/>
    </row>
    <row r="2242" spans="1:5" ht="22.5" customHeight="1">
      <c r="A2242" s="26" t="s">
        <v>74</v>
      </c>
    </row>
    <row r="2243" spans="1:5" ht="18" customHeight="1">
      <c r="A2243" s="44" t="s">
        <v>59</v>
      </c>
      <c r="B2243" s="73" t="s">
        <v>60</v>
      </c>
      <c r="C2243" s="74"/>
      <c r="D2243" s="73" t="s">
        <v>61</v>
      </c>
      <c r="E2243" s="74"/>
    </row>
    <row r="2244" spans="1:5" ht="37.5" customHeight="1">
      <c r="A2244" s="28" t="s">
        <v>62</v>
      </c>
      <c r="B2244" s="65" t="e">
        <f t="shared" ref="B2244" si="766">HLOOKUP(D2244,$I$23:$M$32,2,FALSE)</f>
        <v>#N/A</v>
      </c>
      <c r="C2244" s="66"/>
      <c r="D2244" s="68">
        <f>VLOOKUP($I2221,DATA!$A$1:$V$200,10,FALSE)</f>
        <v>0</v>
      </c>
      <c r="E2244" s="69"/>
    </row>
    <row r="2245" spans="1:5" ht="37.5" customHeight="1">
      <c r="A2245" s="28" t="s">
        <v>63</v>
      </c>
      <c r="B2245" s="65" t="e">
        <f t="shared" ref="B2245" si="767">HLOOKUP(D2244,$I$23:$M$32,3,FALSE)</f>
        <v>#N/A</v>
      </c>
      <c r="C2245" s="66"/>
      <c r="D2245" s="68">
        <f>VLOOKUP($I2221,DATA!$A$1:$V$200,11,FALSE)</f>
        <v>0</v>
      </c>
      <c r="E2245" s="69"/>
    </row>
    <row r="2246" spans="1:5" ht="37.5" customHeight="1">
      <c r="A2246" s="28" t="s">
        <v>64</v>
      </c>
      <c r="B2246" s="65" t="e">
        <f t="shared" ref="B2246" si="768">HLOOKUP(D2244,$I$23:$M$32,4,FALSE)</f>
        <v>#N/A</v>
      </c>
      <c r="C2246" s="66"/>
      <c r="D2246" s="68">
        <f>VLOOKUP($I2221,DATA!$A$1:$V$200,12,FALSE)</f>
        <v>0</v>
      </c>
      <c r="E2246" s="69"/>
    </row>
    <row r="2247" spans="1:5" ht="21.75" customHeight="1">
      <c r="A2247" s="26" t="s">
        <v>75</v>
      </c>
    </row>
    <row r="2248" spans="1:5" ht="18" customHeight="1">
      <c r="A2248" s="75" t="s">
        <v>65</v>
      </c>
      <c r="B2248" s="73" t="s">
        <v>60</v>
      </c>
      <c r="C2248" s="74"/>
      <c r="D2248" s="73" t="s">
        <v>61</v>
      </c>
      <c r="E2248" s="74"/>
    </row>
    <row r="2249" spans="1:5" ht="37.5" customHeight="1">
      <c r="A2249" s="76"/>
      <c r="B2249" s="65" t="e">
        <f t="shared" ref="B2249" si="769">HLOOKUP(D2244,$I$23:$M$32,5,FALSE)</f>
        <v>#N/A</v>
      </c>
      <c r="C2249" s="66"/>
      <c r="D2249" s="68">
        <f>VLOOKUP($I2221,DATA!$A$1:$V$200,13,FALSE)</f>
        <v>0</v>
      </c>
      <c r="E2249" s="69"/>
    </row>
    <row r="2250" spans="1:5" ht="22.5" customHeight="1">
      <c r="A2250" s="26" t="s">
        <v>76</v>
      </c>
    </row>
    <row r="2251" spans="1:5" ht="18" customHeight="1">
      <c r="A2251" s="77" t="s">
        <v>66</v>
      </c>
      <c r="B2251" s="73" t="s">
        <v>60</v>
      </c>
      <c r="C2251" s="74"/>
      <c r="D2251" s="73" t="s">
        <v>61</v>
      </c>
      <c r="E2251" s="74"/>
    </row>
    <row r="2252" spans="1:5" ht="37.5" customHeight="1">
      <c r="A2252" s="78"/>
      <c r="B2252" s="65" t="e">
        <f t="shared" ref="B2252" si="770">HLOOKUP(D2244,$I$23:$M$32,6,FALSE)</f>
        <v>#N/A</v>
      </c>
      <c r="C2252" s="66"/>
      <c r="D2252" s="68">
        <f>VLOOKUP($I2221,DATA!$A$1:$V$200,14,FALSE)</f>
        <v>0</v>
      </c>
      <c r="E2252" s="69"/>
    </row>
    <row r="2253" spans="1:5" ht="22.5" customHeight="1">
      <c r="A2253" s="26" t="s">
        <v>77</v>
      </c>
    </row>
    <row r="2254" spans="1:5" ht="30" customHeight="1">
      <c r="A2254" s="27" t="s">
        <v>67</v>
      </c>
      <c r="B2254" s="73" t="s">
        <v>60</v>
      </c>
      <c r="C2254" s="74"/>
      <c r="D2254" s="73" t="s">
        <v>61</v>
      </c>
      <c r="E2254" s="74"/>
    </row>
    <row r="2255" spans="1:5" ht="37.5" customHeight="1">
      <c r="A2255" s="28" t="s">
        <v>68</v>
      </c>
      <c r="B2255" s="65" t="e">
        <f t="shared" ref="B2255" si="771">HLOOKUP(D2244,$I$23:$M$32,7,FALSE)</f>
        <v>#N/A</v>
      </c>
      <c r="C2255" s="66"/>
      <c r="D2255" s="68">
        <f>VLOOKUP($I2221,DATA!$A$1:$V$200,15,FALSE)</f>
        <v>0</v>
      </c>
      <c r="E2255" s="69"/>
    </row>
    <row r="2256" spans="1:5" ht="37.5" customHeight="1">
      <c r="A2256" s="28" t="s">
        <v>69</v>
      </c>
      <c r="B2256" s="65" t="e">
        <f t="shared" ref="B2256" si="772">HLOOKUP(D2244,$I$23:$M$32,8,FALSE)</f>
        <v>#N/A</v>
      </c>
      <c r="C2256" s="66"/>
      <c r="D2256" s="68">
        <f>VLOOKUP($I2221,DATA!$A$1:$V$200,16,FALSE)</f>
        <v>0</v>
      </c>
      <c r="E2256" s="69"/>
    </row>
    <row r="2257" spans="1:13" ht="45" customHeight="1">
      <c r="A2257" s="29" t="s">
        <v>70</v>
      </c>
      <c r="B2257" s="65" t="e">
        <f t="shared" ref="B2257" si="773">HLOOKUP(D2244,$I$23:$M$32,9,FALSE)</f>
        <v>#N/A</v>
      </c>
      <c r="C2257" s="66"/>
      <c r="D2257" s="68">
        <f>VLOOKUP($I2221,DATA!$A$1:$V$200,17,FALSE)</f>
        <v>0</v>
      </c>
      <c r="E2257" s="69"/>
    </row>
    <row r="2258" spans="1:13" ht="37.5" customHeight="1">
      <c r="A2258" s="28" t="s">
        <v>71</v>
      </c>
      <c r="B2258" s="65" t="e">
        <f t="shared" ref="B2258" si="774">HLOOKUP(D2244,$I$23:$M$32,10,FALSE)</f>
        <v>#N/A</v>
      </c>
      <c r="C2258" s="66"/>
      <c r="D2258" s="68">
        <f>VLOOKUP($I2221,DATA!$A$1:$V$200,18,FALSE)</f>
        <v>0</v>
      </c>
      <c r="E2258" s="69"/>
    </row>
    <row r="2259" spans="1:13" ht="37.5" customHeight="1">
      <c r="A2259" s="30"/>
      <c r="B2259" s="31"/>
      <c r="C2259" s="31"/>
      <c r="D2259" s="32"/>
      <c r="E2259" s="32"/>
    </row>
    <row r="2260" spans="1:13" ht="18.75" customHeight="1">
      <c r="A2260" s="72" t="s">
        <v>72</v>
      </c>
      <c r="B2260" s="72"/>
      <c r="C2260" s="72"/>
      <c r="D2260" s="72"/>
      <c r="E2260" s="72"/>
    </row>
    <row r="2261" spans="1:13" ht="22.5" customHeight="1">
      <c r="A2261" s="26" t="s">
        <v>78</v>
      </c>
    </row>
    <row r="2262" spans="1:13" ht="30" customHeight="1">
      <c r="A2262" s="27" t="s">
        <v>73</v>
      </c>
      <c r="B2262" s="73" t="s">
        <v>60</v>
      </c>
      <c r="C2262" s="74"/>
      <c r="D2262" s="73" t="s">
        <v>61</v>
      </c>
      <c r="E2262" s="74"/>
      <c r="I2262" s="1" t="s">
        <v>26</v>
      </c>
      <c r="J2262" s="1" t="s">
        <v>25</v>
      </c>
      <c r="K2262" s="1" t="s">
        <v>194</v>
      </c>
      <c r="L2262" s="1" t="s">
        <v>195</v>
      </c>
      <c r="M2262" s="1" t="s">
        <v>196</v>
      </c>
    </row>
    <row r="2263" spans="1:13" ht="52.5" customHeight="1">
      <c r="A2263" s="29" t="str">
        <f>GRD!$L$4</f>
        <v>SELECT</v>
      </c>
      <c r="B2263" s="65" t="e">
        <f t="shared" ref="B2263:B2264" si="775">HLOOKUP(D2263,$I$42:$M$44,$G2263,FALSE)</f>
        <v>#N/A</v>
      </c>
      <c r="C2263" s="66"/>
      <c r="D2263" s="68">
        <f>VLOOKUP($I2221,DATA!$A$1:$V$200,19,FALSE)</f>
        <v>0</v>
      </c>
      <c r="E2263" s="69"/>
      <c r="G2263" s="1">
        <v>2</v>
      </c>
      <c r="H2263" s="1" t="str">
        <f t="shared" ref="H2263:H2264" si="776">A2263</f>
        <v>SELECT</v>
      </c>
      <c r="I2263" s="1" t="e">
        <f t="shared" ref="I2263:I2264" si="777">VLOOKUP($H2263,$H$3:$M$15,2,FALSE)</f>
        <v>#N/A</v>
      </c>
      <c r="J2263" s="1" t="e">
        <f t="shared" ref="J2263:J2264" si="778">VLOOKUP($H2263,$H$3:$M$15,3,FALSE)</f>
        <v>#N/A</v>
      </c>
      <c r="K2263" s="1" t="e">
        <f t="shared" ref="K2263:K2264" si="779">VLOOKUP($H2263,$H$3:$M$15,4,FALSE)</f>
        <v>#N/A</v>
      </c>
      <c r="L2263" s="1" t="e">
        <f t="shared" ref="L2263:L2264" si="780">VLOOKUP($H2263,$H$3:$M$15,5,FALSE)</f>
        <v>#N/A</v>
      </c>
      <c r="M2263" s="1" t="e">
        <f t="shared" ref="M2263:M2264" si="781">VLOOKUP($H2263,$H$3:$M$15,6,FALSE)</f>
        <v>#N/A</v>
      </c>
    </row>
    <row r="2264" spans="1:13" ht="52.5" customHeight="1">
      <c r="A2264" s="29" t="str">
        <f>GRD!$M$4</f>
        <v>SELECT</v>
      </c>
      <c r="B2264" s="65" t="e">
        <f t="shared" si="775"/>
        <v>#N/A</v>
      </c>
      <c r="C2264" s="66"/>
      <c r="D2264" s="68">
        <f>VLOOKUP($I2221,DATA!$A$1:$V$200,20,FALSE)</f>
        <v>0</v>
      </c>
      <c r="E2264" s="69"/>
      <c r="G2264" s="1">
        <v>3</v>
      </c>
      <c r="H2264" s="1" t="str">
        <f t="shared" si="776"/>
        <v>SELECT</v>
      </c>
      <c r="I2264" s="1" t="e">
        <f t="shared" si="777"/>
        <v>#N/A</v>
      </c>
      <c r="J2264" s="1" t="e">
        <f t="shared" si="778"/>
        <v>#N/A</v>
      </c>
      <c r="K2264" s="1" t="e">
        <f t="shared" si="779"/>
        <v>#N/A</v>
      </c>
      <c r="L2264" s="1" t="e">
        <f t="shared" si="780"/>
        <v>#N/A</v>
      </c>
      <c r="M2264" s="1" t="e">
        <f t="shared" si="781"/>
        <v>#N/A</v>
      </c>
    </row>
    <row r="2265" spans="1:13" ht="37.5" customHeight="1">
      <c r="A2265" s="70" t="s">
        <v>79</v>
      </c>
      <c r="B2265" s="70"/>
      <c r="C2265" s="70"/>
      <c r="D2265" s="70"/>
      <c r="E2265" s="70"/>
    </row>
    <row r="2266" spans="1:13" ht="12" customHeight="1">
      <c r="A2266" s="33"/>
      <c r="B2266" s="33"/>
      <c r="C2266" s="33"/>
      <c r="D2266" s="33"/>
      <c r="E2266" s="33"/>
    </row>
    <row r="2267" spans="1:13" ht="30" customHeight="1">
      <c r="A2267" s="27" t="s">
        <v>73</v>
      </c>
      <c r="B2267" s="71" t="s">
        <v>60</v>
      </c>
      <c r="C2267" s="71"/>
      <c r="D2267" s="71" t="s">
        <v>61</v>
      </c>
      <c r="E2267" s="71"/>
      <c r="I2267" s="1" t="s">
        <v>26</v>
      </c>
      <c r="J2267" s="1" t="s">
        <v>25</v>
      </c>
      <c r="K2267" s="1" t="s">
        <v>194</v>
      </c>
      <c r="L2267" s="1" t="s">
        <v>195</v>
      </c>
      <c r="M2267" s="1" t="s">
        <v>196</v>
      </c>
    </row>
    <row r="2268" spans="1:13" ht="52.5" customHeight="1">
      <c r="A2268" s="29" t="str">
        <f>GRD!$N$4</f>
        <v>SELECT</v>
      </c>
      <c r="B2268" s="65" t="e">
        <f t="shared" ref="B2268:B2269" si="782">HLOOKUP(D2268,$I$47:$M$49,$G2268,FALSE)</f>
        <v>#N/A</v>
      </c>
      <c r="C2268" s="66"/>
      <c r="D2268" s="67">
        <f>VLOOKUP($I2221,DATA!$A$1:$V$200,21,FALSE)</f>
        <v>0</v>
      </c>
      <c r="E2268" s="67"/>
      <c r="G2268" s="1">
        <v>2</v>
      </c>
      <c r="H2268" s="1" t="str">
        <f t="shared" ref="H2268:H2269" si="783">A2268</f>
        <v>SELECT</v>
      </c>
      <c r="I2268" s="1" t="e">
        <f t="shared" si="760"/>
        <v>#N/A</v>
      </c>
      <c r="J2268" s="1" t="e">
        <f t="shared" si="761"/>
        <v>#N/A</v>
      </c>
      <c r="K2268" s="1" t="e">
        <f t="shared" si="762"/>
        <v>#N/A</v>
      </c>
      <c r="L2268" s="1" t="e">
        <f t="shared" si="763"/>
        <v>#N/A</v>
      </c>
      <c r="M2268" s="1" t="e">
        <f t="shared" si="764"/>
        <v>#N/A</v>
      </c>
    </row>
    <row r="2269" spans="1:13" ht="52.5" customHeight="1">
      <c r="A2269" s="29" t="str">
        <f>GRD!$O$4</f>
        <v>SELECT</v>
      </c>
      <c r="B2269" s="65" t="e">
        <f t="shared" si="782"/>
        <v>#N/A</v>
      </c>
      <c r="C2269" s="66"/>
      <c r="D2269" s="67">
        <f>VLOOKUP($I2221,DATA!$A$1:$V$200,22,FALSE)</f>
        <v>0</v>
      </c>
      <c r="E2269" s="67"/>
      <c r="G2269" s="1">
        <v>3</v>
      </c>
      <c r="H2269" s="1" t="str">
        <f t="shared" si="783"/>
        <v>SELECT</v>
      </c>
      <c r="I2269" s="1" t="e">
        <f t="shared" si="760"/>
        <v>#N/A</v>
      </c>
      <c r="J2269" s="1" t="e">
        <f t="shared" si="761"/>
        <v>#N/A</v>
      </c>
      <c r="K2269" s="1" t="e">
        <f t="shared" si="762"/>
        <v>#N/A</v>
      </c>
      <c r="L2269" s="1" t="e">
        <f t="shared" si="763"/>
        <v>#N/A</v>
      </c>
      <c r="M2269" s="1" t="e">
        <f t="shared" si="764"/>
        <v>#N/A</v>
      </c>
    </row>
    <row r="2275" spans="1:13">
      <c r="A2275" s="64" t="s">
        <v>80</v>
      </c>
      <c r="B2275" s="64"/>
      <c r="C2275" s="64" t="s">
        <v>81</v>
      </c>
      <c r="D2275" s="64"/>
      <c r="E2275" s="64"/>
    </row>
    <row r="2276" spans="1:13">
      <c r="C2276" s="64" t="s">
        <v>82</v>
      </c>
      <c r="D2276" s="64"/>
      <c r="E2276" s="64"/>
    </row>
    <row r="2277" spans="1:13">
      <c r="A2277" s="1" t="s">
        <v>84</v>
      </c>
    </row>
    <row r="2279" spans="1:13">
      <c r="A2279" s="1" t="s">
        <v>83</v>
      </c>
    </row>
    <row r="2281" spans="1:13" s="21" customFormat="1" ht="18.75" customHeight="1">
      <c r="A2281" s="89" t="s">
        <v>34</v>
      </c>
      <c r="B2281" s="89"/>
      <c r="C2281" s="89"/>
      <c r="D2281" s="89"/>
      <c r="E2281" s="89"/>
      <c r="I2281" s="21">
        <f t="shared" ref="I2281" si="784">I2221+1</f>
        <v>39</v>
      </c>
    </row>
    <row r="2282" spans="1:13" s="21" customFormat="1" ht="30" customHeight="1">
      <c r="A2282" s="90" t="s">
        <v>35</v>
      </c>
      <c r="B2282" s="90"/>
      <c r="C2282" s="90"/>
      <c r="D2282" s="90"/>
      <c r="E2282" s="90"/>
      <c r="H2282" s="1"/>
      <c r="I2282" s="1"/>
      <c r="J2282" s="1"/>
      <c r="K2282" s="1"/>
      <c r="L2282" s="1"/>
      <c r="M2282" s="1"/>
    </row>
    <row r="2283" spans="1:13" ht="18.75" customHeight="1">
      <c r="A2283" s="22" t="s">
        <v>49</v>
      </c>
      <c r="B2283" s="91" t="str">
        <f>IF((SCH!$B$2=""),"",SCH!$B$2)</f>
        <v/>
      </c>
      <c r="C2283" s="91"/>
      <c r="D2283" s="91"/>
      <c r="E2283" s="92"/>
    </row>
    <row r="2284" spans="1:13" ht="18.75" customHeight="1">
      <c r="A2284" s="23" t="s">
        <v>50</v>
      </c>
      <c r="B2284" s="82" t="str">
        <f>IF((SCH!$B$3=""),"",SCH!$B$3)</f>
        <v/>
      </c>
      <c r="C2284" s="82"/>
      <c r="D2284" s="82"/>
      <c r="E2284" s="83"/>
    </row>
    <row r="2285" spans="1:13" ht="18.75" customHeight="1">
      <c r="A2285" s="23" t="s">
        <v>56</v>
      </c>
      <c r="B2285" s="46" t="str">
        <f>IF((SCH!$B$4=""),"",SCH!$B$4)</f>
        <v/>
      </c>
      <c r="C2285" s="24" t="s">
        <v>57</v>
      </c>
      <c r="D2285" s="82" t="str">
        <f>IF((SCH!$B$5=""),"",SCH!$B$5)</f>
        <v/>
      </c>
      <c r="E2285" s="83"/>
    </row>
    <row r="2286" spans="1:13" ht="18.75" customHeight="1">
      <c r="A2286" s="23" t="s">
        <v>51</v>
      </c>
      <c r="B2286" s="82" t="str">
        <f>IF((SCH!$B$6=""),"",SCH!$B$6)</f>
        <v/>
      </c>
      <c r="C2286" s="82"/>
      <c r="D2286" s="82"/>
      <c r="E2286" s="83"/>
    </row>
    <row r="2287" spans="1:13" ht="18.75" customHeight="1">
      <c r="A2287" s="23" t="s">
        <v>52</v>
      </c>
      <c r="B2287" s="82" t="str">
        <f>IF((SCH!$B$7=""),"",SCH!$B$7)</f>
        <v/>
      </c>
      <c r="C2287" s="82"/>
      <c r="D2287" s="82"/>
      <c r="E2287" s="83"/>
    </row>
    <row r="2288" spans="1:13" ht="18.75" customHeight="1">
      <c r="A2288" s="25" t="s">
        <v>53</v>
      </c>
      <c r="B2288" s="84" t="str">
        <f>IF((SCH!$B$8=""),"",SCH!$B$8)</f>
        <v/>
      </c>
      <c r="C2288" s="84"/>
      <c r="D2288" s="84"/>
      <c r="E2288" s="85"/>
    </row>
    <row r="2289" spans="1:13" ht="26.25" customHeight="1">
      <c r="A2289" s="86" t="s">
        <v>36</v>
      </c>
      <c r="B2289" s="86"/>
      <c r="C2289" s="86"/>
      <c r="D2289" s="86"/>
      <c r="E2289" s="86"/>
    </row>
    <row r="2290" spans="1:13" s="21" customFormat="1" ht="15" customHeight="1">
      <c r="A2290" s="87" t="s">
        <v>37</v>
      </c>
      <c r="B2290" s="87"/>
      <c r="C2290" s="87"/>
      <c r="D2290" s="87"/>
      <c r="E2290" s="87"/>
      <c r="H2290" s="1"/>
      <c r="I2290" s="1"/>
      <c r="J2290" s="1"/>
      <c r="K2290" s="1"/>
      <c r="L2290" s="1"/>
      <c r="M2290" s="1"/>
    </row>
    <row r="2291" spans="1:13" s="21" customFormat="1">
      <c r="A2291" s="88" t="s">
        <v>38</v>
      </c>
      <c r="B2291" s="88"/>
      <c r="C2291" s="88"/>
      <c r="D2291" s="88"/>
      <c r="E2291" s="88"/>
      <c r="H2291" s="1"/>
      <c r="I2291" s="1"/>
      <c r="J2291" s="1"/>
      <c r="K2291" s="1"/>
      <c r="L2291" s="1"/>
      <c r="M2291" s="1"/>
    </row>
    <row r="2292" spans="1:13" ht="26.25" customHeight="1">
      <c r="A2292" s="72" t="s">
        <v>39</v>
      </c>
      <c r="B2292" s="72"/>
      <c r="C2292" s="72"/>
      <c r="D2292" s="72"/>
      <c r="E2292" s="72"/>
    </row>
    <row r="2293" spans="1:13" ht="23.25">
      <c r="A2293" s="5" t="s">
        <v>45</v>
      </c>
      <c r="B2293" s="45">
        <f>VLOOKUP($I2281,DATA!$A$1:$V$200,2,FALSE)</f>
        <v>0</v>
      </c>
      <c r="C2293" s="43" t="s">
        <v>48</v>
      </c>
      <c r="D2293" s="81">
        <f>VLOOKUP($I2281,DATA!$A$1:$V$200,3,FALSE)</f>
        <v>0</v>
      </c>
      <c r="E2293" s="81"/>
    </row>
    <row r="2294" spans="1:13" ht="23.25">
      <c r="A2294" s="5" t="s">
        <v>46</v>
      </c>
      <c r="B2294" s="79">
        <f>VLOOKUP($I2281,DATA!$A$1:$V$200,4,FALSE)</f>
        <v>0</v>
      </c>
      <c r="C2294" s="79"/>
      <c r="D2294" s="79"/>
      <c r="E2294" s="79"/>
    </row>
    <row r="2295" spans="1:13" ht="23.25">
      <c r="A2295" s="5" t="s">
        <v>47</v>
      </c>
      <c r="B2295" s="79">
        <f>VLOOKUP($I2281,DATA!$A$1:$V$200,5,FALSE)</f>
        <v>0</v>
      </c>
      <c r="C2295" s="79"/>
      <c r="D2295" s="79"/>
      <c r="E2295" s="79"/>
    </row>
    <row r="2296" spans="1:13" ht="23.25" customHeight="1">
      <c r="A2296" s="5" t="s">
        <v>40</v>
      </c>
      <c r="B2296" s="79">
        <f>VLOOKUP($I2281,DATA!$A$1:$V$200,6,FALSE)</f>
        <v>0</v>
      </c>
      <c r="C2296" s="79"/>
      <c r="D2296" s="79"/>
      <c r="E2296" s="79"/>
    </row>
    <row r="2297" spans="1:13" ht="23.25" customHeight="1">
      <c r="A2297" s="5" t="s">
        <v>41</v>
      </c>
      <c r="B2297" s="79">
        <f>VLOOKUP($I2281,DATA!$A$1:$V$200,7,FALSE)</f>
        <v>0</v>
      </c>
      <c r="C2297" s="79"/>
      <c r="D2297" s="79"/>
      <c r="E2297" s="79"/>
    </row>
    <row r="2298" spans="1:13" ht="23.25" customHeight="1">
      <c r="A2298" s="5" t="s">
        <v>42</v>
      </c>
      <c r="B2298" s="79">
        <f>VLOOKUP($I2281,DATA!$A$1:$V$200,8,FALSE)</f>
        <v>0</v>
      </c>
      <c r="C2298" s="79"/>
      <c r="D2298" s="79"/>
      <c r="E2298" s="79"/>
    </row>
    <row r="2299" spans="1:13" ht="25.5">
      <c r="A2299" s="5" t="s">
        <v>43</v>
      </c>
      <c r="B2299" s="79">
        <f>VLOOKUP($I2281,DATA!$A$1:$V$200,9,FALSE)</f>
        <v>0</v>
      </c>
      <c r="C2299" s="79"/>
      <c r="D2299" s="79"/>
      <c r="E2299" s="79"/>
    </row>
    <row r="2300" spans="1:13" ht="22.5" customHeight="1">
      <c r="A2300" s="80" t="s">
        <v>44</v>
      </c>
      <c r="B2300" s="80"/>
      <c r="C2300" s="80"/>
      <c r="D2300" s="80"/>
      <c r="E2300" s="80"/>
    </row>
    <row r="2301" spans="1:13" ht="18.75" customHeight="1">
      <c r="A2301" s="72" t="s">
        <v>58</v>
      </c>
      <c r="B2301" s="72"/>
      <c r="C2301" s="72"/>
      <c r="D2301" s="72"/>
      <c r="E2301" s="72"/>
    </row>
    <row r="2302" spans="1:13" ht="22.5" customHeight="1">
      <c r="A2302" s="26" t="s">
        <v>74</v>
      </c>
    </row>
    <row r="2303" spans="1:13" ht="18" customHeight="1">
      <c r="A2303" s="44" t="s">
        <v>59</v>
      </c>
      <c r="B2303" s="73" t="s">
        <v>60</v>
      </c>
      <c r="C2303" s="74"/>
      <c r="D2303" s="73" t="s">
        <v>61</v>
      </c>
      <c r="E2303" s="74"/>
    </row>
    <row r="2304" spans="1:13" ht="37.5" customHeight="1">
      <c r="A2304" s="28" t="s">
        <v>62</v>
      </c>
      <c r="B2304" s="65" t="e">
        <f t="shared" ref="B2304" si="785">HLOOKUP(D2304,$I$23:$M$32,2,FALSE)</f>
        <v>#N/A</v>
      </c>
      <c r="C2304" s="66"/>
      <c r="D2304" s="68">
        <f>VLOOKUP($I2281,DATA!$A$1:$V$200,10,FALSE)</f>
        <v>0</v>
      </c>
      <c r="E2304" s="69"/>
    </row>
    <row r="2305" spans="1:5" ht="37.5" customHeight="1">
      <c r="A2305" s="28" t="s">
        <v>63</v>
      </c>
      <c r="B2305" s="65" t="e">
        <f t="shared" ref="B2305" si="786">HLOOKUP(D2304,$I$23:$M$32,3,FALSE)</f>
        <v>#N/A</v>
      </c>
      <c r="C2305" s="66"/>
      <c r="D2305" s="68">
        <f>VLOOKUP($I2281,DATA!$A$1:$V$200,11,FALSE)</f>
        <v>0</v>
      </c>
      <c r="E2305" s="69"/>
    </row>
    <row r="2306" spans="1:5" ht="37.5" customHeight="1">
      <c r="A2306" s="28" t="s">
        <v>64</v>
      </c>
      <c r="B2306" s="65" t="e">
        <f t="shared" ref="B2306" si="787">HLOOKUP(D2304,$I$23:$M$32,4,FALSE)</f>
        <v>#N/A</v>
      </c>
      <c r="C2306" s="66"/>
      <c r="D2306" s="68">
        <f>VLOOKUP($I2281,DATA!$A$1:$V$200,12,FALSE)</f>
        <v>0</v>
      </c>
      <c r="E2306" s="69"/>
    </row>
    <row r="2307" spans="1:5" ht="21.75" customHeight="1">
      <c r="A2307" s="26" t="s">
        <v>75</v>
      </c>
    </row>
    <row r="2308" spans="1:5" ht="18" customHeight="1">
      <c r="A2308" s="75" t="s">
        <v>65</v>
      </c>
      <c r="B2308" s="73" t="s">
        <v>60</v>
      </c>
      <c r="C2308" s="74"/>
      <c r="D2308" s="73" t="s">
        <v>61</v>
      </c>
      <c r="E2308" s="74"/>
    </row>
    <row r="2309" spans="1:5" ht="37.5" customHeight="1">
      <c r="A2309" s="76"/>
      <c r="B2309" s="65" t="e">
        <f t="shared" ref="B2309" si="788">HLOOKUP(D2304,$I$23:$M$32,5,FALSE)</f>
        <v>#N/A</v>
      </c>
      <c r="C2309" s="66"/>
      <c r="D2309" s="68">
        <f>VLOOKUP($I2281,DATA!$A$1:$V$200,13,FALSE)</f>
        <v>0</v>
      </c>
      <c r="E2309" s="69"/>
    </row>
    <row r="2310" spans="1:5" ht="22.5" customHeight="1">
      <c r="A2310" s="26" t="s">
        <v>76</v>
      </c>
    </row>
    <row r="2311" spans="1:5" ht="18" customHeight="1">
      <c r="A2311" s="77" t="s">
        <v>66</v>
      </c>
      <c r="B2311" s="73" t="s">
        <v>60</v>
      </c>
      <c r="C2311" s="74"/>
      <c r="D2311" s="73" t="s">
        <v>61</v>
      </c>
      <c r="E2311" s="74"/>
    </row>
    <row r="2312" spans="1:5" ht="37.5" customHeight="1">
      <c r="A2312" s="78"/>
      <c r="B2312" s="65" t="e">
        <f t="shared" ref="B2312" si="789">HLOOKUP(D2304,$I$23:$M$32,6,FALSE)</f>
        <v>#N/A</v>
      </c>
      <c r="C2312" s="66"/>
      <c r="D2312" s="68">
        <f>VLOOKUP($I2281,DATA!$A$1:$V$200,14,FALSE)</f>
        <v>0</v>
      </c>
      <c r="E2312" s="69"/>
    </row>
    <row r="2313" spans="1:5" ht="22.5" customHeight="1">
      <c r="A2313" s="26" t="s">
        <v>77</v>
      </c>
    </row>
    <row r="2314" spans="1:5" ht="30" customHeight="1">
      <c r="A2314" s="27" t="s">
        <v>67</v>
      </c>
      <c r="B2314" s="73" t="s">
        <v>60</v>
      </c>
      <c r="C2314" s="74"/>
      <c r="D2314" s="73" t="s">
        <v>61</v>
      </c>
      <c r="E2314" s="74"/>
    </row>
    <row r="2315" spans="1:5" ht="37.5" customHeight="1">
      <c r="A2315" s="28" t="s">
        <v>68</v>
      </c>
      <c r="B2315" s="65" t="e">
        <f t="shared" ref="B2315" si="790">HLOOKUP(D2304,$I$23:$M$32,7,FALSE)</f>
        <v>#N/A</v>
      </c>
      <c r="C2315" s="66"/>
      <c r="D2315" s="68">
        <f>VLOOKUP($I2281,DATA!$A$1:$V$200,15,FALSE)</f>
        <v>0</v>
      </c>
      <c r="E2315" s="69"/>
    </row>
    <row r="2316" spans="1:5" ht="37.5" customHeight="1">
      <c r="A2316" s="28" t="s">
        <v>69</v>
      </c>
      <c r="B2316" s="65" t="e">
        <f t="shared" ref="B2316" si="791">HLOOKUP(D2304,$I$23:$M$32,8,FALSE)</f>
        <v>#N/A</v>
      </c>
      <c r="C2316" s="66"/>
      <c r="D2316" s="68">
        <f>VLOOKUP($I2281,DATA!$A$1:$V$200,16,FALSE)</f>
        <v>0</v>
      </c>
      <c r="E2316" s="69"/>
    </row>
    <row r="2317" spans="1:5" ht="45" customHeight="1">
      <c r="A2317" s="29" t="s">
        <v>70</v>
      </c>
      <c r="B2317" s="65" t="e">
        <f t="shared" ref="B2317" si="792">HLOOKUP(D2304,$I$23:$M$32,9,FALSE)</f>
        <v>#N/A</v>
      </c>
      <c r="C2317" s="66"/>
      <c r="D2317" s="68">
        <f>VLOOKUP($I2281,DATA!$A$1:$V$200,17,FALSE)</f>
        <v>0</v>
      </c>
      <c r="E2317" s="69"/>
    </row>
    <row r="2318" spans="1:5" ht="37.5" customHeight="1">
      <c r="A2318" s="28" t="s">
        <v>71</v>
      </c>
      <c r="B2318" s="65" t="e">
        <f t="shared" ref="B2318" si="793">HLOOKUP(D2304,$I$23:$M$32,10,FALSE)</f>
        <v>#N/A</v>
      </c>
      <c r="C2318" s="66"/>
      <c r="D2318" s="68">
        <f>VLOOKUP($I2281,DATA!$A$1:$V$200,18,FALSE)</f>
        <v>0</v>
      </c>
      <c r="E2318" s="69"/>
    </row>
    <row r="2319" spans="1:5" ht="37.5" customHeight="1">
      <c r="A2319" s="30"/>
      <c r="B2319" s="31"/>
      <c r="C2319" s="31"/>
      <c r="D2319" s="32"/>
      <c r="E2319" s="32"/>
    </row>
    <row r="2320" spans="1:5" ht="18.75" customHeight="1">
      <c r="A2320" s="72" t="s">
        <v>72</v>
      </c>
      <c r="B2320" s="72"/>
      <c r="C2320" s="72"/>
      <c r="D2320" s="72"/>
      <c r="E2320" s="72"/>
    </row>
    <row r="2321" spans="1:13" ht="22.5" customHeight="1">
      <c r="A2321" s="26" t="s">
        <v>78</v>
      </c>
    </row>
    <row r="2322" spans="1:13" ht="30" customHeight="1">
      <c r="A2322" s="27" t="s">
        <v>73</v>
      </c>
      <c r="B2322" s="73" t="s">
        <v>60</v>
      </c>
      <c r="C2322" s="74"/>
      <c r="D2322" s="73" t="s">
        <v>61</v>
      </c>
      <c r="E2322" s="74"/>
      <c r="I2322" s="1" t="s">
        <v>26</v>
      </c>
      <c r="J2322" s="1" t="s">
        <v>25</v>
      </c>
      <c r="K2322" s="1" t="s">
        <v>194</v>
      </c>
      <c r="L2322" s="1" t="s">
        <v>195</v>
      </c>
      <c r="M2322" s="1" t="s">
        <v>196</v>
      </c>
    </row>
    <row r="2323" spans="1:13" ht="52.5" customHeight="1">
      <c r="A2323" s="29" t="str">
        <f>GRD!$L$4</f>
        <v>SELECT</v>
      </c>
      <c r="B2323" s="65" t="e">
        <f t="shared" ref="B2323:B2324" si="794">HLOOKUP(D2323,$I$42:$M$44,$G2323,FALSE)</f>
        <v>#N/A</v>
      </c>
      <c r="C2323" s="66"/>
      <c r="D2323" s="68">
        <f>VLOOKUP($I2281,DATA!$A$1:$V$200,19,FALSE)</f>
        <v>0</v>
      </c>
      <c r="E2323" s="69"/>
      <c r="G2323" s="1">
        <v>2</v>
      </c>
      <c r="H2323" s="1" t="str">
        <f t="shared" ref="H2323:H2324" si="795">A2323</f>
        <v>SELECT</v>
      </c>
      <c r="I2323" s="1" t="e">
        <f t="shared" ref="I2323:I2324" si="796">VLOOKUP($H2323,$H$3:$M$15,2,FALSE)</f>
        <v>#N/A</v>
      </c>
      <c r="J2323" s="1" t="e">
        <f t="shared" ref="J2323:J2324" si="797">VLOOKUP($H2323,$H$3:$M$15,3,FALSE)</f>
        <v>#N/A</v>
      </c>
      <c r="K2323" s="1" t="e">
        <f t="shared" ref="K2323:K2324" si="798">VLOOKUP($H2323,$H$3:$M$15,4,FALSE)</f>
        <v>#N/A</v>
      </c>
      <c r="L2323" s="1" t="e">
        <f t="shared" ref="L2323:L2324" si="799">VLOOKUP($H2323,$H$3:$M$15,5,FALSE)</f>
        <v>#N/A</v>
      </c>
      <c r="M2323" s="1" t="e">
        <f t="shared" ref="M2323:M2324" si="800">VLOOKUP($H2323,$H$3:$M$15,6,FALSE)</f>
        <v>#N/A</v>
      </c>
    </row>
    <row r="2324" spans="1:13" ht="52.5" customHeight="1">
      <c r="A2324" s="29" t="str">
        <f>GRD!$M$4</f>
        <v>SELECT</v>
      </c>
      <c r="B2324" s="65" t="e">
        <f t="shared" si="794"/>
        <v>#N/A</v>
      </c>
      <c r="C2324" s="66"/>
      <c r="D2324" s="68">
        <f>VLOOKUP($I2281,DATA!$A$1:$V$200,20,FALSE)</f>
        <v>0</v>
      </c>
      <c r="E2324" s="69"/>
      <c r="G2324" s="1">
        <v>3</v>
      </c>
      <c r="H2324" s="1" t="str">
        <f t="shared" si="795"/>
        <v>SELECT</v>
      </c>
      <c r="I2324" s="1" t="e">
        <f t="shared" si="796"/>
        <v>#N/A</v>
      </c>
      <c r="J2324" s="1" t="e">
        <f t="shared" si="797"/>
        <v>#N/A</v>
      </c>
      <c r="K2324" s="1" t="e">
        <f t="shared" si="798"/>
        <v>#N/A</v>
      </c>
      <c r="L2324" s="1" t="e">
        <f t="shared" si="799"/>
        <v>#N/A</v>
      </c>
      <c r="M2324" s="1" t="e">
        <f t="shared" si="800"/>
        <v>#N/A</v>
      </c>
    </row>
    <row r="2325" spans="1:13" ht="37.5" customHeight="1">
      <c r="A2325" s="70" t="s">
        <v>79</v>
      </c>
      <c r="B2325" s="70"/>
      <c r="C2325" s="70"/>
      <c r="D2325" s="70"/>
      <c r="E2325" s="70"/>
    </row>
    <row r="2326" spans="1:13" ht="12" customHeight="1">
      <c r="A2326" s="33"/>
      <c r="B2326" s="33"/>
      <c r="C2326" s="33"/>
      <c r="D2326" s="33"/>
      <c r="E2326" s="33"/>
    </row>
    <row r="2327" spans="1:13" ht="30" customHeight="1">
      <c r="A2327" s="27" t="s">
        <v>73</v>
      </c>
      <c r="B2327" s="71" t="s">
        <v>60</v>
      </c>
      <c r="C2327" s="71"/>
      <c r="D2327" s="71" t="s">
        <v>61</v>
      </c>
      <c r="E2327" s="71"/>
      <c r="I2327" s="1" t="s">
        <v>26</v>
      </c>
      <c r="J2327" s="1" t="s">
        <v>25</v>
      </c>
      <c r="K2327" s="1" t="s">
        <v>194</v>
      </c>
      <c r="L2327" s="1" t="s">
        <v>195</v>
      </c>
      <c r="M2327" s="1" t="s">
        <v>196</v>
      </c>
    </row>
    <row r="2328" spans="1:13" ht="52.5" customHeight="1">
      <c r="A2328" s="29" t="str">
        <f>GRD!$N$4</f>
        <v>SELECT</v>
      </c>
      <c r="B2328" s="65" t="e">
        <f t="shared" ref="B2328:B2329" si="801">HLOOKUP(D2328,$I$47:$M$49,$G2328,FALSE)</f>
        <v>#N/A</v>
      </c>
      <c r="C2328" s="66"/>
      <c r="D2328" s="67">
        <f>VLOOKUP($I2281,DATA!$A$1:$V$200,21,FALSE)</f>
        <v>0</v>
      </c>
      <c r="E2328" s="67"/>
      <c r="G2328" s="1">
        <v>2</v>
      </c>
      <c r="H2328" s="1" t="str">
        <f t="shared" ref="H2328:H2329" si="802">A2328</f>
        <v>SELECT</v>
      </c>
      <c r="I2328" s="1" t="e">
        <f t="shared" ref="I2328:I2389" si="803">VLOOKUP($H2328,$H$3:$M$15,2,FALSE)</f>
        <v>#N/A</v>
      </c>
      <c r="J2328" s="1" t="e">
        <f t="shared" ref="J2328:J2389" si="804">VLOOKUP($H2328,$H$3:$M$15,3,FALSE)</f>
        <v>#N/A</v>
      </c>
      <c r="K2328" s="1" t="e">
        <f t="shared" ref="K2328:K2389" si="805">VLOOKUP($H2328,$H$3:$M$15,4,FALSE)</f>
        <v>#N/A</v>
      </c>
      <c r="L2328" s="1" t="e">
        <f t="shared" ref="L2328:L2389" si="806">VLOOKUP($H2328,$H$3:$M$15,5,FALSE)</f>
        <v>#N/A</v>
      </c>
      <c r="M2328" s="1" t="e">
        <f t="shared" ref="M2328:M2389" si="807">VLOOKUP($H2328,$H$3:$M$15,6,FALSE)</f>
        <v>#N/A</v>
      </c>
    </row>
    <row r="2329" spans="1:13" ht="52.5" customHeight="1">
      <c r="A2329" s="29" t="str">
        <f>GRD!$O$4</f>
        <v>SELECT</v>
      </c>
      <c r="B2329" s="65" t="e">
        <f t="shared" si="801"/>
        <v>#N/A</v>
      </c>
      <c r="C2329" s="66"/>
      <c r="D2329" s="67">
        <f>VLOOKUP($I2281,DATA!$A$1:$V$200,22,FALSE)</f>
        <v>0</v>
      </c>
      <c r="E2329" s="67"/>
      <c r="G2329" s="1">
        <v>3</v>
      </c>
      <c r="H2329" s="1" t="str">
        <f t="shared" si="802"/>
        <v>SELECT</v>
      </c>
      <c r="I2329" s="1" t="e">
        <f t="shared" si="803"/>
        <v>#N/A</v>
      </c>
      <c r="J2329" s="1" t="e">
        <f t="shared" si="804"/>
        <v>#N/A</v>
      </c>
      <c r="K2329" s="1" t="e">
        <f t="shared" si="805"/>
        <v>#N/A</v>
      </c>
      <c r="L2329" s="1" t="e">
        <f t="shared" si="806"/>
        <v>#N/A</v>
      </c>
      <c r="M2329" s="1" t="e">
        <f t="shared" si="807"/>
        <v>#N/A</v>
      </c>
    </row>
    <row r="2335" spans="1:13">
      <c r="A2335" s="64" t="s">
        <v>80</v>
      </c>
      <c r="B2335" s="64"/>
      <c r="C2335" s="64" t="s">
        <v>81</v>
      </c>
      <c r="D2335" s="64"/>
      <c r="E2335" s="64"/>
    </row>
    <row r="2336" spans="1:13">
      <c r="C2336" s="64" t="s">
        <v>82</v>
      </c>
      <c r="D2336" s="64"/>
      <c r="E2336" s="64"/>
    </row>
    <row r="2337" spans="1:13">
      <c r="A2337" s="1" t="s">
        <v>84</v>
      </c>
    </row>
    <row r="2339" spans="1:13">
      <c r="A2339" s="1" t="s">
        <v>83</v>
      </c>
    </row>
    <row r="2341" spans="1:13" s="21" customFormat="1" ht="18.75" customHeight="1">
      <c r="A2341" s="89" t="s">
        <v>34</v>
      </c>
      <c r="B2341" s="89"/>
      <c r="C2341" s="89"/>
      <c r="D2341" s="89"/>
      <c r="E2341" s="89"/>
      <c r="I2341" s="21">
        <f t="shared" ref="I2341" si="808">I2281+1</f>
        <v>40</v>
      </c>
    </row>
    <row r="2342" spans="1:13" s="21" customFormat="1" ht="30" customHeight="1">
      <c r="A2342" s="90" t="s">
        <v>35</v>
      </c>
      <c r="B2342" s="90"/>
      <c r="C2342" s="90"/>
      <c r="D2342" s="90"/>
      <c r="E2342" s="90"/>
      <c r="H2342" s="1"/>
      <c r="I2342" s="1"/>
      <c r="J2342" s="1"/>
      <c r="K2342" s="1"/>
      <c r="L2342" s="1"/>
      <c r="M2342" s="1"/>
    </row>
    <row r="2343" spans="1:13" ht="18.75" customHeight="1">
      <c r="A2343" s="22" t="s">
        <v>49</v>
      </c>
      <c r="B2343" s="91" t="str">
        <f>IF((SCH!$B$2=""),"",SCH!$B$2)</f>
        <v/>
      </c>
      <c r="C2343" s="91"/>
      <c r="D2343" s="91"/>
      <c r="E2343" s="92"/>
    </row>
    <row r="2344" spans="1:13" ht="18.75" customHeight="1">
      <c r="A2344" s="23" t="s">
        <v>50</v>
      </c>
      <c r="B2344" s="82" t="str">
        <f>IF((SCH!$B$3=""),"",SCH!$B$3)</f>
        <v/>
      </c>
      <c r="C2344" s="82"/>
      <c r="D2344" s="82"/>
      <c r="E2344" s="83"/>
    </row>
    <row r="2345" spans="1:13" ht="18.75" customHeight="1">
      <c r="A2345" s="23" t="s">
        <v>56</v>
      </c>
      <c r="B2345" s="46" t="str">
        <f>IF((SCH!$B$4=""),"",SCH!$B$4)</f>
        <v/>
      </c>
      <c r="C2345" s="24" t="s">
        <v>57</v>
      </c>
      <c r="D2345" s="82" t="str">
        <f>IF((SCH!$B$5=""),"",SCH!$B$5)</f>
        <v/>
      </c>
      <c r="E2345" s="83"/>
    </row>
    <row r="2346" spans="1:13" ht="18.75" customHeight="1">
      <c r="A2346" s="23" t="s">
        <v>51</v>
      </c>
      <c r="B2346" s="82" t="str">
        <f>IF((SCH!$B$6=""),"",SCH!$B$6)</f>
        <v/>
      </c>
      <c r="C2346" s="82"/>
      <c r="D2346" s="82"/>
      <c r="E2346" s="83"/>
    </row>
    <row r="2347" spans="1:13" ht="18.75" customHeight="1">
      <c r="A2347" s="23" t="s">
        <v>52</v>
      </c>
      <c r="B2347" s="82" t="str">
        <f>IF((SCH!$B$7=""),"",SCH!$B$7)</f>
        <v/>
      </c>
      <c r="C2347" s="82"/>
      <c r="D2347" s="82"/>
      <c r="E2347" s="83"/>
    </row>
    <row r="2348" spans="1:13" ht="18.75" customHeight="1">
      <c r="A2348" s="25" t="s">
        <v>53</v>
      </c>
      <c r="B2348" s="84" t="str">
        <f>IF((SCH!$B$8=""),"",SCH!$B$8)</f>
        <v/>
      </c>
      <c r="C2348" s="84"/>
      <c r="D2348" s="84"/>
      <c r="E2348" s="85"/>
    </row>
    <row r="2349" spans="1:13" ht="26.25" customHeight="1">
      <c r="A2349" s="86" t="s">
        <v>36</v>
      </c>
      <c r="B2349" s="86"/>
      <c r="C2349" s="86"/>
      <c r="D2349" s="86"/>
      <c r="E2349" s="86"/>
    </row>
    <row r="2350" spans="1:13" s="21" customFormat="1" ht="15" customHeight="1">
      <c r="A2350" s="87" t="s">
        <v>37</v>
      </c>
      <c r="B2350" s="87"/>
      <c r="C2350" s="87"/>
      <c r="D2350" s="87"/>
      <c r="E2350" s="87"/>
      <c r="H2350" s="1"/>
      <c r="I2350" s="1"/>
      <c r="J2350" s="1"/>
      <c r="K2350" s="1"/>
      <c r="L2350" s="1"/>
      <c r="M2350" s="1"/>
    </row>
    <row r="2351" spans="1:13" s="21" customFormat="1">
      <c r="A2351" s="88" t="s">
        <v>38</v>
      </c>
      <c r="B2351" s="88"/>
      <c r="C2351" s="88"/>
      <c r="D2351" s="88"/>
      <c r="E2351" s="88"/>
      <c r="H2351" s="1"/>
      <c r="I2351" s="1"/>
      <c r="J2351" s="1"/>
      <c r="K2351" s="1"/>
      <c r="L2351" s="1"/>
      <c r="M2351" s="1"/>
    </row>
    <row r="2352" spans="1:13" ht="26.25" customHeight="1">
      <c r="A2352" s="72" t="s">
        <v>39</v>
      </c>
      <c r="B2352" s="72"/>
      <c r="C2352" s="72"/>
      <c r="D2352" s="72"/>
      <c r="E2352" s="72"/>
    </row>
    <row r="2353" spans="1:5" ht="23.25">
      <c r="A2353" s="5" t="s">
        <v>45</v>
      </c>
      <c r="B2353" s="45">
        <f>VLOOKUP($I2341,DATA!$A$1:$V$200,2,FALSE)</f>
        <v>0</v>
      </c>
      <c r="C2353" s="43" t="s">
        <v>48</v>
      </c>
      <c r="D2353" s="81">
        <f>VLOOKUP($I2341,DATA!$A$1:$V$200,3,FALSE)</f>
        <v>0</v>
      </c>
      <c r="E2353" s="81"/>
    </row>
    <row r="2354" spans="1:5" ht="23.25">
      <c r="A2354" s="5" t="s">
        <v>46</v>
      </c>
      <c r="B2354" s="79">
        <f>VLOOKUP($I2341,DATA!$A$1:$V$200,4,FALSE)</f>
        <v>0</v>
      </c>
      <c r="C2354" s="79"/>
      <c r="D2354" s="79"/>
      <c r="E2354" s="79"/>
    </row>
    <row r="2355" spans="1:5" ht="23.25">
      <c r="A2355" s="5" t="s">
        <v>47</v>
      </c>
      <c r="B2355" s="79">
        <f>VLOOKUP($I2341,DATA!$A$1:$V$200,5,FALSE)</f>
        <v>0</v>
      </c>
      <c r="C2355" s="79"/>
      <c r="D2355" s="79"/>
      <c r="E2355" s="79"/>
    </row>
    <row r="2356" spans="1:5" ht="23.25" customHeight="1">
      <c r="A2356" s="5" t="s">
        <v>40</v>
      </c>
      <c r="B2356" s="79">
        <f>VLOOKUP($I2341,DATA!$A$1:$V$200,6,FALSE)</f>
        <v>0</v>
      </c>
      <c r="C2356" s="79"/>
      <c r="D2356" s="79"/>
      <c r="E2356" s="79"/>
    </row>
    <row r="2357" spans="1:5" ht="23.25" customHeight="1">
      <c r="A2357" s="5" t="s">
        <v>41</v>
      </c>
      <c r="B2357" s="79">
        <f>VLOOKUP($I2341,DATA!$A$1:$V$200,7,FALSE)</f>
        <v>0</v>
      </c>
      <c r="C2357" s="79"/>
      <c r="D2357" s="79"/>
      <c r="E2357" s="79"/>
    </row>
    <row r="2358" spans="1:5" ht="23.25" customHeight="1">
      <c r="A2358" s="5" t="s">
        <v>42</v>
      </c>
      <c r="B2358" s="79">
        <f>VLOOKUP($I2341,DATA!$A$1:$V$200,8,FALSE)</f>
        <v>0</v>
      </c>
      <c r="C2358" s="79"/>
      <c r="D2358" s="79"/>
      <c r="E2358" s="79"/>
    </row>
    <row r="2359" spans="1:5" ht="25.5">
      <c r="A2359" s="5" t="s">
        <v>43</v>
      </c>
      <c r="B2359" s="79">
        <f>VLOOKUP($I2341,DATA!$A$1:$V$200,9,FALSE)</f>
        <v>0</v>
      </c>
      <c r="C2359" s="79"/>
      <c r="D2359" s="79"/>
      <c r="E2359" s="79"/>
    </row>
    <row r="2360" spans="1:5" ht="22.5" customHeight="1">
      <c r="A2360" s="80" t="s">
        <v>44</v>
      </c>
      <c r="B2360" s="80"/>
      <c r="C2360" s="80"/>
      <c r="D2360" s="80"/>
      <c r="E2360" s="80"/>
    </row>
    <row r="2361" spans="1:5" ht="18.75" customHeight="1">
      <c r="A2361" s="72" t="s">
        <v>58</v>
      </c>
      <c r="B2361" s="72"/>
      <c r="C2361" s="72"/>
      <c r="D2361" s="72"/>
      <c r="E2361" s="72"/>
    </row>
    <row r="2362" spans="1:5" ht="22.5" customHeight="1">
      <c r="A2362" s="26" t="s">
        <v>74</v>
      </c>
    </row>
    <row r="2363" spans="1:5" ht="18" customHeight="1">
      <c r="A2363" s="44" t="s">
        <v>59</v>
      </c>
      <c r="B2363" s="73" t="s">
        <v>60</v>
      </c>
      <c r="C2363" s="74"/>
      <c r="D2363" s="73" t="s">
        <v>61</v>
      </c>
      <c r="E2363" s="74"/>
    </row>
    <row r="2364" spans="1:5" ht="37.5" customHeight="1">
      <c r="A2364" s="28" t="s">
        <v>62</v>
      </c>
      <c r="B2364" s="65" t="e">
        <f t="shared" ref="B2364" si="809">HLOOKUP(D2364,$I$23:$M$32,2,FALSE)</f>
        <v>#N/A</v>
      </c>
      <c r="C2364" s="66"/>
      <c r="D2364" s="68">
        <f>VLOOKUP($I2341,DATA!$A$1:$V$200,10,FALSE)</f>
        <v>0</v>
      </c>
      <c r="E2364" s="69"/>
    </row>
    <row r="2365" spans="1:5" ht="37.5" customHeight="1">
      <c r="A2365" s="28" t="s">
        <v>63</v>
      </c>
      <c r="B2365" s="65" t="e">
        <f t="shared" ref="B2365" si="810">HLOOKUP(D2364,$I$23:$M$32,3,FALSE)</f>
        <v>#N/A</v>
      </c>
      <c r="C2365" s="66"/>
      <c r="D2365" s="68">
        <f>VLOOKUP($I2341,DATA!$A$1:$V$200,11,FALSE)</f>
        <v>0</v>
      </c>
      <c r="E2365" s="69"/>
    </row>
    <row r="2366" spans="1:5" ht="37.5" customHeight="1">
      <c r="A2366" s="28" t="s">
        <v>64</v>
      </c>
      <c r="B2366" s="65" t="e">
        <f t="shared" ref="B2366" si="811">HLOOKUP(D2364,$I$23:$M$32,4,FALSE)</f>
        <v>#N/A</v>
      </c>
      <c r="C2366" s="66"/>
      <c r="D2366" s="68">
        <f>VLOOKUP($I2341,DATA!$A$1:$V$200,12,FALSE)</f>
        <v>0</v>
      </c>
      <c r="E2366" s="69"/>
    </row>
    <row r="2367" spans="1:5" ht="21.75" customHeight="1">
      <c r="A2367" s="26" t="s">
        <v>75</v>
      </c>
    </row>
    <row r="2368" spans="1:5" ht="18" customHeight="1">
      <c r="A2368" s="75" t="s">
        <v>65</v>
      </c>
      <c r="B2368" s="73" t="s">
        <v>60</v>
      </c>
      <c r="C2368" s="74"/>
      <c r="D2368" s="73" t="s">
        <v>61</v>
      </c>
      <c r="E2368" s="74"/>
    </row>
    <row r="2369" spans="1:13" ht="37.5" customHeight="1">
      <c r="A2369" s="76"/>
      <c r="B2369" s="65" t="e">
        <f t="shared" ref="B2369" si="812">HLOOKUP(D2364,$I$23:$M$32,5,FALSE)</f>
        <v>#N/A</v>
      </c>
      <c r="C2369" s="66"/>
      <c r="D2369" s="68">
        <f>VLOOKUP($I2341,DATA!$A$1:$V$200,13,FALSE)</f>
        <v>0</v>
      </c>
      <c r="E2369" s="69"/>
    </row>
    <row r="2370" spans="1:13" ht="22.5" customHeight="1">
      <c r="A2370" s="26" t="s">
        <v>76</v>
      </c>
    </row>
    <row r="2371" spans="1:13" ht="18" customHeight="1">
      <c r="A2371" s="77" t="s">
        <v>66</v>
      </c>
      <c r="B2371" s="73" t="s">
        <v>60</v>
      </c>
      <c r="C2371" s="74"/>
      <c r="D2371" s="73" t="s">
        <v>61</v>
      </c>
      <c r="E2371" s="74"/>
    </row>
    <row r="2372" spans="1:13" ht="37.5" customHeight="1">
      <c r="A2372" s="78"/>
      <c r="B2372" s="65" t="e">
        <f t="shared" ref="B2372" si="813">HLOOKUP(D2364,$I$23:$M$32,6,FALSE)</f>
        <v>#N/A</v>
      </c>
      <c r="C2372" s="66"/>
      <c r="D2372" s="68">
        <f>VLOOKUP($I2341,DATA!$A$1:$V$200,14,FALSE)</f>
        <v>0</v>
      </c>
      <c r="E2372" s="69"/>
    </row>
    <row r="2373" spans="1:13" ht="22.5" customHeight="1">
      <c r="A2373" s="26" t="s">
        <v>77</v>
      </c>
    </row>
    <row r="2374" spans="1:13" ht="30" customHeight="1">
      <c r="A2374" s="27" t="s">
        <v>67</v>
      </c>
      <c r="B2374" s="73" t="s">
        <v>60</v>
      </c>
      <c r="C2374" s="74"/>
      <c r="D2374" s="73" t="s">
        <v>61</v>
      </c>
      <c r="E2374" s="74"/>
    </row>
    <row r="2375" spans="1:13" ht="37.5" customHeight="1">
      <c r="A2375" s="28" t="s">
        <v>68</v>
      </c>
      <c r="B2375" s="65" t="e">
        <f t="shared" ref="B2375" si="814">HLOOKUP(D2364,$I$23:$M$32,7,FALSE)</f>
        <v>#N/A</v>
      </c>
      <c r="C2375" s="66"/>
      <c r="D2375" s="68">
        <f>VLOOKUP($I2341,DATA!$A$1:$V$200,15,FALSE)</f>
        <v>0</v>
      </c>
      <c r="E2375" s="69"/>
    </row>
    <row r="2376" spans="1:13" ht="37.5" customHeight="1">
      <c r="A2376" s="28" t="s">
        <v>69</v>
      </c>
      <c r="B2376" s="65" t="e">
        <f t="shared" ref="B2376" si="815">HLOOKUP(D2364,$I$23:$M$32,8,FALSE)</f>
        <v>#N/A</v>
      </c>
      <c r="C2376" s="66"/>
      <c r="D2376" s="68">
        <f>VLOOKUP($I2341,DATA!$A$1:$V$200,16,FALSE)</f>
        <v>0</v>
      </c>
      <c r="E2376" s="69"/>
    </row>
    <row r="2377" spans="1:13" ht="45" customHeight="1">
      <c r="A2377" s="29" t="s">
        <v>70</v>
      </c>
      <c r="B2377" s="65" t="e">
        <f t="shared" ref="B2377" si="816">HLOOKUP(D2364,$I$23:$M$32,9,FALSE)</f>
        <v>#N/A</v>
      </c>
      <c r="C2377" s="66"/>
      <c r="D2377" s="68">
        <f>VLOOKUP($I2341,DATA!$A$1:$V$200,17,FALSE)</f>
        <v>0</v>
      </c>
      <c r="E2377" s="69"/>
    </row>
    <row r="2378" spans="1:13" ht="37.5" customHeight="1">
      <c r="A2378" s="28" t="s">
        <v>71</v>
      </c>
      <c r="B2378" s="65" t="e">
        <f t="shared" ref="B2378" si="817">HLOOKUP(D2364,$I$23:$M$32,10,FALSE)</f>
        <v>#N/A</v>
      </c>
      <c r="C2378" s="66"/>
      <c r="D2378" s="68">
        <f>VLOOKUP($I2341,DATA!$A$1:$V$200,18,FALSE)</f>
        <v>0</v>
      </c>
      <c r="E2378" s="69"/>
    </row>
    <row r="2379" spans="1:13" ht="37.5" customHeight="1">
      <c r="A2379" s="30"/>
      <c r="B2379" s="31"/>
      <c r="C2379" s="31"/>
      <c r="D2379" s="32"/>
      <c r="E2379" s="32"/>
    </row>
    <row r="2380" spans="1:13" ht="18.75" customHeight="1">
      <c r="A2380" s="72" t="s">
        <v>72</v>
      </c>
      <c r="B2380" s="72"/>
      <c r="C2380" s="72"/>
      <c r="D2380" s="72"/>
      <c r="E2380" s="72"/>
    </row>
    <row r="2381" spans="1:13" ht="22.5" customHeight="1">
      <c r="A2381" s="26" t="s">
        <v>78</v>
      </c>
    </row>
    <row r="2382" spans="1:13" ht="30" customHeight="1">
      <c r="A2382" s="27" t="s">
        <v>73</v>
      </c>
      <c r="B2382" s="73" t="s">
        <v>60</v>
      </c>
      <c r="C2382" s="74"/>
      <c r="D2382" s="73" t="s">
        <v>61</v>
      </c>
      <c r="E2382" s="74"/>
      <c r="I2382" s="1" t="s">
        <v>26</v>
      </c>
      <c r="J2382" s="1" t="s">
        <v>25</v>
      </c>
      <c r="K2382" s="1" t="s">
        <v>194</v>
      </c>
      <c r="L2382" s="1" t="s">
        <v>195</v>
      </c>
      <c r="M2382" s="1" t="s">
        <v>196</v>
      </c>
    </row>
    <row r="2383" spans="1:13" ht="52.5" customHeight="1">
      <c r="A2383" s="29" t="str">
        <f>GRD!$L$4</f>
        <v>SELECT</v>
      </c>
      <c r="B2383" s="65" t="e">
        <f t="shared" ref="B2383:B2384" si="818">HLOOKUP(D2383,$I$42:$M$44,$G2383,FALSE)</f>
        <v>#N/A</v>
      </c>
      <c r="C2383" s="66"/>
      <c r="D2383" s="68">
        <f>VLOOKUP($I2341,DATA!$A$1:$V$200,19,FALSE)</f>
        <v>0</v>
      </c>
      <c r="E2383" s="69"/>
      <c r="G2383" s="1">
        <v>2</v>
      </c>
      <c r="H2383" s="1" t="str">
        <f t="shared" ref="H2383:H2384" si="819">A2383</f>
        <v>SELECT</v>
      </c>
      <c r="I2383" s="1" t="e">
        <f t="shared" ref="I2383:I2384" si="820">VLOOKUP($H2383,$H$3:$M$15,2,FALSE)</f>
        <v>#N/A</v>
      </c>
      <c r="J2383" s="1" t="e">
        <f t="shared" ref="J2383:J2384" si="821">VLOOKUP($H2383,$H$3:$M$15,3,FALSE)</f>
        <v>#N/A</v>
      </c>
      <c r="K2383" s="1" t="e">
        <f t="shared" ref="K2383:K2384" si="822">VLOOKUP($H2383,$H$3:$M$15,4,FALSE)</f>
        <v>#N/A</v>
      </c>
      <c r="L2383" s="1" t="e">
        <f t="shared" ref="L2383:L2384" si="823">VLOOKUP($H2383,$H$3:$M$15,5,FALSE)</f>
        <v>#N/A</v>
      </c>
      <c r="M2383" s="1" t="e">
        <f t="shared" ref="M2383:M2384" si="824">VLOOKUP($H2383,$H$3:$M$15,6,FALSE)</f>
        <v>#N/A</v>
      </c>
    </row>
    <row r="2384" spans="1:13" ht="52.5" customHeight="1">
      <c r="A2384" s="29" t="str">
        <f>GRD!$M$4</f>
        <v>SELECT</v>
      </c>
      <c r="B2384" s="65" t="e">
        <f t="shared" si="818"/>
        <v>#N/A</v>
      </c>
      <c r="C2384" s="66"/>
      <c r="D2384" s="68">
        <f>VLOOKUP($I2341,DATA!$A$1:$V$200,20,FALSE)</f>
        <v>0</v>
      </c>
      <c r="E2384" s="69"/>
      <c r="G2384" s="1">
        <v>3</v>
      </c>
      <c r="H2384" s="1" t="str">
        <f t="shared" si="819"/>
        <v>SELECT</v>
      </c>
      <c r="I2384" s="1" t="e">
        <f t="shared" si="820"/>
        <v>#N/A</v>
      </c>
      <c r="J2384" s="1" t="e">
        <f t="shared" si="821"/>
        <v>#N/A</v>
      </c>
      <c r="K2384" s="1" t="e">
        <f t="shared" si="822"/>
        <v>#N/A</v>
      </c>
      <c r="L2384" s="1" t="e">
        <f t="shared" si="823"/>
        <v>#N/A</v>
      </c>
      <c r="M2384" s="1" t="e">
        <f t="shared" si="824"/>
        <v>#N/A</v>
      </c>
    </row>
    <row r="2385" spans="1:13" ht="37.5" customHeight="1">
      <c r="A2385" s="70" t="s">
        <v>79</v>
      </c>
      <c r="B2385" s="70"/>
      <c r="C2385" s="70"/>
      <c r="D2385" s="70"/>
      <c r="E2385" s="70"/>
    </row>
    <row r="2386" spans="1:13" ht="12" customHeight="1">
      <c r="A2386" s="33"/>
      <c r="B2386" s="33"/>
      <c r="C2386" s="33"/>
      <c r="D2386" s="33"/>
      <c r="E2386" s="33"/>
    </row>
    <row r="2387" spans="1:13" ht="30" customHeight="1">
      <c r="A2387" s="27" t="s">
        <v>73</v>
      </c>
      <c r="B2387" s="71" t="s">
        <v>60</v>
      </c>
      <c r="C2387" s="71"/>
      <c r="D2387" s="71" t="s">
        <v>61</v>
      </c>
      <c r="E2387" s="71"/>
      <c r="I2387" s="1" t="s">
        <v>26</v>
      </c>
      <c r="J2387" s="1" t="s">
        <v>25</v>
      </c>
      <c r="K2387" s="1" t="s">
        <v>194</v>
      </c>
      <c r="L2387" s="1" t="s">
        <v>195</v>
      </c>
      <c r="M2387" s="1" t="s">
        <v>196</v>
      </c>
    </row>
    <row r="2388" spans="1:13" ht="52.5" customHeight="1">
      <c r="A2388" s="29" t="str">
        <f>GRD!$N$4</f>
        <v>SELECT</v>
      </c>
      <c r="B2388" s="65" t="e">
        <f t="shared" ref="B2388:B2389" si="825">HLOOKUP(D2388,$I$47:$M$49,$G2388,FALSE)</f>
        <v>#N/A</v>
      </c>
      <c r="C2388" s="66"/>
      <c r="D2388" s="67">
        <f>VLOOKUP($I2341,DATA!$A$1:$V$200,21,FALSE)</f>
        <v>0</v>
      </c>
      <c r="E2388" s="67"/>
      <c r="G2388" s="1">
        <v>2</v>
      </c>
      <c r="H2388" s="1" t="str">
        <f t="shared" ref="H2388:H2389" si="826">A2388</f>
        <v>SELECT</v>
      </c>
      <c r="I2388" s="1" t="e">
        <f t="shared" si="803"/>
        <v>#N/A</v>
      </c>
      <c r="J2388" s="1" t="e">
        <f t="shared" si="804"/>
        <v>#N/A</v>
      </c>
      <c r="K2388" s="1" t="e">
        <f t="shared" si="805"/>
        <v>#N/A</v>
      </c>
      <c r="L2388" s="1" t="e">
        <f t="shared" si="806"/>
        <v>#N/A</v>
      </c>
      <c r="M2388" s="1" t="e">
        <f t="shared" si="807"/>
        <v>#N/A</v>
      </c>
    </row>
    <row r="2389" spans="1:13" ht="52.5" customHeight="1">
      <c r="A2389" s="29" t="str">
        <f>GRD!$O$4</f>
        <v>SELECT</v>
      </c>
      <c r="B2389" s="65" t="e">
        <f t="shared" si="825"/>
        <v>#N/A</v>
      </c>
      <c r="C2389" s="66"/>
      <c r="D2389" s="67">
        <f>VLOOKUP($I2341,DATA!$A$1:$V$200,22,FALSE)</f>
        <v>0</v>
      </c>
      <c r="E2389" s="67"/>
      <c r="G2389" s="1">
        <v>3</v>
      </c>
      <c r="H2389" s="1" t="str">
        <f t="shared" si="826"/>
        <v>SELECT</v>
      </c>
      <c r="I2389" s="1" t="e">
        <f t="shared" si="803"/>
        <v>#N/A</v>
      </c>
      <c r="J2389" s="1" t="e">
        <f t="shared" si="804"/>
        <v>#N/A</v>
      </c>
      <c r="K2389" s="1" t="e">
        <f t="shared" si="805"/>
        <v>#N/A</v>
      </c>
      <c r="L2389" s="1" t="e">
        <f t="shared" si="806"/>
        <v>#N/A</v>
      </c>
      <c r="M2389" s="1" t="e">
        <f t="shared" si="807"/>
        <v>#N/A</v>
      </c>
    </row>
    <row r="2395" spans="1:13">
      <c r="A2395" s="64" t="s">
        <v>80</v>
      </c>
      <c r="B2395" s="64"/>
      <c r="C2395" s="64" t="s">
        <v>81</v>
      </c>
      <c r="D2395" s="64"/>
      <c r="E2395" s="64"/>
    </row>
    <row r="2396" spans="1:13">
      <c r="C2396" s="64" t="s">
        <v>82</v>
      </c>
      <c r="D2396" s="64"/>
      <c r="E2396" s="64"/>
    </row>
    <row r="2397" spans="1:13">
      <c r="A2397" s="1" t="s">
        <v>84</v>
      </c>
    </row>
    <row r="2399" spans="1:13">
      <c r="A2399" s="1" t="s">
        <v>83</v>
      </c>
    </row>
    <row r="2401" spans="1:13" s="21" customFormat="1" ht="18.75" customHeight="1">
      <c r="A2401" s="89" t="s">
        <v>34</v>
      </c>
      <c r="B2401" s="89"/>
      <c r="C2401" s="89"/>
      <c r="D2401" s="89"/>
      <c r="E2401" s="89"/>
      <c r="I2401" s="21">
        <f t="shared" ref="I2401" si="827">I2341+1</f>
        <v>41</v>
      </c>
    </row>
    <row r="2402" spans="1:13" s="21" customFormat="1" ht="30" customHeight="1">
      <c r="A2402" s="90" t="s">
        <v>35</v>
      </c>
      <c r="B2402" s="90"/>
      <c r="C2402" s="90"/>
      <c r="D2402" s="90"/>
      <c r="E2402" s="90"/>
      <c r="H2402" s="1"/>
      <c r="I2402" s="1"/>
      <c r="J2402" s="1"/>
      <c r="K2402" s="1"/>
      <c r="L2402" s="1"/>
      <c r="M2402" s="1"/>
    </row>
    <row r="2403" spans="1:13" ht="18.75" customHeight="1">
      <c r="A2403" s="22" t="s">
        <v>49</v>
      </c>
      <c r="B2403" s="91" t="str">
        <f>IF((SCH!$B$2=""),"",SCH!$B$2)</f>
        <v/>
      </c>
      <c r="C2403" s="91"/>
      <c r="D2403" s="91"/>
      <c r="E2403" s="92"/>
    </row>
    <row r="2404" spans="1:13" ht="18.75" customHeight="1">
      <c r="A2404" s="23" t="s">
        <v>50</v>
      </c>
      <c r="B2404" s="82" t="str">
        <f>IF((SCH!$B$3=""),"",SCH!$B$3)</f>
        <v/>
      </c>
      <c r="C2404" s="82"/>
      <c r="D2404" s="82"/>
      <c r="E2404" s="83"/>
    </row>
    <row r="2405" spans="1:13" ht="18.75" customHeight="1">
      <c r="A2405" s="23" t="s">
        <v>56</v>
      </c>
      <c r="B2405" s="46" t="str">
        <f>IF((SCH!$B$4=""),"",SCH!$B$4)</f>
        <v/>
      </c>
      <c r="C2405" s="24" t="s">
        <v>57</v>
      </c>
      <c r="D2405" s="82" t="str">
        <f>IF((SCH!$B$5=""),"",SCH!$B$5)</f>
        <v/>
      </c>
      <c r="E2405" s="83"/>
    </row>
    <row r="2406" spans="1:13" ht="18.75" customHeight="1">
      <c r="A2406" s="23" t="s">
        <v>51</v>
      </c>
      <c r="B2406" s="82" t="str">
        <f>IF((SCH!$B$6=""),"",SCH!$B$6)</f>
        <v/>
      </c>
      <c r="C2406" s="82"/>
      <c r="D2406" s="82"/>
      <c r="E2406" s="83"/>
    </row>
    <row r="2407" spans="1:13" ht="18.75" customHeight="1">
      <c r="A2407" s="23" t="s">
        <v>52</v>
      </c>
      <c r="B2407" s="82" t="str">
        <f>IF((SCH!$B$7=""),"",SCH!$B$7)</f>
        <v/>
      </c>
      <c r="C2407" s="82"/>
      <c r="D2407" s="82"/>
      <c r="E2407" s="83"/>
    </row>
    <row r="2408" spans="1:13" ht="18.75" customHeight="1">
      <c r="A2408" s="25" t="s">
        <v>53</v>
      </c>
      <c r="B2408" s="84" t="str">
        <f>IF((SCH!$B$8=""),"",SCH!$B$8)</f>
        <v/>
      </c>
      <c r="C2408" s="84"/>
      <c r="D2408" s="84"/>
      <c r="E2408" s="85"/>
    </row>
    <row r="2409" spans="1:13" ht="26.25" customHeight="1">
      <c r="A2409" s="86" t="s">
        <v>36</v>
      </c>
      <c r="B2409" s="86"/>
      <c r="C2409" s="86"/>
      <c r="D2409" s="86"/>
      <c r="E2409" s="86"/>
    </row>
    <row r="2410" spans="1:13" s="21" customFormat="1" ht="15" customHeight="1">
      <c r="A2410" s="87" t="s">
        <v>37</v>
      </c>
      <c r="B2410" s="87"/>
      <c r="C2410" s="87"/>
      <c r="D2410" s="87"/>
      <c r="E2410" s="87"/>
      <c r="H2410" s="1"/>
      <c r="I2410" s="1"/>
      <c r="J2410" s="1"/>
      <c r="K2410" s="1"/>
      <c r="L2410" s="1"/>
      <c r="M2410" s="1"/>
    </row>
    <row r="2411" spans="1:13" s="21" customFormat="1">
      <c r="A2411" s="88" t="s">
        <v>38</v>
      </c>
      <c r="B2411" s="88"/>
      <c r="C2411" s="88"/>
      <c r="D2411" s="88"/>
      <c r="E2411" s="88"/>
      <c r="H2411" s="1"/>
      <c r="I2411" s="1"/>
      <c r="J2411" s="1"/>
      <c r="K2411" s="1"/>
      <c r="L2411" s="1"/>
      <c r="M2411" s="1"/>
    </row>
    <row r="2412" spans="1:13" ht="26.25" customHeight="1">
      <c r="A2412" s="72" t="s">
        <v>39</v>
      </c>
      <c r="B2412" s="72"/>
      <c r="C2412" s="72"/>
      <c r="D2412" s="72"/>
      <c r="E2412" s="72"/>
    </row>
    <row r="2413" spans="1:13" ht="23.25">
      <c r="A2413" s="5" t="s">
        <v>45</v>
      </c>
      <c r="B2413" s="45">
        <f>VLOOKUP($I2401,DATA!$A$1:$V$200,2,FALSE)</f>
        <v>0</v>
      </c>
      <c r="C2413" s="43" t="s">
        <v>48</v>
      </c>
      <c r="D2413" s="81">
        <f>VLOOKUP($I2401,DATA!$A$1:$V$200,3,FALSE)</f>
        <v>0</v>
      </c>
      <c r="E2413" s="81"/>
    </row>
    <row r="2414" spans="1:13" ht="23.25">
      <c r="A2414" s="5" t="s">
        <v>46</v>
      </c>
      <c r="B2414" s="79">
        <f>VLOOKUP($I2401,DATA!$A$1:$V$200,4,FALSE)</f>
        <v>0</v>
      </c>
      <c r="C2414" s="79"/>
      <c r="D2414" s="79"/>
      <c r="E2414" s="79"/>
    </row>
    <row r="2415" spans="1:13" ht="23.25">
      <c r="A2415" s="5" t="s">
        <v>47</v>
      </c>
      <c r="B2415" s="79">
        <f>VLOOKUP($I2401,DATA!$A$1:$V$200,5,FALSE)</f>
        <v>0</v>
      </c>
      <c r="C2415" s="79"/>
      <c r="D2415" s="79"/>
      <c r="E2415" s="79"/>
    </row>
    <row r="2416" spans="1:13" ht="23.25" customHeight="1">
      <c r="A2416" s="5" t="s">
        <v>40</v>
      </c>
      <c r="B2416" s="79">
        <f>VLOOKUP($I2401,DATA!$A$1:$V$200,6,FALSE)</f>
        <v>0</v>
      </c>
      <c r="C2416" s="79"/>
      <c r="D2416" s="79"/>
      <c r="E2416" s="79"/>
    </row>
    <row r="2417" spans="1:5" ht="23.25" customHeight="1">
      <c r="A2417" s="5" t="s">
        <v>41</v>
      </c>
      <c r="B2417" s="79">
        <f>VLOOKUP($I2401,DATA!$A$1:$V$200,7,FALSE)</f>
        <v>0</v>
      </c>
      <c r="C2417" s="79"/>
      <c r="D2417" s="79"/>
      <c r="E2417" s="79"/>
    </row>
    <row r="2418" spans="1:5" ht="23.25" customHeight="1">
      <c r="A2418" s="5" t="s">
        <v>42</v>
      </c>
      <c r="B2418" s="79">
        <f>VLOOKUP($I2401,DATA!$A$1:$V$200,8,FALSE)</f>
        <v>0</v>
      </c>
      <c r="C2418" s="79"/>
      <c r="D2418" s="79"/>
      <c r="E2418" s="79"/>
    </row>
    <row r="2419" spans="1:5" ht="25.5">
      <c r="A2419" s="5" t="s">
        <v>43</v>
      </c>
      <c r="B2419" s="79">
        <f>VLOOKUP($I2401,DATA!$A$1:$V$200,9,FALSE)</f>
        <v>0</v>
      </c>
      <c r="C2419" s="79"/>
      <c r="D2419" s="79"/>
      <c r="E2419" s="79"/>
    </row>
    <row r="2420" spans="1:5" ht="22.5" customHeight="1">
      <c r="A2420" s="80" t="s">
        <v>44</v>
      </c>
      <c r="B2420" s="80"/>
      <c r="C2420" s="80"/>
      <c r="D2420" s="80"/>
      <c r="E2420" s="80"/>
    </row>
    <row r="2421" spans="1:5" ht="18.75" customHeight="1">
      <c r="A2421" s="72" t="s">
        <v>58</v>
      </c>
      <c r="B2421" s="72"/>
      <c r="C2421" s="72"/>
      <c r="D2421" s="72"/>
      <c r="E2421" s="72"/>
    </row>
    <row r="2422" spans="1:5" ht="22.5" customHeight="1">
      <c r="A2422" s="26" t="s">
        <v>74</v>
      </c>
    </row>
    <row r="2423" spans="1:5" ht="18" customHeight="1">
      <c r="A2423" s="44" t="s">
        <v>59</v>
      </c>
      <c r="B2423" s="73" t="s">
        <v>60</v>
      </c>
      <c r="C2423" s="74"/>
      <c r="D2423" s="73" t="s">
        <v>61</v>
      </c>
      <c r="E2423" s="74"/>
    </row>
    <row r="2424" spans="1:5" ht="37.5" customHeight="1">
      <c r="A2424" s="28" t="s">
        <v>62</v>
      </c>
      <c r="B2424" s="65" t="e">
        <f t="shared" ref="B2424" si="828">HLOOKUP(D2424,$I$23:$M$32,2,FALSE)</f>
        <v>#N/A</v>
      </c>
      <c r="C2424" s="66"/>
      <c r="D2424" s="68">
        <f>VLOOKUP($I2401,DATA!$A$1:$V$200,10,FALSE)</f>
        <v>0</v>
      </c>
      <c r="E2424" s="69"/>
    </row>
    <row r="2425" spans="1:5" ht="37.5" customHeight="1">
      <c r="A2425" s="28" t="s">
        <v>63</v>
      </c>
      <c r="B2425" s="65" t="e">
        <f t="shared" ref="B2425" si="829">HLOOKUP(D2424,$I$23:$M$32,3,FALSE)</f>
        <v>#N/A</v>
      </c>
      <c r="C2425" s="66"/>
      <c r="D2425" s="68">
        <f>VLOOKUP($I2401,DATA!$A$1:$V$200,11,FALSE)</f>
        <v>0</v>
      </c>
      <c r="E2425" s="69"/>
    </row>
    <row r="2426" spans="1:5" ht="37.5" customHeight="1">
      <c r="A2426" s="28" t="s">
        <v>64</v>
      </c>
      <c r="B2426" s="65" t="e">
        <f t="shared" ref="B2426" si="830">HLOOKUP(D2424,$I$23:$M$32,4,FALSE)</f>
        <v>#N/A</v>
      </c>
      <c r="C2426" s="66"/>
      <c r="D2426" s="68">
        <f>VLOOKUP($I2401,DATA!$A$1:$V$200,12,FALSE)</f>
        <v>0</v>
      </c>
      <c r="E2426" s="69"/>
    </row>
    <row r="2427" spans="1:5" ht="21.75" customHeight="1">
      <c r="A2427" s="26" t="s">
        <v>75</v>
      </c>
    </row>
    <row r="2428" spans="1:5" ht="18" customHeight="1">
      <c r="A2428" s="75" t="s">
        <v>65</v>
      </c>
      <c r="B2428" s="73" t="s">
        <v>60</v>
      </c>
      <c r="C2428" s="74"/>
      <c r="D2428" s="73" t="s">
        <v>61</v>
      </c>
      <c r="E2428" s="74"/>
    </row>
    <row r="2429" spans="1:5" ht="37.5" customHeight="1">
      <c r="A2429" s="76"/>
      <c r="B2429" s="65" t="e">
        <f t="shared" ref="B2429" si="831">HLOOKUP(D2424,$I$23:$M$32,5,FALSE)</f>
        <v>#N/A</v>
      </c>
      <c r="C2429" s="66"/>
      <c r="D2429" s="68">
        <f>VLOOKUP($I2401,DATA!$A$1:$V$200,13,FALSE)</f>
        <v>0</v>
      </c>
      <c r="E2429" s="69"/>
    </row>
    <row r="2430" spans="1:5" ht="22.5" customHeight="1">
      <c r="A2430" s="26" t="s">
        <v>76</v>
      </c>
    </row>
    <row r="2431" spans="1:5" ht="18" customHeight="1">
      <c r="A2431" s="77" t="s">
        <v>66</v>
      </c>
      <c r="B2431" s="73" t="s">
        <v>60</v>
      </c>
      <c r="C2431" s="74"/>
      <c r="D2431" s="73" t="s">
        <v>61</v>
      </c>
      <c r="E2431" s="74"/>
    </row>
    <row r="2432" spans="1:5" ht="37.5" customHeight="1">
      <c r="A2432" s="78"/>
      <c r="B2432" s="65" t="e">
        <f t="shared" ref="B2432" si="832">HLOOKUP(D2424,$I$23:$M$32,6,FALSE)</f>
        <v>#N/A</v>
      </c>
      <c r="C2432" s="66"/>
      <c r="D2432" s="68">
        <f>VLOOKUP($I2401,DATA!$A$1:$V$200,14,FALSE)</f>
        <v>0</v>
      </c>
      <c r="E2432" s="69"/>
    </row>
    <row r="2433" spans="1:13" ht="22.5" customHeight="1">
      <c r="A2433" s="26" t="s">
        <v>77</v>
      </c>
    </row>
    <row r="2434" spans="1:13" ht="30" customHeight="1">
      <c r="A2434" s="27" t="s">
        <v>67</v>
      </c>
      <c r="B2434" s="73" t="s">
        <v>60</v>
      </c>
      <c r="C2434" s="74"/>
      <c r="D2434" s="73" t="s">
        <v>61</v>
      </c>
      <c r="E2434" s="74"/>
    </row>
    <row r="2435" spans="1:13" ht="37.5" customHeight="1">
      <c r="A2435" s="28" t="s">
        <v>68</v>
      </c>
      <c r="B2435" s="65" t="e">
        <f t="shared" ref="B2435" si="833">HLOOKUP(D2424,$I$23:$M$32,7,FALSE)</f>
        <v>#N/A</v>
      </c>
      <c r="C2435" s="66"/>
      <c r="D2435" s="68">
        <f>VLOOKUP($I2401,DATA!$A$1:$V$200,15,FALSE)</f>
        <v>0</v>
      </c>
      <c r="E2435" s="69"/>
    </row>
    <row r="2436" spans="1:13" ht="37.5" customHeight="1">
      <c r="A2436" s="28" t="s">
        <v>69</v>
      </c>
      <c r="B2436" s="65" t="e">
        <f t="shared" ref="B2436" si="834">HLOOKUP(D2424,$I$23:$M$32,8,FALSE)</f>
        <v>#N/A</v>
      </c>
      <c r="C2436" s="66"/>
      <c r="D2436" s="68">
        <f>VLOOKUP($I2401,DATA!$A$1:$V$200,16,FALSE)</f>
        <v>0</v>
      </c>
      <c r="E2436" s="69"/>
    </row>
    <row r="2437" spans="1:13" ht="45" customHeight="1">
      <c r="A2437" s="29" t="s">
        <v>70</v>
      </c>
      <c r="B2437" s="65" t="e">
        <f t="shared" ref="B2437" si="835">HLOOKUP(D2424,$I$23:$M$32,9,FALSE)</f>
        <v>#N/A</v>
      </c>
      <c r="C2437" s="66"/>
      <c r="D2437" s="68">
        <f>VLOOKUP($I2401,DATA!$A$1:$V$200,17,FALSE)</f>
        <v>0</v>
      </c>
      <c r="E2437" s="69"/>
    </row>
    <row r="2438" spans="1:13" ht="37.5" customHeight="1">
      <c r="A2438" s="28" t="s">
        <v>71</v>
      </c>
      <c r="B2438" s="65" t="e">
        <f t="shared" ref="B2438" si="836">HLOOKUP(D2424,$I$23:$M$32,10,FALSE)</f>
        <v>#N/A</v>
      </c>
      <c r="C2438" s="66"/>
      <c r="D2438" s="68">
        <f>VLOOKUP($I2401,DATA!$A$1:$V$200,18,FALSE)</f>
        <v>0</v>
      </c>
      <c r="E2438" s="69"/>
    </row>
    <row r="2439" spans="1:13" ht="37.5" customHeight="1">
      <c r="A2439" s="30"/>
      <c r="B2439" s="31"/>
      <c r="C2439" s="31"/>
      <c r="D2439" s="32"/>
      <c r="E2439" s="32"/>
    </row>
    <row r="2440" spans="1:13" ht="18.75" customHeight="1">
      <c r="A2440" s="72" t="s">
        <v>72</v>
      </c>
      <c r="B2440" s="72"/>
      <c r="C2440" s="72"/>
      <c r="D2440" s="72"/>
      <c r="E2440" s="72"/>
    </row>
    <row r="2441" spans="1:13" ht="22.5" customHeight="1">
      <c r="A2441" s="26" t="s">
        <v>78</v>
      </c>
    </row>
    <row r="2442" spans="1:13" ht="30" customHeight="1">
      <c r="A2442" s="27" t="s">
        <v>73</v>
      </c>
      <c r="B2442" s="73" t="s">
        <v>60</v>
      </c>
      <c r="C2442" s="74"/>
      <c r="D2442" s="73" t="s">
        <v>61</v>
      </c>
      <c r="E2442" s="74"/>
      <c r="I2442" s="1" t="s">
        <v>26</v>
      </c>
      <c r="J2442" s="1" t="s">
        <v>25</v>
      </c>
      <c r="K2442" s="1" t="s">
        <v>194</v>
      </c>
      <c r="L2442" s="1" t="s">
        <v>195</v>
      </c>
      <c r="M2442" s="1" t="s">
        <v>196</v>
      </c>
    </row>
    <row r="2443" spans="1:13" ht="52.5" customHeight="1">
      <c r="A2443" s="29" t="str">
        <f>GRD!$L$4</f>
        <v>SELECT</v>
      </c>
      <c r="B2443" s="65" t="e">
        <f t="shared" ref="B2443:B2444" si="837">HLOOKUP(D2443,$I$42:$M$44,$G2443,FALSE)</f>
        <v>#N/A</v>
      </c>
      <c r="C2443" s="66"/>
      <c r="D2443" s="68">
        <f>VLOOKUP($I2401,DATA!$A$1:$V$200,19,FALSE)</f>
        <v>0</v>
      </c>
      <c r="E2443" s="69"/>
      <c r="G2443" s="1">
        <v>2</v>
      </c>
      <c r="H2443" s="1" t="str">
        <f t="shared" ref="H2443:H2444" si="838">A2443</f>
        <v>SELECT</v>
      </c>
      <c r="I2443" s="1" t="e">
        <f t="shared" ref="I2443:I2444" si="839">VLOOKUP($H2443,$H$3:$M$15,2,FALSE)</f>
        <v>#N/A</v>
      </c>
      <c r="J2443" s="1" t="e">
        <f t="shared" ref="J2443:J2444" si="840">VLOOKUP($H2443,$H$3:$M$15,3,FALSE)</f>
        <v>#N/A</v>
      </c>
      <c r="K2443" s="1" t="e">
        <f t="shared" ref="K2443:K2444" si="841">VLOOKUP($H2443,$H$3:$M$15,4,FALSE)</f>
        <v>#N/A</v>
      </c>
      <c r="L2443" s="1" t="e">
        <f t="shared" ref="L2443:L2444" si="842">VLOOKUP($H2443,$H$3:$M$15,5,FALSE)</f>
        <v>#N/A</v>
      </c>
      <c r="M2443" s="1" t="e">
        <f t="shared" ref="M2443:M2444" si="843">VLOOKUP($H2443,$H$3:$M$15,6,FALSE)</f>
        <v>#N/A</v>
      </c>
    </row>
    <row r="2444" spans="1:13" ht="52.5" customHeight="1">
      <c r="A2444" s="29" t="str">
        <f>GRD!$M$4</f>
        <v>SELECT</v>
      </c>
      <c r="B2444" s="65" t="e">
        <f t="shared" si="837"/>
        <v>#N/A</v>
      </c>
      <c r="C2444" s="66"/>
      <c r="D2444" s="68">
        <f>VLOOKUP($I2401,DATA!$A$1:$V$200,20,FALSE)</f>
        <v>0</v>
      </c>
      <c r="E2444" s="69"/>
      <c r="G2444" s="1">
        <v>3</v>
      </c>
      <c r="H2444" s="1" t="str">
        <f t="shared" si="838"/>
        <v>SELECT</v>
      </c>
      <c r="I2444" s="1" t="e">
        <f t="shared" si="839"/>
        <v>#N/A</v>
      </c>
      <c r="J2444" s="1" t="e">
        <f t="shared" si="840"/>
        <v>#N/A</v>
      </c>
      <c r="K2444" s="1" t="e">
        <f t="shared" si="841"/>
        <v>#N/A</v>
      </c>
      <c r="L2444" s="1" t="e">
        <f t="shared" si="842"/>
        <v>#N/A</v>
      </c>
      <c r="M2444" s="1" t="e">
        <f t="shared" si="843"/>
        <v>#N/A</v>
      </c>
    </row>
    <row r="2445" spans="1:13" ht="37.5" customHeight="1">
      <c r="A2445" s="70" t="s">
        <v>79</v>
      </c>
      <c r="B2445" s="70"/>
      <c r="C2445" s="70"/>
      <c r="D2445" s="70"/>
      <c r="E2445" s="70"/>
    </row>
    <row r="2446" spans="1:13" ht="12" customHeight="1">
      <c r="A2446" s="33"/>
      <c r="B2446" s="33"/>
      <c r="C2446" s="33"/>
      <c r="D2446" s="33"/>
      <c r="E2446" s="33"/>
    </row>
    <row r="2447" spans="1:13" ht="30" customHeight="1">
      <c r="A2447" s="27" t="s">
        <v>73</v>
      </c>
      <c r="B2447" s="71" t="s">
        <v>60</v>
      </c>
      <c r="C2447" s="71"/>
      <c r="D2447" s="71" t="s">
        <v>61</v>
      </c>
      <c r="E2447" s="71"/>
      <c r="I2447" s="1" t="s">
        <v>26</v>
      </c>
      <c r="J2447" s="1" t="s">
        <v>25</v>
      </c>
      <c r="K2447" s="1" t="s">
        <v>194</v>
      </c>
      <c r="L2447" s="1" t="s">
        <v>195</v>
      </c>
      <c r="M2447" s="1" t="s">
        <v>196</v>
      </c>
    </row>
    <row r="2448" spans="1:13" ht="52.5" customHeight="1">
      <c r="A2448" s="29" t="str">
        <f>GRD!$N$4</f>
        <v>SELECT</v>
      </c>
      <c r="B2448" s="65" t="e">
        <f t="shared" ref="B2448:B2449" si="844">HLOOKUP(D2448,$I$47:$M$49,$G2448,FALSE)</f>
        <v>#N/A</v>
      </c>
      <c r="C2448" s="66"/>
      <c r="D2448" s="67">
        <f>VLOOKUP($I2401,DATA!$A$1:$V$200,21,FALSE)</f>
        <v>0</v>
      </c>
      <c r="E2448" s="67"/>
      <c r="G2448" s="1">
        <v>2</v>
      </c>
      <c r="H2448" s="1" t="str">
        <f t="shared" ref="H2448:H2449" si="845">A2448</f>
        <v>SELECT</v>
      </c>
      <c r="I2448" s="1" t="e">
        <f t="shared" ref="I2448:I2509" si="846">VLOOKUP($H2448,$H$3:$M$15,2,FALSE)</f>
        <v>#N/A</v>
      </c>
      <c r="J2448" s="1" t="e">
        <f t="shared" ref="J2448:J2509" si="847">VLOOKUP($H2448,$H$3:$M$15,3,FALSE)</f>
        <v>#N/A</v>
      </c>
      <c r="K2448" s="1" t="e">
        <f t="shared" ref="K2448:K2509" si="848">VLOOKUP($H2448,$H$3:$M$15,4,FALSE)</f>
        <v>#N/A</v>
      </c>
      <c r="L2448" s="1" t="e">
        <f t="shared" ref="L2448:L2509" si="849">VLOOKUP($H2448,$H$3:$M$15,5,FALSE)</f>
        <v>#N/A</v>
      </c>
      <c r="M2448" s="1" t="e">
        <f t="shared" ref="M2448:M2509" si="850">VLOOKUP($H2448,$H$3:$M$15,6,FALSE)</f>
        <v>#N/A</v>
      </c>
    </row>
    <row r="2449" spans="1:13" ht="52.5" customHeight="1">
      <c r="A2449" s="29" t="str">
        <f>GRD!$O$4</f>
        <v>SELECT</v>
      </c>
      <c r="B2449" s="65" t="e">
        <f t="shared" si="844"/>
        <v>#N/A</v>
      </c>
      <c r="C2449" s="66"/>
      <c r="D2449" s="67">
        <f>VLOOKUP($I2401,DATA!$A$1:$V$200,22,FALSE)</f>
        <v>0</v>
      </c>
      <c r="E2449" s="67"/>
      <c r="G2449" s="1">
        <v>3</v>
      </c>
      <c r="H2449" s="1" t="str">
        <f t="shared" si="845"/>
        <v>SELECT</v>
      </c>
      <c r="I2449" s="1" t="e">
        <f t="shared" si="846"/>
        <v>#N/A</v>
      </c>
      <c r="J2449" s="1" t="e">
        <f t="shared" si="847"/>
        <v>#N/A</v>
      </c>
      <c r="K2449" s="1" t="e">
        <f t="shared" si="848"/>
        <v>#N/A</v>
      </c>
      <c r="L2449" s="1" t="e">
        <f t="shared" si="849"/>
        <v>#N/A</v>
      </c>
      <c r="M2449" s="1" t="e">
        <f t="shared" si="850"/>
        <v>#N/A</v>
      </c>
    </row>
    <row r="2455" spans="1:13">
      <c r="A2455" s="64" t="s">
        <v>80</v>
      </c>
      <c r="B2455" s="64"/>
      <c r="C2455" s="64" t="s">
        <v>81</v>
      </c>
      <c r="D2455" s="64"/>
      <c r="E2455" s="64"/>
    </row>
    <row r="2456" spans="1:13">
      <c r="C2456" s="64" t="s">
        <v>82</v>
      </c>
      <c r="D2456" s="64"/>
      <c r="E2456" s="64"/>
    </row>
    <row r="2457" spans="1:13">
      <c r="A2457" s="1" t="s">
        <v>84</v>
      </c>
    </row>
    <row r="2459" spans="1:13">
      <c r="A2459" s="1" t="s">
        <v>83</v>
      </c>
    </row>
    <row r="2461" spans="1:13" s="21" customFormat="1" ht="18.75" customHeight="1">
      <c r="A2461" s="89" t="s">
        <v>34</v>
      </c>
      <c r="B2461" s="89"/>
      <c r="C2461" s="89"/>
      <c r="D2461" s="89"/>
      <c r="E2461" s="89"/>
      <c r="I2461" s="21">
        <f t="shared" ref="I2461" si="851">I2401+1</f>
        <v>42</v>
      </c>
    </row>
    <row r="2462" spans="1:13" s="21" customFormat="1" ht="30" customHeight="1">
      <c r="A2462" s="90" t="s">
        <v>35</v>
      </c>
      <c r="B2462" s="90"/>
      <c r="C2462" s="90"/>
      <c r="D2462" s="90"/>
      <c r="E2462" s="90"/>
      <c r="H2462" s="1"/>
      <c r="I2462" s="1"/>
      <c r="J2462" s="1"/>
      <c r="K2462" s="1"/>
      <c r="L2462" s="1"/>
      <c r="M2462" s="1"/>
    </row>
    <row r="2463" spans="1:13" ht="18.75" customHeight="1">
      <c r="A2463" s="22" t="s">
        <v>49</v>
      </c>
      <c r="B2463" s="91" t="str">
        <f>IF((SCH!$B$2=""),"",SCH!$B$2)</f>
        <v/>
      </c>
      <c r="C2463" s="91"/>
      <c r="D2463" s="91"/>
      <c r="E2463" s="92"/>
    </row>
    <row r="2464" spans="1:13" ht="18.75" customHeight="1">
      <c r="A2464" s="23" t="s">
        <v>50</v>
      </c>
      <c r="B2464" s="82" t="str">
        <f>IF((SCH!$B$3=""),"",SCH!$B$3)</f>
        <v/>
      </c>
      <c r="C2464" s="82"/>
      <c r="D2464" s="82"/>
      <c r="E2464" s="83"/>
    </row>
    <row r="2465" spans="1:13" ht="18.75" customHeight="1">
      <c r="A2465" s="23" t="s">
        <v>56</v>
      </c>
      <c r="B2465" s="46" t="str">
        <f>IF((SCH!$B$4=""),"",SCH!$B$4)</f>
        <v/>
      </c>
      <c r="C2465" s="24" t="s">
        <v>57</v>
      </c>
      <c r="D2465" s="82" t="str">
        <f>IF((SCH!$B$5=""),"",SCH!$B$5)</f>
        <v/>
      </c>
      <c r="E2465" s="83"/>
    </row>
    <row r="2466" spans="1:13" ht="18.75" customHeight="1">
      <c r="A2466" s="23" t="s">
        <v>51</v>
      </c>
      <c r="B2466" s="82" t="str">
        <f>IF((SCH!$B$6=""),"",SCH!$B$6)</f>
        <v/>
      </c>
      <c r="C2466" s="82"/>
      <c r="D2466" s="82"/>
      <c r="E2466" s="83"/>
    </row>
    <row r="2467" spans="1:13" ht="18.75" customHeight="1">
      <c r="A2467" s="23" t="s">
        <v>52</v>
      </c>
      <c r="B2467" s="82" t="str">
        <f>IF((SCH!$B$7=""),"",SCH!$B$7)</f>
        <v/>
      </c>
      <c r="C2467" s="82"/>
      <c r="D2467" s="82"/>
      <c r="E2467" s="83"/>
    </row>
    <row r="2468" spans="1:13" ht="18.75" customHeight="1">
      <c r="A2468" s="25" t="s">
        <v>53</v>
      </c>
      <c r="B2468" s="84" t="str">
        <f>IF((SCH!$B$8=""),"",SCH!$B$8)</f>
        <v/>
      </c>
      <c r="C2468" s="84"/>
      <c r="D2468" s="84"/>
      <c r="E2468" s="85"/>
    </row>
    <row r="2469" spans="1:13" ht="26.25" customHeight="1">
      <c r="A2469" s="86" t="s">
        <v>36</v>
      </c>
      <c r="B2469" s="86"/>
      <c r="C2469" s="86"/>
      <c r="D2469" s="86"/>
      <c r="E2469" s="86"/>
    </row>
    <row r="2470" spans="1:13" s="21" customFormat="1" ht="15" customHeight="1">
      <c r="A2470" s="87" t="s">
        <v>37</v>
      </c>
      <c r="B2470" s="87"/>
      <c r="C2470" s="87"/>
      <c r="D2470" s="87"/>
      <c r="E2470" s="87"/>
      <c r="H2470" s="1"/>
      <c r="I2470" s="1"/>
      <c r="J2470" s="1"/>
      <c r="K2470" s="1"/>
      <c r="L2470" s="1"/>
      <c r="M2470" s="1"/>
    </row>
    <row r="2471" spans="1:13" s="21" customFormat="1">
      <c r="A2471" s="88" t="s">
        <v>38</v>
      </c>
      <c r="B2471" s="88"/>
      <c r="C2471" s="88"/>
      <c r="D2471" s="88"/>
      <c r="E2471" s="88"/>
      <c r="H2471" s="1"/>
      <c r="I2471" s="1"/>
      <c r="J2471" s="1"/>
      <c r="K2471" s="1"/>
      <c r="L2471" s="1"/>
      <c r="M2471" s="1"/>
    </row>
    <row r="2472" spans="1:13" ht="26.25" customHeight="1">
      <c r="A2472" s="72" t="s">
        <v>39</v>
      </c>
      <c r="B2472" s="72"/>
      <c r="C2472" s="72"/>
      <c r="D2472" s="72"/>
      <c r="E2472" s="72"/>
    </row>
    <row r="2473" spans="1:13" ht="23.25">
      <c r="A2473" s="5" t="s">
        <v>45</v>
      </c>
      <c r="B2473" s="45">
        <f>VLOOKUP($I2461,DATA!$A$1:$V$200,2,FALSE)</f>
        <v>0</v>
      </c>
      <c r="C2473" s="43" t="s">
        <v>48</v>
      </c>
      <c r="D2473" s="81">
        <f>VLOOKUP($I2461,DATA!$A$1:$V$200,3,FALSE)</f>
        <v>0</v>
      </c>
      <c r="E2473" s="81"/>
    </row>
    <row r="2474" spans="1:13" ht="23.25">
      <c r="A2474" s="5" t="s">
        <v>46</v>
      </c>
      <c r="B2474" s="79">
        <f>VLOOKUP($I2461,DATA!$A$1:$V$200,4,FALSE)</f>
        <v>0</v>
      </c>
      <c r="C2474" s="79"/>
      <c r="D2474" s="79"/>
      <c r="E2474" s="79"/>
    </row>
    <row r="2475" spans="1:13" ht="23.25">
      <c r="A2475" s="5" t="s">
        <v>47</v>
      </c>
      <c r="B2475" s="79">
        <f>VLOOKUP($I2461,DATA!$A$1:$V$200,5,FALSE)</f>
        <v>0</v>
      </c>
      <c r="C2475" s="79"/>
      <c r="D2475" s="79"/>
      <c r="E2475" s="79"/>
    </row>
    <row r="2476" spans="1:13" ht="23.25" customHeight="1">
      <c r="A2476" s="5" t="s">
        <v>40</v>
      </c>
      <c r="B2476" s="79">
        <f>VLOOKUP($I2461,DATA!$A$1:$V$200,6,FALSE)</f>
        <v>0</v>
      </c>
      <c r="C2476" s="79"/>
      <c r="D2476" s="79"/>
      <c r="E2476" s="79"/>
    </row>
    <row r="2477" spans="1:13" ht="23.25" customHeight="1">
      <c r="A2477" s="5" t="s">
        <v>41</v>
      </c>
      <c r="B2477" s="79">
        <f>VLOOKUP($I2461,DATA!$A$1:$V$200,7,FALSE)</f>
        <v>0</v>
      </c>
      <c r="C2477" s="79"/>
      <c r="D2477" s="79"/>
      <c r="E2477" s="79"/>
    </row>
    <row r="2478" spans="1:13" ht="23.25" customHeight="1">
      <c r="A2478" s="5" t="s">
        <v>42</v>
      </c>
      <c r="B2478" s="79">
        <f>VLOOKUP($I2461,DATA!$A$1:$V$200,8,FALSE)</f>
        <v>0</v>
      </c>
      <c r="C2478" s="79"/>
      <c r="D2478" s="79"/>
      <c r="E2478" s="79"/>
    </row>
    <row r="2479" spans="1:13" ht="25.5">
      <c r="A2479" s="5" t="s">
        <v>43</v>
      </c>
      <c r="B2479" s="79">
        <f>VLOOKUP($I2461,DATA!$A$1:$V$200,9,FALSE)</f>
        <v>0</v>
      </c>
      <c r="C2479" s="79"/>
      <c r="D2479" s="79"/>
      <c r="E2479" s="79"/>
    </row>
    <row r="2480" spans="1:13" ht="22.5" customHeight="1">
      <c r="A2480" s="80" t="s">
        <v>44</v>
      </c>
      <c r="B2480" s="80"/>
      <c r="C2480" s="80"/>
      <c r="D2480" s="80"/>
      <c r="E2480" s="80"/>
    </row>
    <row r="2481" spans="1:5" ht="18.75" customHeight="1">
      <c r="A2481" s="72" t="s">
        <v>58</v>
      </c>
      <c r="B2481" s="72"/>
      <c r="C2481" s="72"/>
      <c r="D2481" s="72"/>
      <c r="E2481" s="72"/>
    </row>
    <row r="2482" spans="1:5" ht="22.5" customHeight="1">
      <c r="A2482" s="26" t="s">
        <v>74</v>
      </c>
    </row>
    <row r="2483" spans="1:5" ht="18" customHeight="1">
      <c r="A2483" s="44" t="s">
        <v>59</v>
      </c>
      <c r="B2483" s="73" t="s">
        <v>60</v>
      </c>
      <c r="C2483" s="74"/>
      <c r="D2483" s="73" t="s">
        <v>61</v>
      </c>
      <c r="E2483" s="74"/>
    </row>
    <row r="2484" spans="1:5" ht="37.5" customHeight="1">
      <c r="A2484" s="28" t="s">
        <v>62</v>
      </c>
      <c r="B2484" s="65" t="e">
        <f t="shared" ref="B2484" si="852">HLOOKUP(D2484,$I$23:$M$32,2,FALSE)</f>
        <v>#N/A</v>
      </c>
      <c r="C2484" s="66"/>
      <c r="D2484" s="68">
        <f>VLOOKUP($I2461,DATA!$A$1:$V$200,10,FALSE)</f>
        <v>0</v>
      </c>
      <c r="E2484" s="69"/>
    </row>
    <row r="2485" spans="1:5" ht="37.5" customHeight="1">
      <c r="A2485" s="28" t="s">
        <v>63</v>
      </c>
      <c r="B2485" s="65" t="e">
        <f t="shared" ref="B2485" si="853">HLOOKUP(D2484,$I$23:$M$32,3,FALSE)</f>
        <v>#N/A</v>
      </c>
      <c r="C2485" s="66"/>
      <c r="D2485" s="68">
        <f>VLOOKUP($I2461,DATA!$A$1:$V$200,11,FALSE)</f>
        <v>0</v>
      </c>
      <c r="E2485" s="69"/>
    </row>
    <row r="2486" spans="1:5" ht="37.5" customHeight="1">
      <c r="A2486" s="28" t="s">
        <v>64</v>
      </c>
      <c r="B2486" s="65" t="e">
        <f t="shared" ref="B2486" si="854">HLOOKUP(D2484,$I$23:$M$32,4,FALSE)</f>
        <v>#N/A</v>
      </c>
      <c r="C2486" s="66"/>
      <c r="D2486" s="68">
        <f>VLOOKUP($I2461,DATA!$A$1:$V$200,12,FALSE)</f>
        <v>0</v>
      </c>
      <c r="E2486" s="69"/>
    </row>
    <row r="2487" spans="1:5" ht="21.75" customHeight="1">
      <c r="A2487" s="26" t="s">
        <v>75</v>
      </c>
    </row>
    <row r="2488" spans="1:5" ht="18" customHeight="1">
      <c r="A2488" s="75" t="s">
        <v>65</v>
      </c>
      <c r="B2488" s="73" t="s">
        <v>60</v>
      </c>
      <c r="C2488" s="74"/>
      <c r="D2488" s="73" t="s">
        <v>61</v>
      </c>
      <c r="E2488" s="74"/>
    </row>
    <row r="2489" spans="1:5" ht="37.5" customHeight="1">
      <c r="A2489" s="76"/>
      <c r="B2489" s="65" t="e">
        <f t="shared" ref="B2489" si="855">HLOOKUP(D2484,$I$23:$M$32,5,FALSE)</f>
        <v>#N/A</v>
      </c>
      <c r="C2489" s="66"/>
      <c r="D2489" s="68">
        <f>VLOOKUP($I2461,DATA!$A$1:$V$200,13,FALSE)</f>
        <v>0</v>
      </c>
      <c r="E2489" s="69"/>
    </row>
    <row r="2490" spans="1:5" ht="22.5" customHeight="1">
      <c r="A2490" s="26" t="s">
        <v>76</v>
      </c>
    </row>
    <row r="2491" spans="1:5" ht="18" customHeight="1">
      <c r="A2491" s="77" t="s">
        <v>66</v>
      </c>
      <c r="B2491" s="73" t="s">
        <v>60</v>
      </c>
      <c r="C2491" s="74"/>
      <c r="D2491" s="73" t="s">
        <v>61</v>
      </c>
      <c r="E2491" s="74"/>
    </row>
    <row r="2492" spans="1:5" ht="37.5" customHeight="1">
      <c r="A2492" s="78"/>
      <c r="B2492" s="65" t="e">
        <f t="shared" ref="B2492" si="856">HLOOKUP(D2484,$I$23:$M$32,6,FALSE)</f>
        <v>#N/A</v>
      </c>
      <c r="C2492" s="66"/>
      <c r="D2492" s="68">
        <f>VLOOKUP($I2461,DATA!$A$1:$V$200,14,FALSE)</f>
        <v>0</v>
      </c>
      <c r="E2492" s="69"/>
    </row>
    <row r="2493" spans="1:5" ht="22.5" customHeight="1">
      <c r="A2493" s="26" t="s">
        <v>77</v>
      </c>
    </row>
    <row r="2494" spans="1:5" ht="30" customHeight="1">
      <c r="A2494" s="27" t="s">
        <v>67</v>
      </c>
      <c r="B2494" s="73" t="s">
        <v>60</v>
      </c>
      <c r="C2494" s="74"/>
      <c r="D2494" s="73" t="s">
        <v>61</v>
      </c>
      <c r="E2494" s="74"/>
    </row>
    <row r="2495" spans="1:5" ht="37.5" customHeight="1">
      <c r="A2495" s="28" t="s">
        <v>68</v>
      </c>
      <c r="B2495" s="65" t="e">
        <f t="shared" ref="B2495" si="857">HLOOKUP(D2484,$I$23:$M$32,7,FALSE)</f>
        <v>#N/A</v>
      </c>
      <c r="C2495" s="66"/>
      <c r="D2495" s="68">
        <f>VLOOKUP($I2461,DATA!$A$1:$V$200,15,FALSE)</f>
        <v>0</v>
      </c>
      <c r="E2495" s="69"/>
    </row>
    <row r="2496" spans="1:5" ht="37.5" customHeight="1">
      <c r="A2496" s="28" t="s">
        <v>69</v>
      </c>
      <c r="B2496" s="65" t="e">
        <f t="shared" ref="B2496" si="858">HLOOKUP(D2484,$I$23:$M$32,8,FALSE)</f>
        <v>#N/A</v>
      </c>
      <c r="C2496" s="66"/>
      <c r="D2496" s="68">
        <f>VLOOKUP($I2461,DATA!$A$1:$V$200,16,FALSE)</f>
        <v>0</v>
      </c>
      <c r="E2496" s="69"/>
    </row>
    <row r="2497" spans="1:13" ht="45" customHeight="1">
      <c r="A2497" s="29" t="s">
        <v>70</v>
      </c>
      <c r="B2497" s="65" t="e">
        <f t="shared" ref="B2497" si="859">HLOOKUP(D2484,$I$23:$M$32,9,FALSE)</f>
        <v>#N/A</v>
      </c>
      <c r="C2497" s="66"/>
      <c r="D2497" s="68">
        <f>VLOOKUP($I2461,DATA!$A$1:$V$200,17,FALSE)</f>
        <v>0</v>
      </c>
      <c r="E2497" s="69"/>
    </row>
    <row r="2498" spans="1:13" ht="37.5" customHeight="1">
      <c r="A2498" s="28" t="s">
        <v>71</v>
      </c>
      <c r="B2498" s="65" t="e">
        <f t="shared" ref="B2498" si="860">HLOOKUP(D2484,$I$23:$M$32,10,FALSE)</f>
        <v>#N/A</v>
      </c>
      <c r="C2498" s="66"/>
      <c r="D2498" s="68">
        <f>VLOOKUP($I2461,DATA!$A$1:$V$200,18,FALSE)</f>
        <v>0</v>
      </c>
      <c r="E2498" s="69"/>
    </row>
    <row r="2499" spans="1:13" ht="37.5" customHeight="1">
      <c r="A2499" s="30"/>
      <c r="B2499" s="31"/>
      <c r="C2499" s="31"/>
      <c r="D2499" s="32"/>
      <c r="E2499" s="32"/>
    </row>
    <row r="2500" spans="1:13" ht="18.75" customHeight="1">
      <c r="A2500" s="72" t="s">
        <v>72</v>
      </c>
      <c r="B2500" s="72"/>
      <c r="C2500" s="72"/>
      <c r="D2500" s="72"/>
      <c r="E2500" s="72"/>
    </row>
    <row r="2501" spans="1:13" ht="22.5" customHeight="1">
      <c r="A2501" s="26" t="s">
        <v>78</v>
      </c>
    </row>
    <row r="2502" spans="1:13" ht="30" customHeight="1">
      <c r="A2502" s="27" t="s">
        <v>73</v>
      </c>
      <c r="B2502" s="73" t="s">
        <v>60</v>
      </c>
      <c r="C2502" s="74"/>
      <c r="D2502" s="73" t="s">
        <v>61</v>
      </c>
      <c r="E2502" s="74"/>
      <c r="I2502" s="1" t="s">
        <v>26</v>
      </c>
      <c r="J2502" s="1" t="s">
        <v>25</v>
      </c>
      <c r="K2502" s="1" t="s">
        <v>194</v>
      </c>
      <c r="L2502" s="1" t="s">
        <v>195</v>
      </c>
      <c r="M2502" s="1" t="s">
        <v>196</v>
      </c>
    </row>
    <row r="2503" spans="1:13" ht="52.5" customHeight="1">
      <c r="A2503" s="29" t="str">
        <f>GRD!$L$4</f>
        <v>SELECT</v>
      </c>
      <c r="B2503" s="65" t="e">
        <f t="shared" ref="B2503:B2504" si="861">HLOOKUP(D2503,$I$42:$M$44,$G2503,FALSE)</f>
        <v>#N/A</v>
      </c>
      <c r="C2503" s="66"/>
      <c r="D2503" s="68">
        <f>VLOOKUP($I2461,DATA!$A$1:$V$200,19,FALSE)</f>
        <v>0</v>
      </c>
      <c r="E2503" s="69"/>
      <c r="G2503" s="1">
        <v>2</v>
      </c>
      <c r="H2503" s="1" t="str">
        <f t="shared" ref="H2503:H2504" si="862">A2503</f>
        <v>SELECT</v>
      </c>
      <c r="I2503" s="1" t="e">
        <f t="shared" ref="I2503:I2504" si="863">VLOOKUP($H2503,$H$3:$M$15,2,FALSE)</f>
        <v>#N/A</v>
      </c>
      <c r="J2503" s="1" t="e">
        <f t="shared" ref="J2503:J2504" si="864">VLOOKUP($H2503,$H$3:$M$15,3,FALSE)</f>
        <v>#N/A</v>
      </c>
      <c r="K2503" s="1" t="e">
        <f t="shared" ref="K2503:K2504" si="865">VLOOKUP($H2503,$H$3:$M$15,4,FALSE)</f>
        <v>#N/A</v>
      </c>
      <c r="L2503" s="1" t="e">
        <f t="shared" ref="L2503:L2504" si="866">VLOOKUP($H2503,$H$3:$M$15,5,FALSE)</f>
        <v>#N/A</v>
      </c>
      <c r="M2503" s="1" t="e">
        <f t="shared" ref="M2503:M2504" si="867">VLOOKUP($H2503,$H$3:$M$15,6,FALSE)</f>
        <v>#N/A</v>
      </c>
    </row>
    <row r="2504" spans="1:13" ht="52.5" customHeight="1">
      <c r="A2504" s="29" t="str">
        <f>GRD!$M$4</f>
        <v>SELECT</v>
      </c>
      <c r="B2504" s="65" t="e">
        <f t="shared" si="861"/>
        <v>#N/A</v>
      </c>
      <c r="C2504" s="66"/>
      <c r="D2504" s="68">
        <f>VLOOKUP($I2461,DATA!$A$1:$V$200,20,FALSE)</f>
        <v>0</v>
      </c>
      <c r="E2504" s="69"/>
      <c r="G2504" s="1">
        <v>3</v>
      </c>
      <c r="H2504" s="1" t="str">
        <f t="shared" si="862"/>
        <v>SELECT</v>
      </c>
      <c r="I2504" s="1" t="e">
        <f t="shared" si="863"/>
        <v>#N/A</v>
      </c>
      <c r="J2504" s="1" t="e">
        <f t="shared" si="864"/>
        <v>#N/A</v>
      </c>
      <c r="K2504" s="1" t="e">
        <f t="shared" si="865"/>
        <v>#N/A</v>
      </c>
      <c r="L2504" s="1" t="e">
        <f t="shared" si="866"/>
        <v>#N/A</v>
      </c>
      <c r="M2504" s="1" t="e">
        <f t="shared" si="867"/>
        <v>#N/A</v>
      </c>
    </row>
    <row r="2505" spans="1:13" ht="37.5" customHeight="1">
      <c r="A2505" s="70" t="s">
        <v>79</v>
      </c>
      <c r="B2505" s="70"/>
      <c r="C2505" s="70"/>
      <c r="D2505" s="70"/>
      <c r="E2505" s="70"/>
    </row>
    <row r="2506" spans="1:13" ht="12" customHeight="1">
      <c r="A2506" s="33"/>
      <c r="B2506" s="33"/>
      <c r="C2506" s="33"/>
      <c r="D2506" s="33"/>
      <c r="E2506" s="33"/>
    </row>
    <row r="2507" spans="1:13" ht="30" customHeight="1">
      <c r="A2507" s="27" t="s">
        <v>73</v>
      </c>
      <c r="B2507" s="71" t="s">
        <v>60</v>
      </c>
      <c r="C2507" s="71"/>
      <c r="D2507" s="71" t="s">
        <v>61</v>
      </c>
      <c r="E2507" s="71"/>
      <c r="I2507" s="1" t="s">
        <v>26</v>
      </c>
      <c r="J2507" s="1" t="s">
        <v>25</v>
      </c>
      <c r="K2507" s="1" t="s">
        <v>194</v>
      </c>
      <c r="L2507" s="1" t="s">
        <v>195</v>
      </c>
      <c r="M2507" s="1" t="s">
        <v>196</v>
      </c>
    </row>
    <row r="2508" spans="1:13" ht="52.5" customHeight="1">
      <c r="A2508" s="29" t="str">
        <f>GRD!$N$4</f>
        <v>SELECT</v>
      </c>
      <c r="B2508" s="65" t="e">
        <f t="shared" ref="B2508:B2509" si="868">HLOOKUP(D2508,$I$47:$M$49,$G2508,FALSE)</f>
        <v>#N/A</v>
      </c>
      <c r="C2508" s="66"/>
      <c r="D2508" s="67">
        <f>VLOOKUP($I2461,DATA!$A$1:$V$200,21,FALSE)</f>
        <v>0</v>
      </c>
      <c r="E2508" s="67"/>
      <c r="G2508" s="1">
        <v>2</v>
      </c>
      <c r="H2508" s="1" t="str">
        <f t="shared" ref="H2508:H2509" si="869">A2508</f>
        <v>SELECT</v>
      </c>
      <c r="I2508" s="1" t="e">
        <f t="shared" si="846"/>
        <v>#N/A</v>
      </c>
      <c r="J2508" s="1" t="e">
        <f t="shared" si="847"/>
        <v>#N/A</v>
      </c>
      <c r="K2508" s="1" t="e">
        <f t="shared" si="848"/>
        <v>#N/A</v>
      </c>
      <c r="L2508" s="1" t="e">
        <f t="shared" si="849"/>
        <v>#N/A</v>
      </c>
      <c r="M2508" s="1" t="e">
        <f t="shared" si="850"/>
        <v>#N/A</v>
      </c>
    </row>
    <row r="2509" spans="1:13" ht="52.5" customHeight="1">
      <c r="A2509" s="29" t="str">
        <f>GRD!$O$4</f>
        <v>SELECT</v>
      </c>
      <c r="B2509" s="65" t="e">
        <f t="shared" si="868"/>
        <v>#N/A</v>
      </c>
      <c r="C2509" s="66"/>
      <c r="D2509" s="67">
        <f>VLOOKUP($I2461,DATA!$A$1:$V$200,22,FALSE)</f>
        <v>0</v>
      </c>
      <c r="E2509" s="67"/>
      <c r="G2509" s="1">
        <v>3</v>
      </c>
      <c r="H2509" s="1" t="str">
        <f t="shared" si="869"/>
        <v>SELECT</v>
      </c>
      <c r="I2509" s="1" t="e">
        <f t="shared" si="846"/>
        <v>#N/A</v>
      </c>
      <c r="J2509" s="1" t="e">
        <f t="shared" si="847"/>
        <v>#N/A</v>
      </c>
      <c r="K2509" s="1" t="e">
        <f t="shared" si="848"/>
        <v>#N/A</v>
      </c>
      <c r="L2509" s="1" t="e">
        <f t="shared" si="849"/>
        <v>#N/A</v>
      </c>
      <c r="M2509" s="1" t="e">
        <f t="shared" si="850"/>
        <v>#N/A</v>
      </c>
    </row>
    <row r="2515" spans="1:13">
      <c r="A2515" s="64" t="s">
        <v>80</v>
      </c>
      <c r="B2515" s="64"/>
      <c r="C2515" s="64" t="s">
        <v>81</v>
      </c>
      <c r="D2515" s="64"/>
      <c r="E2515" s="64"/>
    </row>
    <row r="2516" spans="1:13">
      <c r="C2516" s="64" t="s">
        <v>82</v>
      </c>
      <c r="D2516" s="64"/>
      <c r="E2516" s="64"/>
    </row>
    <row r="2517" spans="1:13">
      <c r="A2517" s="1" t="s">
        <v>84</v>
      </c>
    </row>
    <row r="2519" spans="1:13">
      <c r="A2519" s="1" t="s">
        <v>83</v>
      </c>
    </row>
    <row r="2521" spans="1:13" s="21" customFormat="1" ht="18.75" customHeight="1">
      <c r="A2521" s="89" t="s">
        <v>34</v>
      </c>
      <c r="B2521" s="89"/>
      <c r="C2521" s="89"/>
      <c r="D2521" s="89"/>
      <c r="E2521" s="89"/>
      <c r="I2521" s="21">
        <f t="shared" ref="I2521" si="870">I2461+1</f>
        <v>43</v>
      </c>
    </row>
    <row r="2522" spans="1:13" s="21" customFormat="1" ht="30" customHeight="1">
      <c r="A2522" s="90" t="s">
        <v>35</v>
      </c>
      <c r="B2522" s="90"/>
      <c r="C2522" s="90"/>
      <c r="D2522" s="90"/>
      <c r="E2522" s="90"/>
      <c r="H2522" s="1"/>
      <c r="I2522" s="1"/>
      <c r="J2522" s="1"/>
      <c r="K2522" s="1"/>
      <c r="L2522" s="1"/>
      <c r="M2522" s="1"/>
    </row>
    <row r="2523" spans="1:13" ht="18.75" customHeight="1">
      <c r="A2523" s="22" t="s">
        <v>49</v>
      </c>
      <c r="B2523" s="91" t="str">
        <f>IF((SCH!$B$2=""),"",SCH!$B$2)</f>
        <v/>
      </c>
      <c r="C2523" s="91"/>
      <c r="D2523" s="91"/>
      <c r="E2523" s="92"/>
    </row>
    <row r="2524" spans="1:13" ht="18.75" customHeight="1">
      <c r="A2524" s="23" t="s">
        <v>50</v>
      </c>
      <c r="B2524" s="82" t="str">
        <f>IF((SCH!$B$3=""),"",SCH!$B$3)</f>
        <v/>
      </c>
      <c r="C2524" s="82"/>
      <c r="D2524" s="82"/>
      <c r="E2524" s="83"/>
    </row>
    <row r="2525" spans="1:13" ht="18.75" customHeight="1">
      <c r="A2525" s="23" t="s">
        <v>56</v>
      </c>
      <c r="B2525" s="46" t="str">
        <f>IF((SCH!$B$4=""),"",SCH!$B$4)</f>
        <v/>
      </c>
      <c r="C2525" s="24" t="s">
        <v>57</v>
      </c>
      <c r="D2525" s="82" t="str">
        <f>IF((SCH!$B$5=""),"",SCH!$B$5)</f>
        <v/>
      </c>
      <c r="E2525" s="83"/>
    </row>
    <row r="2526" spans="1:13" ht="18.75" customHeight="1">
      <c r="A2526" s="23" t="s">
        <v>51</v>
      </c>
      <c r="B2526" s="82" t="str">
        <f>IF((SCH!$B$6=""),"",SCH!$B$6)</f>
        <v/>
      </c>
      <c r="C2526" s="82"/>
      <c r="D2526" s="82"/>
      <c r="E2526" s="83"/>
    </row>
    <row r="2527" spans="1:13" ht="18.75" customHeight="1">
      <c r="A2527" s="23" t="s">
        <v>52</v>
      </c>
      <c r="B2527" s="82" t="str">
        <f>IF((SCH!$B$7=""),"",SCH!$B$7)</f>
        <v/>
      </c>
      <c r="C2527" s="82"/>
      <c r="D2527" s="82"/>
      <c r="E2527" s="83"/>
    </row>
    <row r="2528" spans="1:13" ht="18.75" customHeight="1">
      <c r="A2528" s="25" t="s">
        <v>53</v>
      </c>
      <c r="B2528" s="84" t="str">
        <f>IF((SCH!$B$8=""),"",SCH!$B$8)</f>
        <v/>
      </c>
      <c r="C2528" s="84"/>
      <c r="D2528" s="84"/>
      <c r="E2528" s="85"/>
    </row>
    <row r="2529" spans="1:13" ht="26.25" customHeight="1">
      <c r="A2529" s="86" t="s">
        <v>36</v>
      </c>
      <c r="B2529" s="86"/>
      <c r="C2529" s="86"/>
      <c r="D2529" s="86"/>
      <c r="E2529" s="86"/>
    </row>
    <row r="2530" spans="1:13" s="21" customFormat="1" ht="15" customHeight="1">
      <c r="A2530" s="87" t="s">
        <v>37</v>
      </c>
      <c r="B2530" s="87"/>
      <c r="C2530" s="87"/>
      <c r="D2530" s="87"/>
      <c r="E2530" s="87"/>
      <c r="H2530" s="1"/>
      <c r="I2530" s="1"/>
      <c r="J2530" s="1"/>
      <c r="K2530" s="1"/>
      <c r="L2530" s="1"/>
      <c r="M2530" s="1"/>
    </row>
    <row r="2531" spans="1:13" s="21" customFormat="1">
      <c r="A2531" s="88" t="s">
        <v>38</v>
      </c>
      <c r="B2531" s="88"/>
      <c r="C2531" s="88"/>
      <c r="D2531" s="88"/>
      <c r="E2531" s="88"/>
      <c r="H2531" s="1"/>
      <c r="I2531" s="1"/>
      <c r="J2531" s="1"/>
      <c r="K2531" s="1"/>
      <c r="L2531" s="1"/>
      <c r="M2531" s="1"/>
    </row>
    <row r="2532" spans="1:13" ht="26.25" customHeight="1">
      <c r="A2532" s="72" t="s">
        <v>39</v>
      </c>
      <c r="B2532" s="72"/>
      <c r="C2532" s="72"/>
      <c r="D2532" s="72"/>
      <c r="E2532" s="72"/>
    </row>
    <row r="2533" spans="1:13" ht="23.25">
      <c r="A2533" s="5" t="s">
        <v>45</v>
      </c>
      <c r="B2533" s="45">
        <f>VLOOKUP($I2521,DATA!$A$1:$V$200,2,FALSE)</f>
        <v>0</v>
      </c>
      <c r="C2533" s="43" t="s">
        <v>48</v>
      </c>
      <c r="D2533" s="81">
        <f>VLOOKUP($I2521,DATA!$A$1:$V$200,3,FALSE)</f>
        <v>0</v>
      </c>
      <c r="E2533" s="81"/>
    </row>
    <row r="2534" spans="1:13" ht="23.25">
      <c r="A2534" s="5" t="s">
        <v>46</v>
      </c>
      <c r="B2534" s="79">
        <f>VLOOKUP($I2521,DATA!$A$1:$V$200,4,FALSE)</f>
        <v>0</v>
      </c>
      <c r="C2534" s="79"/>
      <c r="D2534" s="79"/>
      <c r="E2534" s="79"/>
    </row>
    <row r="2535" spans="1:13" ht="23.25">
      <c r="A2535" s="5" t="s">
        <v>47</v>
      </c>
      <c r="B2535" s="79">
        <f>VLOOKUP($I2521,DATA!$A$1:$V$200,5,FALSE)</f>
        <v>0</v>
      </c>
      <c r="C2535" s="79"/>
      <c r="D2535" s="79"/>
      <c r="E2535" s="79"/>
    </row>
    <row r="2536" spans="1:13" ht="23.25" customHeight="1">
      <c r="A2536" s="5" t="s">
        <v>40</v>
      </c>
      <c r="B2536" s="79">
        <f>VLOOKUP($I2521,DATA!$A$1:$V$200,6,FALSE)</f>
        <v>0</v>
      </c>
      <c r="C2536" s="79"/>
      <c r="D2536" s="79"/>
      <c r="E2536" s="79"/>
    </row>
    <row r="2537" spans="1:13" ht="23.25" customHeight="1">
      <c r="A2537" s="5" t="s">
        <v>41</v>
      </c>
      <c r="B2537" s="79">
        <f>VLOOKUP($I2521,DATA!$A$1:$V$200,7,FALSE)</f>
        <v>0</v>
      </c>
      <c r="C2537" s="79"/>
      <c r="D2537" s="79"/>
      <c r="E2537" s="79"/>
    </row>
    <row r="2538" spans="1:13" ht="23.25" customHeight="1">
      <c r="A2538" s="5" t="s">
        <v>42</v>
      </c>
      <c r="B2538" s="79">
        <f>VLOOKUP($I2521,DATA!$A$1:$V$200,8,FALSE)</f>
        <v>0</v>
      </c>
      <c r="C2538" s="79"/>
      <c r="D2538" s="79"/>
      <c r="E2538" s="79"/>
    </row>
    <row r="2539" spans="1:13" ht="25.5">
      <c r="A2539" s="5" t="s">
        <v>43</v>
      </c>
      <c r="B2539" s="79">
        <f>VLOOKUP($I2521,DATA!$A$1:$V$200,9,FALSE)</f>
        <v>0</v>
      </c>
      <c r="C2539" s="79"/>
      <c r="D2539" s="79"/>
      <c r="E2539" s="79"/>
    </row>
    <row r="2540" spans="1:13" ht="22.5" customHeight="1">
      <c r="A2540" s="80" t="s">
        <v>44</v>
      </c>
      <c r="B2540" s="80"/>
      <c r="C2540" s="80"/>
      <c r="D2540" s="80"/>
      <c r="E2540" s="80"/>
    </row>
    <row r="2541" spans="1:13" ht="18.75" customHeight="1">
      <c r="A2541" s="72" t="s">
        <v>58</v>
      </c>
      <c r="B2541" s="72"/>
      <c r="C2541" s="72"/>
      <c r="D2541" s="72"/>
      <c r="E2541" s="72"/>
    </row>
    <row r="2542" spans="1:13" ht="22.5" customHeight="1">
      <c r="A2542" s="26" t="s">
        <v>74</v>
      </c>
    </row>
    <row r="2543" spans="1:13" ht="18" customHeight="1">
      <c r="A2543" s="44" t="s">
        <v>59</v>
      </c>
      <c r="B2543" s="73" t="s">
        <v>60</v>
      </c>
      <c r="C2543" s="74"/>
      <c r="D2543" s="73" t="s">
        <v>61</v>
      </c>
      <c r="E2543" s="74"/>
    </row>
    <row r="2544" spans="1:13" ht="37.5" customHeight="1">
      <c r="A2544" s="28" t="s">
        <v>62</v>
      </c>
      <c r="B2544" s="65" t="e">
        <f t="shared" ref="B2544" si="871">HLOOKUP(D2544,$I$23:$M$32,2,FALSE)</f>
        <v>#N/A</v>
      </c>
      <c r="C2544" s="66"/>
      <c r="D2544" s="68">
        <f>VLOOKUP($I2521,DATA!$A$1:$V$200,10,FALSE)</f>
        <v>0</v>
      </c>
      <c r="E2544" s="69"/>
    </row>
    <row r="2545" spans="1:5" ht="37.5" customHeight="1">
      <c r="A2545" s="28" t="s">
        <v>63</v>
      </c>
      <c r="B2545" s="65" t="e">
        <f t="shared" ref="B2545" si="872">HLOOKUP(D2544,$I$23:$M$32,3,FALSE)</f>
        <v>#N/A</v>
      </c>
      <c r="C2545" s="66"/>
      <c r="D2545" s="68">
        <f>VLOOKUP($I2521,DATA!$A$1:$V$200,11,FALSE)</f>
        <v>0</v>
      </c>
      <c r="E2545" s="69"/>
    </row>
    <row r="2546" spans="1:5" ht="37.5" customHeight="1">
      <c r="A2546" s="28" t="s">
        <v>64</v>
      </c>
      <c r="B2546" s="65" t="e">
        <f t="shared" ref="B2546" si="873">HLOOKUP(D2544,$I$23:$M$32,4,FALSE)</f>
        <v>#N/A</v>
      </c>
      <c r="C2546" s="66"/>
      <c r="D2546" s="68">
        <f>VLOOKUP($I2521,DATA!$A$1:$V$200,12,FALSE)</f>
        <v>0</v>
      </c>
      <c r="E2546" s="69"/>
    </row>
    <row r="2547" spans="1:5" ht="21.75" customHeight="1">
      <c r="A2547" s="26" t="s">
        <v>75</v>
      </c>
    </row>
    <row r="2548" spans="1:5" ht="18" customHeight="1">
      <c r="A2548" s="75" t="s">
        <v>65</v>
      </c>
      <c r="B2548" s="73" t="s">
        <v>60</v>
      </c>
      <c r="C2548" s="74"/>
      <c r="D2548" s="73" t="s">
        <v>61</v>
      </c>
      <c r="E2548" s="74"/>
    </row>
    <row r="2549" spans="1:5" ht="37.5" customHeight="1">
      <c r="A2549" s="76"/>
      <c r="B2549" s="65" t="e">
        <f t="shared" ref="B2549" si="874">HLOOKUP(D2544,$I$23:$M$32,5,FALSE)</f>
        <v>#N/A</v>
      </c>
      <c r="C2549" s="66"/>
      <c r="D2549" s="68">
        <f>VLOOKUP($I2521,DATA!$A$1:$V$200,13,FALSE)</f>
        <v>0</v>
      </c>
      <c r="E2549" s="69"/>
    </row>
    <row r="2550" spans="1:5" ht="22.5" customHeight="1">
      <c r="A2550" s="26" t="s">
        <v>76</v>
      </c>
    </row>
    <row r="2551" spans="1:5" ht="18" customHeight="1">
      <c r="A2551" s="77" t="s">
        <v>66</v>
      </c>
      <c r="B2551" s="73" t="s">
        <v>60</v>
      </c>
      <c r="C2551" s="74"/>
      <c r="D2551" s="73" t="s">
        <v>61</v>
      </c>
      <c r="E2551" s="74"/>
    </row>
    <row r="2552" spans="1:5" ht="37.5" customHeight="1">
      <c r="A2552" s="78"/>
      <c r="B2552" s="65" t="e">
        <f t="shared" ref="B2552" si="875">HLOOKUP(D2544,$I$23:$M$32,6,FALSE)</f>
        <v>#N/A</v>
      </c>
      <c r="C2552" s="66"/>
      <c r="D2552" s="68">
        <f>VLOOKUP($I2521,DATA!$A$1:$V$200,14,FALSE)</f>
        <v>0</v>
      </c>
      <c r="E2552" s="69"/>
    </row>
    <row r="2553" spans="1:5" ht="22.5" customHeight="1">
      <c r="A2553" s="26" t="s">
        <v>77</v>
      </c>
    </row>
    <row r="2554" spans="1:5" ht="30" customHeight="1">
      <c r="A2554" s="27" t="s">
        <v>67</v>
      </c>
      <c r="B2554" s="73" t="s">
        <v>60</v>
      </c>
      <c r="C2554" s="74"/>
      <c r="D2554" s="73" t="s">
        <v>61</v>
      </c>
      <c r="E2554" s="74"/>
    </row>
    <row r="2555" spans="1:5" ht="37.5" customHeight="1">
      <c r="A2555" s="28" t="s">
        <v>68</v>
      </c>
      <c r="B2555" s="65" t="e">
        <f t="shared" ref="B2555" si="876">HLOOKUP(D2544,$I$23:$M$32,7,FALSE)</f>
        <v>#N/A</v>
      </c>
      <c r="C2555" s="66"/>
      <c r="D2555" s="68">
        <f>VLOOKUP($I2521,DATA!$A$1:$V$200,15,FALSE)</f>
        <v>0</v>
      </c>
      <c r="E2555" s="69"/>
    </row>
    <row r="2556" spans="1:5" ht="37.5" customHeight="1">
      <c r="A2556" s="28" t="s">
        <v>69</v>
      </c>
      <c r="B2556" s="65" t="e">
        <f t="shared" ref="B2556" si="877">HLOOKUP(D2544,$I$23:$M$32,8,FALSE)</f>
        <v>#N/A</v>
      </c>
      <c r="C2556" s="66"/>
      <c r="D2556" s="68">
        <f>VLOOKUP($I2521,DATA!$A$1:$V$200,16,FALSE)</f>
        <v>0</v>
      </c>
      <c r="E2556" s="69"/>
    </row>
    <row r="2557" spans="1:5" ht="45" customHeight="1">
      <c r="A2557" s="29" t="s">
        <v>70</v>
      </c>
      <c r="B2557" s="65" t="e">
        <f t="shared" ref="B2557" si="878">HLOOKUP(D2544,$I$23:$M$32,9,FALSE)</f>
        <v>#N/A</v>
      </c>
      <c r="C2557" s="66"/>
      <c r="D2557" s="68">
        <f>VLOOKUP($I2521,DATA!$A$1:$V$200,17,FALSE)</f>
        <v>0</v>
      </c>
      <c r="E2557" s="69"/>
    </row>
    <row r="2558" spans="1:5" ht="37.5" customHeight="1">
      <c r="A2558" s="28" t="s">
        <v>71</v>
      </c>
      <c r="B2558" s="65" t="e">
        <f t="shared" ref="B2558" si="879">HLOOKUP(D2544,$I$23:$M$32,10,FALSE)</f>
        <v>#N/A</v>
      </c>
      <c r="C2558" s="66"/>
      <c r="D2558" s="68">
        <f>VLOOKUP($I2521,DATA!$A$1:$V$200,18,FALSE)</f>
        <v>0</v>
      </c>
      <c r="E2558" s="69"/>
    </row>
    <row r="2559" spans="1:5" ht="37.5" customHeight="1">
      <c r="A2559" s="30"/>
      <c r="B2559" s="31"/>
      <c r="C2559" s="31"/>
      <c r="D2559" s="32"/>
      <c r="E2559" s="32"/>
    </row>
    <row r="2560" spans="1:5" ht="18.75" customHeight="1">
      <c r="A2560" s="72" t="s">
        <v>72</v>
      </c>
      <c r="B2560" s="72"/>
      <c r="C2560" s="72"/>
      <c r="D2560" s="72"/>
      <c r="E2560" s="72"/>
    </row>
    <row r="2561" spans="1:13" ht="22.5" customHeight="1">
      <c r="A2561" s="26" t="s">
        <v>78</v>
      </c>
    </row>
    <row r="2562" spans="1:13" ht="30" customHeight="1">
      <c r="A2562" s="27" t="s">
        <v>73</v>
      </c>
      <c r="B2562" s="73" t="s">
        <v>60</v>
      </c>
      <c r="C2562" s="74"/>
      <c r="D2562" s="73" t="s">
        <v>61</v>
      </c>
      <c r="E2562" s="74"/>
      <c r="I2562" s="1" t="s">
        <v>26</v>
      </c>
      <c r="J2562" s="1" t="s">
        <v>25</v>
      </c>
      <c r="K2562" s="1" t="s">
        <v>194</v>
      </c>
      <c r="L2562" s="1" t="s">
        <v>195</v>
      </c>
      <c r="M2562" s="1" t="s">
        <v>196</v>
      </c>
    </row>
    <row r="2563" spans="1:13" ht="52.5" customHeight="1">
      <c r="A2563" s="29" t="str">
        <f>GRD!$L$4</f>
        <v>SELECT</v>
      </c>
      <c r="B2563" s="65" t="e">
        <f t="shared" ref="B2563:B2564" si="880">HLOOKUP(D2563,$I$42:$M$44,$G2563,FALSE)</f>
        <v>#N/A</v>
      </c>
      <c r="C2563" s="66"/>
      <c r="D2563" s="68">
        <f>VLOOKUP($I2521,DATA!$A$1:$V$200,19,FALSE)</f>
        <v>0</v>
      </c>
      <c r="E2563" s="69"/>
      <c r="G2563" s="1">
        <v>2</v>
      </c>
      <c r="H2563" s="1" t="str">
        <f t="shared" ref="H2563:H2564" si="881">A2563</f>
        <v>SELECT</v>
      </c>
      <c r="I2563" s="1" t="e">
        <f t="shared" ref="I2563:I2564" si="882">VLOOKUP($H2563,$H$3:$M$15,2,FALSE)</f>
        <v>#N/A</v>
      </c>
      <c r="J2563" s="1" t="e">
        <f t="shared" ref="J2563:J2564" si="883">VLOOKUP($H2563,$H$3:$M$15,3,FALSE)</f>
        <v>#N/A</v>
      </c>
      <c r="K2563" s="1" t="e">
        <f t="shared" ref="K2563:K2564" si="884">VLOOKUP($H2563,$H$3:$M$15,4,FALSE)</f>
        <v>#N/A</v>
      </c>
      <c r="L2563" s="1" t="e">
        <f t="shared" ref="L2563:L2564" si="885">VLOOKUP($H2563,$H$3:$M$15,5,FALSE)</f>
        <v>#N/A</v>
      </c>
      <c r="M2563" s="1" t="e">
        <f t="shared" ref="M2563:M2564" si="886">VLOOKUP($H2563,$H$3:$M$15,6,FALSE)</f>
        <v>#N/A</v>
      </c>
    </row>
    <row r="2564" spans="1:13" ht="52.5" customHeight="1">
      <c r="A2564" s="29" t="str">
        <f>GRD!$M$4</f>
        <v>SELECT</v>
      </c>
      <c r="B2564" s="65" t="e">
        <f t="shared" si="880"/>
        <v>#N/A</v>
      </c>
      <c r="C2564" s="66"/>
      <c r="D2564" s="68">
        <f>VLOOKUP($I2521,DATA!$A$1:$V$200,20,FALSE)</f>
        <v>0</v>
      </c>
      <c r="E2564" s="69"/>
      <c r="G2564" s="1">
        <v>3</v>
      </c>
      <c r="H2564" s="1" t="str">
        <f t="shared" si="881"/>
        <v>SELECT</v>
      </c>
      <c r="I2564" s="1" t="e">
        <f t="shared" si="882"/>
        <v>#N/A</v>
      </c>
      <c r="J2564" s="1" t="e">
        <f t="shared" si="883"/>
        <v>#N/A</v>
      </c>
      <c r="K2564" s="1" t="e">
        <f t="shared" si="884"/>
        <v>#N/A</v>
      </c>
      <c r="L2564" s="1" t="e">
        <f t="shared" si="885"/>
        <v>#N/A</v>
      </c>
      <c r="M2564" s="1" t="e">
        <f t="shared" si="886"/>
        <v>#N/A</v>
      </c>
    </row>
    <row r="2565" spans="1:13" ht="37.5" customHeight="1">
      <c r="A2565" s="70" t="s">
        <v>79</v>
      </c>
      <c r="B2565" s="70"/>
      <c r="C2565" s="70"/>
      <c r="D2565" s="70"/>
      <c r="E2565" s="70"/>
    </row>
    <row r="2566" spans="1:13" ht="12" customHeight="1">
      <c r="A2566" s="33"/>
      <c r="B2566" s="33"/>
      <c r="C2566" s="33"/>
      <c r="D2566" s="33"/>
      <c r="E2566" s="33"/>
    </row>
    <row r="2567" spans="1:13" ht="30" customHeight="1">
      <c r="A2567" s="27" t="s">
        <v>73</v>
      </c>
      <c r="B2567" s="71" t="s">
        <v>60</v>
      </c>
      <c r="C2567" s="71"/>
      <c r="D2567" s="71" t="s">
        <v>61</v>
      </c>
      <c r="E2567" s="71"/>
      <c r="I2567" s="1" t="s">
        <v>26</v>
      </c>
      <c r="J2567" s="1" t="s">
        <v>25</v>
      </c>
      <c r="K2567" s="1" t="s">
        <v>194</v>
      </c>
      <c r="L2567" s="1" t="s">
        <v>195</v>
      </c>
      <c r="M2567" s="1" t="s">
        <v>196</v>
      </c>
    </row>
    <row r="2568" spans="1:13" ht="52.5" customHeight="1">
      <c r="A2568" s="29" t="str">
        <f>GRD!$N$4</f>
        <v>SELECT</v>
      </c>
      <c r="B2568" s="65" t="e">
        <f t="shared" ref="B2568:B2569" si="887">HLOOKUP(D2568,$I$47:$M$49,$G2568,FALSE)</f>
        <v>#N/A</v>
      </c>
      <c r="C2568" s="66"/>
      <c r="D2568" s="67">
        <f>VLOOKUP($I2521,DATA!$A$1:$V$200,21,FALSE)</f>
        <v>0</v>
      </c>
      <c r="E2568" s="67"/>
      <c r="G2568" s="1">
        <v>2</v>
      </c>
      <c r="H2568" s="1" t="str">
        <f t="shared" ref="H2568:H2569" si="888">A2568</f>
        <v>SELECT</v>
      </c>
      <c r="I2568" s="1" t="e">
        <f t="shared" ref="I2568:I2629" si="889">VLOOKUP($H2568,$H$3:$M$15,2,FALSE)</f>
        <v>#N/A</v>
      </c>
      <c r="J2568" s="1" t="e">
        <f t="shared" ref="J2568:J2629" si="890">VLOOKUP($H2568,$H$3:$M$15,3,FALSE)</f>
        <v>#N/A</v>
      </c>
      <c r="K2568" s="1" t="e">
        <f t="shared" ref="K2568:K2629" si="891">VLOOKUP($H2568,$H$3:$M$15,4,FALSE)</f>
        <v>#N/A</v>
      </c>
      <c r="L2568" s="1" t="e">
        <f t="shared" ref="L2568:L2629" si="892">VLOOKUP($H2568,$H$3:$M$15,5,FALSE)</f>
        <v>#N/A</v>
      </c>
      <c r="M2568" s="1" t="e">
        <f t="shared" ref="M2568:M2629" si="893">VLOOKUP($H2568,$H$3:$M$15,6,FALSE)</f>
        <v>#N/A</v>
      </c>
    </row>
    <row r="2569" spans="1:13" ht="52.5" customHeight="1">
      <c r="A2569" s="29" t="str">
        <f>GRD!$O$4</f>
        <v>SELECT</v>
      </c>
      <c r="B2569" s="65" t="e">
        <f t="shared" si="887"/>
        <v>#N/A</v>
      </c>
      <c r="C2569" s="66"/>
      <c r="D2569" s="67">
        <f>VLOOKUP($I2521,DATA!$A$1:$V$200,22,FALSE)</f>
        <v>0</v>
      </c>
      <c r="E2569" s="67"/>
      <c r="G2569" s="1">
        <v>3</v>
      </c>
      <c r="H2569" s="1" t="str">
        <f t="shared" si="888"/>
        <v>SELECT</v>
      </c>
      <c r="I2569" s="1" t="e">
        <f t="shared" si="889"/>
        <v>#N/A</v>
      </c>
      <c r="J2569" s="1" t="e">
        <f t="shared" si="890"/>
        <v>#N/A</v>
      </c>
      <c r="K2569" s="1" t="e">
        <f t="shared" si="891"/>
        <v>#N/A</v>
      </c>
      <c r="L2569" s="1" t="e">
        <f t="shared" si="892"/>
        <v>#N/A</v>
      </c>
      <c r="M2569" s="1" t="e">
        <f t="shared" si="893"/>
        <v>#N/A</v>
      </c>
    </row>
    <row r="2575" spans="1:13">
      <c r="A2575" s="64" t="s">
        <v>80</v>
      </c>
      <c r="B2575" s="64"/>
      <c r="C2575" s="64" t="s">
        <v>81</v>
      </c>
      <c r="D2575" s="64"/>
      <c r="E2575" s="64"/>
    </row>
    <row r="2576" spans="1:13">
      <c r="C2576" s="64" t="s">
        <v>82</v>
      </c>
      <c r="D2576" s="64"/>
      <c r="E2576" s="64"/>
    </row>
    <row r="2577" spans="1:13">
      <c r="A2577" s="1" t="s">
        <v>84</v>
      </c>
    </row>
    <row r="2579" spans="1:13">
      <c r="A2579" s="1" t="s">
        <v>83</v>
      </c>
    </row>
    <row r="2581" spans="1:13" s="21" customFormat="1" ht="18.75" customHeight="1">
      <c r="A2581" s="89" t="s">
        <v>34</v>
      </c>
      <c r="B2581" s="89"/>
      <c r="C2581" s="89"/>
      <c r="D2581" s="89"/>
      <c r="E2581" s="89"/>
      <c r="I2581" s="21">
        <f t="shared" ref="I2581" si="894">I2521+1</f>
        <v>44</v>
      </c>
    </row>
    <row r="2582" spans="1:13" s="21" customFormat="1" ht="30" customHeight="1">
      <c r="A2582" s="90" t="s">
        <v>35</v>
      </c>
      <c r="B2582" s="90"/>
      <c r="C2582" s="90"/>
      <c r="D2582" s="90"/>
      <c r="E2582" s="90"/>
      <c r="H2582" s="1"/>
      <c r="I2582" s="1"/>
      <c r="J2582" s="1"/>
      <c r="K2582" s="1"/>
      <c r="L2582" s="1"/>
      <c r="M2582" s="1"/>
    </row>
    <row r="2583" spans="1:13" ht="18.75" customHeight="1">
      <c r="A2583" s="22" t="s">
        <v>49</v>
      </c>
      <c r="B2583" s="91" t="str">
        <f>IF((SCH!$B$2=""),"",SCH!$B$2)</f>
        <v/>
      </c>
      <c r="C2583" s="91"/>
      <c r="D2583" s="91"/>
      <c r="E2583" s="92"/>
    </row>
    <row r="2584" spans="1:13" ht="18.75" customHeight="1">
      <c r="A2584" s="23" t="s">
        <v>50</v>
      </c>
      <c r="B2584" s="82" t="str">
        <f>IF((SCH!$B$3=""),"",SCH!$B$3)</f>
        <v/>
      </c>
      <c r="C2584" s="82"/>
      <c r="D2584" s="82"/>
      <c r="E2584" s="83"/>
    </row>
    <row r="2585" spans="1:13" ht="18.75" customHeight="1">
      <c r="A2585" s="23" t="s">
        <v>56</v>
      </c>
      <c r="B2585" s="46" t="str">
        <f>IF((SCH!$B$4=""),"",SCH!$B$4)</f>
        <v/>
      </c>
      <c r="C2585" s="24" t="s">
        <v>57</v>
      </c>
      <c r="D2585" s="82" t="str">
        <f>IF((SCH!$B$5=""),"",SCH!$B$5)</f>
        <v/>
      </c>
      <c r="E2585" s="83"/>
    </row>
    <row r="2586" spans="1:13" ht="18.75" customHeight="1">
      <c r="A2586" s="23" t="s">
        <v>51</v>
      </c>
      <c r="B2586" s="82" t="str">
        <f>IF((SCH!$B$6=""),"",SCH!$B$6)</f>
        <v/>
      </c>
      <c r="C2586" s="82"/>
      <c r="D2586" s="82"/>
      <c r="E2586" s="83"/>
    </row>
    <row r="2587" spans="1:13" ht="18.75" customHeight="1">
      <c r="A2587" s="23" t="s">
        <v>52</v>
      </c>
      <c r="B2587" s="82" t="str">
        <f>IF((SCH!$B$7=""),"",SCH!$B$7)</f>
        <v/>
      </c>
      <c r="C2587" s="82"/>
      <c r="D2587" s="82"/>
      <c r="E2587" s="83"/>
    </row>
    <row r="2588" spans="1:13" ht="18.75" customHeight="1">
      <c r="A2588" s="25" t="s">
        <v>53</v>
      </c>
      <c r="B2588" s="84" t="str">
        <f>IF((SCH!$B$8=""),"",SCH!$B$8)</f>
        <v/>
      </c>
      <c r="C2588" s="84"/>
      <c r="D2588" s="84"/>
      <c r="E2588" s="85"/>
    </row>
    <row r="2589" spans="1:13" ht="26.25" customHeight="1">
      <c r="A2589" s="86" t="s">
        <v>36</v>
      </c>
      <c r="B2589" s="86"/>
      <c r="C2589" s="86"/>
      <c r="D2589" s="86"/>
      <c r="E2589" s="86"/>
    </row>
    <row r="2590" spans="1:13" s="21" customFormat="1" ht="15" customHeight="1">
      <c r="A2590" s="87" t="s">
        <v>37</v>
      </c>
      <c r="B2590" s="87"/>
      <c r="C2590" s="87"/>
      <c r="D2590" s="87"/>
      <c r="E2590" s="87"/>
      <c r="H2590" s="1"/>
      <c r="I2590" s="1"/>
      <c r="J2590" s="1"/>
      <c r="K2590" s="1"/>
      <c r="L2590" s="1"/>
      <c r="M2590" s="1"/>
    </row>
    <row r="2591" spans="1:13" s="21" customFormat="1">
      <c r="A2591" s="88" t="s">
        <v>38</v>
      </c>
      <c r="B2591" s="88"/>
      <c r="C2591" s="88"/>
      <c r="D2591" s="88"/>
      <c r="E2591" s="88"/>
      <c r="H2591" s="1"/>
      <c r="I2591" s="1"/>
      <c r="J2591" s="1"/>
      <c r="K2591" s="1"/>
      <c r="L2591" s="1"/>
      <c r="M2591" s="1"/>
    </row>
    <row r="2592" spans="1:13" ht="26.25" customHeight="1">
      <c r="A2592" s="72" t="s">
        <v>39</v>
      </c>
      <c r="B2592" s="72"/>
      <c r="C2592" s="72"/>
      <c r="D2592" s="72"/>
      <c r="E2592" s="72"/>
    </row>
    <row r="2593" spans="1:5" ht="23.25">
      <c r="A2593" s="5" t="s">
        <v>45</v>
      </c>
      <c r="B2593" s="45">
        <f>VLOOKUP($I2581,DATA!$A$1:$V$200,2,FALSE)</f>
        <v>0</v>
      </c>
      <c r="C2593" s="43" t="s">
        <v>48</v>
      </c>
      <c r="D2593" s="81">
        <f>VLOOKUP($I2581,DATA!$A$1:$V$200,3,FALSE)</f>
        <v>0</v>
      </c>
      <c r="E2593" s="81"/>
    </row>
    <row r="2594" spans="1:5" ht="23.25">
      <c r="A2594" s="5" t="s">
        <v>46</v>
      </c>
      <c r="B2594" s="79">
        <f>VLOOKUP($I2581,DATA!$A$1:$V$200,4,FALSE)</f>
        <v>0</v>
      </c>
      <c r="C2594" s="79"/>
      <c r="D2594" s="79"/>
      <c r="E2594" s="79"/>
    </row>
    <row r="2595" spans="1:5" ht="23.25">
      <c r="A2595" s="5" t="s">
        <v>47</v>
      </c>
      <c r="B2595" s="79">
        <f>VLOOKUP($I2581,DATA!$A$1:$V$200,5,FALSE)</f>
        <v>0</v>
      </c>
      <c r="C2595" s="79"/>
      <c r="D2595" s="79"/>
      <c r="E2595" s="79"/>
    </row>
    <row r="2596" spans="1:5" ht="23.25" customHeight="1">
      <c r="A2596" s="5" t="s">
        <v>40</v>
      </c>
      <c r="B2596" s="79">
        <f>VLOOKUP($I2581,DATA!$A$1:$V$200,6,FALSE)</f>
        <v>0</v>
      </c>
      <c r="C2596" s="79"/>
      <c r="D2596" s="79"/>
      <c r="E2596" s="79"/>
    </row>
    <row r="2597" spans="1:5" ht="23.25" customHeight="1">
      <c r="A2597" s="5" t="s">
        <v>41</v>
      </c>
      <c r="B2597" s="79">
        <f>VLOOKUP($I2581,DATA!$A$1:$V$200,7,FALSE)</f>
        <v>0</v>
      </c>
      <c r="C2597" s="79"/>
      <c r="D2597" s="79"/>
      <c r="E2597" s="79"/>
    </row>
    <row r="2598" spans="1:5" ht="23.25" customHeight="1">
      <c r="A2598" s="5" t="s">
        <v>42</v>
      </c>
      <c r="B2598" s="79">
        <f>VLOOKUP($I2581,DATA!$A$1:$V$200,8,FALSE)</f>
        <v>0</v>
      </c>
      <c r="C2598" s="79"/>
      <c r="D2598" s="79"/>
      <c r="E2598" s="79"/>
    </row>
    <row r="2599" spans="1:5" ht="25.5">
      <c r="A2599" s="5" t="s">
        <v>43</v>
      </c>
      <c r="B2599" s="79">
        <f>VLOOKUP($I2581,DATA!$A$1:$V$200,9,FALSE)</f>
        <v>0</v>
      </c>
      <c r="C2599" s="79"/>
      <c r="D2599" s="79"/>
      <c r="E2599" s="79"/>
    </row>
    <row r="2600" spans="1:5" ht="22.5" customHeight="1">
      <c r="A2600" s="80" t="s">
        <v>44</v>
      </c>
      <c r="B2600" s="80"/>
      <c r="C2600" s="80"/>
      <c r="D2600" s="80"/>
      <c r="E2600" s="80"/>
    </row>
    <row r="2601" spans="1:5" ht="18.75" customHeight="1">
      <c r="A2601" s="72" t="s">
        <v>58</v>
      </c>
      <c r="B2601" s="72"/>
      <c r="C2601" s="72"/>
      <c r="D2601" s="72"/>
      <c r="E2601" s="72"/>
    </row>
    <row r="2602" spans="1:5" ht="22.5" customHeight="1">
      <c r="A2602" s="26" t="s">
        <v>74</v>
      </c>
    </row>
    <row r="2603" spans="1:5" ht="18" customHeight="1">
      <c r="A2603" s="44" t="s">
        <v>59</v>
      </c>
      <c r="B2603" s="73" t="s">
        <v>60</v>
      </c>
      <c r="C2603" s="74"/>
      <c r="D2603" s="73" t="s">
        <v>61</v>
      </c>
      <c r="E2603" s="74"/>
    </row>
    <row r="2604" spans="1:5" ht="37.5" customHeight="1">
      <c r="A2604" s="28" t="s">
        <v>62</v>
      </c>
      <c r="B2604" s="65" t="e">
        <f t="shared" ref="B2604" si="895">HLOOKUP(D2604,$I$23:$M$32,2,FALSE)</f>
        <v>#N/A</v>
      </c>
      <c r="C2604" s="66"/>
      <c r="D2604" s="68">
        <f>VLOOKUP($I2581,DATA!$A$1:$V$200,10,FALSE)</f>
        <v>0</v>
      </c>
      <c r="E2604" s="69"/>
    </row>
    <row r="2605" spans="1:5" ht="37.5" customHeight="1">
      <c r="A2605" s="28" t="s">
        <v>63</v>
      </c>
      <c r="B2605" s="65" t="e">
        <f t="shared" ref="B2605" si="896">HLOOKUP(D2604,$I$23:$M$32,3,FALSE)</f>
        <v>#N/A</v>
      </c>
      <c r="C2605" s="66"/>
      <c r="D2605" s="68">
        <f>VLOOKUP($I2581,DATA!$A$1:$V$200,11,FALSE)</f>
        <v>0</v>
      </c>
      <c r="E2605" s="69"/>
    </row>
    <row r="2606" spans="1:5" ht="37.5" customHeight="1">
      <c r="A2606" s="28" t="s">
        <v>64</v>
      </c>
      <c r="B2606" s="65" t="e">
        <f t="shared" ref="B2606" si="897">HLOOKUP(D2604,$I$23:$M$32,4,FALSE)</f>
        <v>#N/A</v>
      </c>
      <c r="C2606" s="66"/>
      <c r="D2606" s="68">
        <f>VLOOKUP($I2581,DATA!$A$1:$V$200,12,FALSE)</f>
        <v>0</v>
      </c>
      <c r="E2606" s="69"/>
    </row>
    <row r="2607" spans="1:5" ht="21.75" customHeight="1">
      <c r="A2607" s="26" t="s">
        <v>75</v>
      </c>
    </row>
    <row r="2608" spans="1:5" ht="18" customHeight="1">
      <c r="A2608" s="75" t="s">
        <v>65</v>
      </c>
      <c r="B2608" s="73" t="s">
        <v>60</v>
      </c>
      <c r="C2608" s="74"/>
      <c r="D2608" s="73" t="s">
        <v>61</v>
      </c>
      <c r="E2608" s="74"/>
    </row>
    <row r="2609" spans="1:13" ht="37.5" customHeight="1">
      <c r="A2609" s="76"/>
      <c r="B2609" s="65" t="e">
        <f t="shared" ref="B2609" si="898">HLOOKUP(D2604,$I$23:$M$32,5,FALSE)</f>
        <v>#N/A</v>
      </c>
      <c r="C2609" s="66"/>
      <c r="D2609" s="68">
        <f>VLOOKUP($I2581,DATA!$A$1:$V$200,13,FALSE)</f>
        <v>0</v>
      </c>
      <c r="E2609" s="69"/>
    </row>
    <row r="2610" spans="1:13" ht="22.5" customHeight="1">
      <c r="A2610" s="26" t="s">
        <v>76</v>
      </c>
    </row>
    <row r="2611" spans="1:13" ht="18" customHeight="1">
      <c r="A2611" s="77" t="s">
        <v>66</v>
      </c>
      <c r="B2611" s="73" t="s">
        <v>60</v>
      </c>
      <c r="C2611" s="74"/>
      <c r="D2611" s="73" t="s">
        <v>61</v>
      </c>
      <c r="E2611" s="74"/>
    </row>
    <row r="2612" spans="1:13" ht="37.5" customHeight="1">
      <c r="A2612" s="78"/>
      <c r="B2612" s="65" t="e">
        <f t="shared" ref="B2612" si="899">HLOOKUP(D2604,$I$23:$M$32,6,FALSE)</f>
        <v>#N/A</v>
      </c>
      <c r="C2612" s="66"/>
      <c r="D2612" s="68">
        <f>VLOOKUP($I2581,DATA!$A$1:$V$200,14,FALSE)</f>
        <v>0</v>
      </c>
      <c r="E2612" s="69"/>
    </row>
    <row r="2613" spans="1:13" ht="22.5" customHeight="1">
      <c r="A2613" s="26" t="s">
        <v>77</v>
      </c>
    </row>
    <row r="2614" spans="1:13" ht="30" customHeight="1">
      <c r="A2614" s="27" t="s">
        <v>67</v>
      </c>
      <c r="B2614" s="73" t="s">
        <v>60</v>
      </c>
      <c r="C2614" s="74"/>
      <c r="D2614" s="73" t="s">
        <v>61</v>
      </c>
      <c r="E2614" s="74"/>
    </row>
    <row r="2615" spans="1:13" ht="37.5" customHeight="1">
      <c r="A2615" s="28" t="s">
        <v>68</v>
      </c>
      <c r="B2615" s="65" t="e">
        <f t="shared" ref="B2615" si="900">HLOOKUP(D2604,$I$23:$M$32,7,FALSE)</f>
        <v>#N/A</v>
      </c>
      <c r="C2615" s="66"/>
      <c r="D2615" s="68">
        <f>VLOOKUP($I2581,DATA!$A$1:$V$200,15,FALSE)</f>
        <v>0</v>
      </c>
      <c r="E2615" s="69"/>
    </row>
    <row r="2616" spans="1:13" ht="37.5" customHeight="1">
      <c r="A2616" s="28" t="s">
        <v>69</v>
      </c>
      <c r="B2616" s="65" t="e">
        <f t="shared" ref="B2616" si="901">HLOOKUP(D2604,$I$23:$M$32,8,FALSE)</f>
        <v>#N/A</v>
      </c>
      <c r="C2616" s="66"/>
      <c r="D2616" s="68">
        <f>VLOOKUP($I2581,DATA!$A$1:$V$200,16,FALSE)</f>
        <v>0</v>
      </c>
      <c r="E2616" s="69"/>
    </row>
    <row r="2617" spans="1:13" ht="45" customHeight="1">
      <c r="A2617" s="29" t="s">
        <v>70</v>
      </c>
      <c r="B2617" s="65" t="e">
        <f t="shared" ref="B2617" si="902">HLOOKUP(D2604,$I$23:$M$32,9,FALSE)</f>
        <v>#N/A</v>
      </c>
      <c r="C2617" s="66"/>
      <c r="D2617" s="68">
        <f>VLOOKUP($I2581,DATA!$A$1:$V$200,17,FALSE)</f>
        <v>0</v>
      </c>
      <c r="E2617" s="69"/>
    </row>
    <row r="2618" spans="1:13" ht="37.5" customHeight="1">
      <c r="A2618" s="28" t="s">
        <v>71</v>
      </c>
      <c r="B2618" s="65" t="e">
        <f t="shared" ref="B2618" si="903">HLOOKUP(D2604,$I$23:$M$32,10,FALSE)</f>
        <v>#N/A</v>
      </c>
      <c r="C2618" s="66"/>
      <c r="D2618" s="68">
        <f>VLOOKUP($I2581,DATA!$A$1:$V$200,18,FALSE)</f>
        <v>0</v>
      </c>
      <c r="E2618" s="69"/>
    </row>
    <row r="2619" spans="1:13" ht="37.5" customHeight="1">
      <c r="A2619" s="30"/>
      <c r="B2619" s="31"/>
      <c r="C2619" s="31"/>
      <c r="D2619" s="32"/>
      <c r="E2619" s="32"/>
    </row>
    <row r="2620" spans="1:13" ht="18.75" customHeight="1">
      <c r="A2620" s="72" t="s">
        <v>72</v>
      </c>
      <c r="B2620" s="72"/>
      <c r="C2620" s="72"/>
      <c r="D2620" s="72"/>
      <c r="E2620" s="72"/>
    </row>
    <row r="2621" spans="1:13" ht="22.5" customHeight="1">
      <c r="A2621" s="26" t="s">
        <v>78</v>
      </c>
    </row>
    <row r="2622" spans="1:13" ht="30" customHeight="1">
      <c r="A2622" s="27" t="s">
        <v>73</v>
      </c>
      <c r="B2622" s="73" t="s">
        <v>60</v>
      </c>
      <c r="C2622" s="74"/>
      <c r="D2622" s="73" t="s">
        <v>61</v>
      </c>
      <c r="E2622" s="74"/>
      <c r="I2622" s="1" t="s">
        <v>26</v>
      </c>
      <c r="J2622" s="1" t="s">
        <v>25</v>
      </c>
      <c r="K2622" s="1" t="s">
        <v>194</v>
      </c>
      <c r="L2622" s="1" t="s">
        <v>195</v>
      </c>
      <c r="M2622" s="1" t="s">
        <v>196</v>
      </c>
    </row>
    <row r="2623" spans="1:13" ht="52.5" customHeight="1">
      <c r="A2623" s="29" t="str">
        <f>GRD!$L$4</f>
        <v>SELECT</v>
      </c>
      <c r="B2623" s="65" t="e">
        <f t="shared" ref="B2623:B2624" si="904">HLOOKUP(D2623,$I$42:$M$44,$G2623,FALSE)</f>
        <v>#N/A</v>
      </c>
      <c r="C2623" s="66"/>
      <c r="D2623" s="68">
        <f>VLOOKUP($I2581,DATA!$A$1:$V$200,19,FALSE)</f>
        <v>0</v>
      </c>
      <c r="E2623" s="69"/>
      <c r="G2623" s="1">
        <v>2</v>
      </c>
      <c r="H2623" s="1" t="str">
        <f t="shared" ref="H2623:H2624" si="905">A2623</f>
        <v>SELECT</v>
      </c>
      <c r="I2623" s="1" t="e">
        <f t="shared" ref="I2623:I2624" si="906">VLOOKUP($H2623,$H$3:$M$15,2,FALSE)</f>
        <v>#N/A</v>
      </c>
      <c r="J2623" s="1" t="e">
        <f t="shared" ref="J2623:J2624" si="907">VLOOKUP($H2623,$H$3:$M$15,3,FALSE)</f>
        <v>#N/A</v>
      </c>
      <c r="K2623" s="1" t="e">
        <f t="shared" ref="K2623:K2624" si="908">VLOOKUP($H2623,$H$3:$M$15,4,FALSE)</f>
        <v>#N/A</v>
      </c>
      <c r="L2623" s="1" t="e">
        <f t="shared" ref="L2623:L2624" si="909">VLOOKUP($H2623,$H$3:$M$15,5,FALSE)</f>
        <v>#N/A</v>
      </c>
      <c r="M2623" s="1" t="e">
        <f t="shared" ref="M2623:M2624" si="910">VLOOKUP($H2623,$H$3:$M$15,6,FALSE)</f>
        <v>#N/A</v>
      </c>
    </row>
    <row r="2624" spans="1:13" ht="52.5" customHeight="1">
      <c r="A2624" s="29" t="str">
        <f>GRD!$M$4</f>
        <v>SELECT</v>
      </c>
      <c r="B2624" s="65" t="e">
        <f t="shared" si="904"/>
        <v>#N/A</v>
      </c>
      <c r="C2624" s="66"/>
      <c r="D2624" s="68">
        <f>VLOOKUP($I2581,DATA!$A$1:$V$200,20,FALSE)</f>
        <v>0</v>
      </c>
      <c r="E2624" s="69"/>
      <c r="G2624" s="1">
        <v>3</v>
      </c>
      <c r="H2624" s="1" t="str">
        <f t="shared" si="905"/>
        <v>SELECT</v>
      </c>
      <c r="I2624" s="1" t="e">
        <f t="shared" si="906"/>
        <v>#N/A</v>
      </c>
      <c r="J2624" s="1" t="e">
        <f t="shared" si="907"/>
        <v>#N/A</v>
      </c>
      <c r="K2624" s="1" t="e">
        <f t="shared" si="908"/>
        <v>#N/A</v>
      </c>
      <c r="L2624" s="1" t="e">
        <f t="shared" si="909"/>
        <v>#N/A</v>
      </c>
      <c r="M2624" s="1" t="e">
        <f t="shared" si="910"/>
        <v>#N/A</v>
      </c>
    </row>
    <row r="2625" spans="1:13" ht="37.5" customHeight="1">
      <c r="A2625" s="70" t="s">
        <v>79</v>
      </c>
      <c r="B2625" s="70"/>
      <c r="C2625" s="70"/>
      <c r="D2625" s="70"/>
      <c r="E2625" s="70"/>
    </row>
    <row r="2626" spans="1:13" ht="12" customHeight="1">
      <c r="A2626" s="33"/>
      <c r="B2626" s="33"/>
      <c r="C2626" s="33"/>
      <c r="D2626" s="33"/>
      <c r="E2626" s="33"/>
    </row>
    <row r="2627" spans="1:13" ht="30" customHeight="1">
      <c r="A2627" s="27" t="s">
        <v>73</v>
      </c>
      <c r="B2627" s="71" t="s">
        <v>60</v>
      </c>
      <c r="C2627" s="71"/>
      <c r="D2627" s="71" t="s">
        <v>61</v>
      </c>
      <c r="E2627" s="71"/>
      <c r="I2627" s="1" t="s">
        <v>26</v>
      </c>
      <c r="J2627" s="1" t="s">
        <v>25</v>
      </c>
      <c r="K2627" s="1" t="s">
        <v>194</v>
      </c>
      <c r="L2627" s="1" t="s">
        <v>195</v>
      </c>
      <c r="M2627" s="1" t="s">
        <v>196</v>
      </c>
    </row>
    <row r="2628" spans="1:13" ht="52.5" customHeight="1">
      <c r="A2628" s="29" t="str">
        <f>GRD!$N$4</f>
        <v>SELECT</v>
      </c>
      <c r="B2628" s="65" t="e">
        <f t="shared" ref="B2628:B2629" si="911">HLOOKUP(D2628,$I$47:$M$49,$G2628,FALSE)</f>
        <v>#N/A</v>
      </c>
      <c r="C2628" s="66"/>
      <c r="D2628" s="67">
        <f>VLOOKUP($I2581,DATA!$A$1:$V$200,21,FALSE)</f>
        <v>0</v>
      </c>
      <c r="E2628" s="67"/>
      <c r="G2628" s="1">
        <v>2</v>
      </c>
      <c r="H2628" s="1" t="str">
        <f t="shared" ref="H2628:H2629" si="912">A2628</f>
        <v>SELECT</v>
      </c>
      <c r="I2628" s="1" t="e">
        <f t="shared" si="889"/>
        <v>#N/A</v>
      </c>
      <c r="J2628" s="1" t="e">
        <f t="shared" si="890"/>
        <v>#N/A</v>
      </c>
      <c r="K2628" s="1" t="e">
        <f t="shared" si="891"/>
        <v>#N/A</v>
      </c>
      <c r="L2628" s="1" t="e">
        <f t="shared" si="892"/>
        <v>#N/A</v>
      </c>
      <c r="M2628" s="1" t="e">
        <f t="shared" si="893"/>
        <v>#N/A</v>
      </c>
    </row>
    <row r="2629" spans="1:13" ht="52.5" customHeight="1">
      <c r="A2629" s="29" t="str">
        <f>GRD!$O$4</f>
        <v>SELECT</v>
      </c>
      <c r="B2629" s="65" t="e">
        <f t="shared" si="911"/>
        <v>#N/A</v>
      </c>
      <c r="C2629" s="66"/>
      <c r="D2629" s="67">
        <f>VLOOKUP($I2581,DATA!$A$1:$V$200,22,FALSE)</f>
        <v>0</v>
      </c>
      <c r="E2629" s="67"/>
      <c r="G2629" s="1">
        <v>3</v>
      </c>
      <c r="H2629" s="1" t="str">
        <f t="shared" si="912"/>
        <v>SELECT</v>
      </c>
      <c r="I2629" s="1" t="e">
        <f t="shared" si="889"/>
        <v>#N/A</v>
      </c>
      <c r="J2629" s="1" t="e">
        <f t="shared" si="890"/>
        <v>#N/A</v>
      </c>
      <c r="K2629" s="1" t="e">
        <f t="shared" si="891"/>
        <v>#N/A</v>
      </c>
      <c r="L2629" s="1" t="e">
        <f t="shared" si="892"/>
        <v>#N/A</v>
      </c>
      <c r="M2629" s="1" t="e">
        <f t="shared" si="893"/>
        <v>#N/A</v>
      </c>
    </row>
    <row r="2635" spans="1:13">
      <c r="A2635" s="64" t="s">
        <v>80</v>
      </c>
      <c r="B2635" s="64"/>
      <c r="C2635" s="64" t="s">
        <v>81</v>
      </c>
      <c r="D2635" s="64"/>
      <c r="E2635" s="64"/>
    </row>
    <row r="2636" spans="1:13">
      <c r="C2636" s="64" t="s">
        <v>82</v>
      </c>
      <c r="D2636" s="64"/>
      <c r="E2636" s="64"/>
    </row>
    <row r="2637" spans="1:13">
      <c r="A2637" s="1" t="s">
        <v>84</v>
      </c>
    </row>
    <row r="2639" spans="1:13">
      <c r="A2639" s="1" t="s">
        <v>83</v>
      </c>
    </row>
    <row r="2641" spans="1:13" s="21" customFormat="1" ht="18.75" customHeight="1">
      <c r="A2641" s="89" t="s">
        <v>34</v>
      </c>
      <c r="B2641" s="89"/>
      <c r="C2641" s="89"/>
      <c r="D2641" s="89"/>
      <c r="E2641" s="89"/>
      <c r="I2641" s="21">
        <f t="shared" ref="I2641" si="913">I2581+1</f>
        <v>45</v>
      </c>
    </row>
    <row r="2642" spans="1:13" s="21" customFormat="1" ht="30" customHeight="1">
      <c r="A2642" s="90" t="s">
        <v>35</v>
      </c>
      <c r="B2642" s="90"/>
      <c r="C2642" s="90"/>
      <c r="D2642" s="90"/>
      <c r="E2642" s="90"/>
      <c r="H2642" s="1"/>
      <c r="I2642" s="1"/>
      <c r="J2642" s="1"/>
      <c r="K2642" s="1"/>
      <c r="L2642" s="1"/>
      <c r="M2642" s="1"/>
    </row>
    <row r="2643" spans="1:13" ht="18.75" customHeight="1">
      <c r="A2643" s="22" t="s">
        <v>49</v>
      </c>
      <c r="B2643" s="91" t="str">
        <f>IF((SCH!$B$2=""),"",SCH!$B$2)</f>
        <v/>
      </c>
      <c r="C2643" s="91"/>
      <c r="D2643" s="91"/>
      <c r="E2643" s="92"/>
    </row>
    <row r="2644" spans="1:13" ht="18.75" customHeight="1">
      <c r="A2644" s="23" t="s">
        <v>50</v>
      </c>
      <c r="B2644" s="82" t="str">
        <f>IF((SCH!$B$3=""),"",SCH!$B$3)</f>
        <v/>
      </c>
      <c r="C2644" s="82"/>
      <c r="D2644" s="82"/>
      <c r="E2644" s="83"/>
    </row>
    <row r="2645" spans="1:13" ht="18.75" customHeight="1">
      <c r="A2645" s="23" t="s">
        <v>56</v>
      </c>
      <c r="B2645" s="46" t="str">
        <f>IF((SCH!$B$4=""),"",SCH!$B$4)</f>
        <v/>
      </c>
      <c r="C2645" s="24" t="s">
        <v>57</v>
      </c>
      <c r="D2645" s="82" t="str">
        <f>IF((SCH!$B$5=""),"",SCH!$B$5)</f>
        <v/>
      </c>
      <c r="E2645" s="83"/>
    </row>
    <row r="2646" spans="1:13" ht="18.75" customHeight="1">
      <c r="A2646" s="23" t="s">
        <v>51</v>
      </c>
      <c r="B2646" s="82" t="str">
        <f>IF((SCH!$B$6=""),"",SCH!$B$6)</f>
        <v/>
      </c>
      <c r="C2646" s="82"/>
      <c r="D2646" s="82"/>
      <c r="E2646" s="83"/>
    </row>
    <row r="2647" spans="1:13" ht="18.75" customHeight="1">
      <c r="A2647" s="23" t="s">
        <v>52</v>
      </c>
      <c r="B2647" s="82" t="str">
        <f>IF((SCH!$B$7=""),"",SCH!$B$7)</f>
        <v/>
      </c>
      <c r="C2647" s="82"/>
      <c r="D2647" s="82"/>
      <c r="E2647" s="83"/>
    </row>
    <row r="2648" spans="1:13" ht="18.75" customHeight="1">
      <c r="A2648" s="25" t="s">
        <v>53</v>
      </c>
      <c r="B2648" s="84" t="str">
        <f>IF((SCH!$B$8=""),"",SCH!$B$8)</f>
        <v/>
      </c>
      <c r="C2648" s="84"/>
      <c r="D2648" s="84"/>
      <c r="E2648" s="85"/>
    </row>
    <row r="2649" spans="1:13" ht="26.25" customHeight="1">
      <c r="A2649" s="86" t="s">
        <v>36</v>
      </c>
      <c r="B2649" s="86"/>
      <c r="C2649" s="86"/>
      <c r="D2649" s="86"/>
      <c r="E2649" s="86"/>
    </row>
    <row r="2650" spans="1:13" s="21" customFormat="1" ht="15" customHeight="1">
      <c r="A2650" s="87" t="s">
        <v>37</v>
      </c>
      <c r="B2650" s="87"/>
      <c r="C2650" s="87"/>
      <c r="D2650" s="87"/>
      <c r="E2650" s="87"/>
      <c r="H2650" s="1"/>
      <c r="I2650" s="1"/>
      <c r="J2650" s="1"/>
      <c r="K2650" s="1"/>
      <c r="L2650" s="1"/>
      <c r="M2650" s="1"/>
    </row>
    <row r="2651" spans="1:13" s="21" customFormat="1">
      <c r="A2651" s="88" t="s">
        <v>38</v>
      </c>
      <c r="B2651" s="88"/>
      <c r="C2651" s="88"/>
      <c r="D2651" s="88"/>
      <c r="E2651" s="88"/>
      <c r="H2651" s="1"/>
      <c r="I2651" s="1"/>
      <c r="J2651" s="1"/>
      <c r="K2651" s="1"/>
      <c r="L2651" s="1"/>
      <c r="M2651" s="1"/>
    </row>
    <row r="2652" spans="1:13" ht="26.25" customHeight="1">
      <c r="A2652" s="72" t="s">
        <v>39</v>
      </c>
      <c r="B2652" s="72"/>
      <c r="C2652" s="72"/>
      <c r="D2652" s="72"/>
      <c r="E2652" s="72"/>
    </row>
    <row r="2653" spans="1:13" ht="23.25">
      <c r="A2653" s="5" t="s">
        <v>45</v>
      </c>
      <c r="B2653" s="45">
        <f>VLOOKUP($I2641,DATA!$A$1:$V$200,2,FALSE)</f>
        <v>0</v>
      </c>
      <c r="C2653" s="43" t="s">
        <v>48</v>
      </c>
      <c r="D2653" s="81">
        <f>VLOOKUP($I2641,DATA!$A$1:$V$200,3,FALSE)</f>
        <v>0</v>
      </c>
      <c r="E2653" s="81"/>
    </row>
    <row r="2654" spans="1:13" ht="23.25">
      <c r="A2654" s="5" t="s">
        <v>46</v>
      </c>
      <c r="B2654" s="79">
        <f>VLOOKUP($I2641,DATA!$A$1:$V$200,4,FALSE)</f>
        <v>0</v>
      </c>
      <c r="C2654" s="79"/>
      <c r="D2654" s="79"/>
      <c r="E2654" s="79"/>
    </row>
    <row r="2655" spans="1:13" ht="23.25">
      <c r="A2655" s="5" t="s">
        <v>47</v>
      </c>
      <c r="B2655" s="79">
        <f>VLOOKUP($I2641,DATA!$A$1:$V$200,5,FALSE)</f>
        <v>0</v>
      </c>
      <c r="C2655" s="79"/>
      <c r="D2655" s="79"/>
      <c r="E2655" s="79"/>
    </row>
    <row r="2656" spans="1:13" ht="23.25" customHeight="1">
      <c r="A2656" s="5" t="s">
        <v>40</v>
      </c>
      <c r="B2656" s="79">
        <f>VLOOKUP($I2641,DATA!$A$1:$V$200,6,FALSE)</f>
        <v>0</v>
      </c>
      <c r="C2656" s="79"/>
      <c r="D2656" s="79"/>
      <c r="E2656" s="79"/>
    </row>
    <row r="2657" spans="1:5" ht="23.25" customHeight="1">
      <c r="A2657" s="5" t="s">
        <v>41</v>
      </c>
      <c r="B2657" s="79">
        <f>VLOOKUP($I2641,DATA!$A$1:$V$200,7,FALSE)</f>
        <v>0</v>
      </c>
      <c r="C2657" s="79"/>
      <c r="D2657" s="79"/>
      <c r="E2657" s="79"/>
    </row>
    <row r="2658" spans="1:5" ht="23.25" customHeight="1">
      <c r="A2658" s="5" t="s">
        <v>42</v>
      </c>
      <c r="B2658" s="79">
        <f>VLOOKUP($I2641,DATA!$A$1:$V$200,8,FALSE)</f>
        <v>0</v>
      </c>
      <c r="C2658" s="79"/>
      <c r="D2658" s="79"/>
      <c r="E2658" s="79"/>
    </row>
    <row r="2659" spans="1:5" ht="25.5">
      <c r="A2659" s="5" t="s">
        <v>43</v>
      </c>
      <c r="B2659" s="79">
        <f>VLOOKUP($I2641,DATA!$A$1:$V$200,9,FALSE)</f>
        <v>0</v>
      </c>
      <c r="C2659" s="79"/>
      <c r="D2659" s="79"/>
      <c r="E2659" s="79"/>
    </row>
    <row r="2660" spans="1:5" ht="22.5" customHeight="1">
      <c r="A2660" s="80" t="s">
        <v>44</v>
      </c>
      <c r="B2660" s="80"/>
      <c r="C2660" s="80"/>
      <c r="D2660" s="80"/>
      <c r="E2660" s="80"/>
    </row>
    <row r="2661" spans="1:5" ht="18.75" customHeight="1">
      <c r="A2661" s="72" t="s">
        <v>58</v>
      </c>
      <c r="B2661" s="72"/>
      <c r="C2661" s="72"/>
      <c r="D2661" s="72"/>
      <c r="E2661" s="72"/>
    </row>
    <row r="2662" spans="1:5" ht="22.5" customHeight="1">
      <c r="A2662" s="26" t="s">
        <v>74</v>
      </c>
    </row>
    <row r="2663" spans="1:5" ht="18" customHeight="1">
      <c r="A2663" s="44" t="s">
        <v>59</v>
      </c>
      <c r="B2663" s="73" t="s">
        <v>60</v>
      </c>
      <c r="C2663" s="74"/>
      <c r="D2663" s="73" t="s">
        <v>61</v>
      </c>
      <c r="E2663" s="74"/>
    </row>
    <row r="2664" spans="1:5" ht="37.5" customHeight="1">
      <c r="A2664" s="28" t="s">
        <v>62</v>
      </c>
      <c r="B2664" s="65" t="e">
        <f t="shared" ref="B2664" si="914">HLOOKUP(D2664,$I$23:$M$32,2,FALSE)</f>
        <v>#N/A</v>
      </c>
      <c r="C2664" s="66"/>
      <c r="D2664" s="68">
        <f>VLOOKUP($I2641,DATA!$A$1:$V$200,10,FALSE)</f>
        <v>0</v>
      </c>
      <c r="E2664" s="69"/>
    </row>
    <row r="2665" spans="1:5" ht="37.5" customHeight="1">
      <c r="A2665" s="28" t="s">
        <v>63</v>
      </c>
      <c r="B2665" s="65" t="e">
        <f t="shared" ref="B2665" si="915">HLOOKUP(D2664,$I$23:$M$32,3,FALSE)</f>
        <v>#N/A</v>
      </c>
      <c r="C2665" s="66"/>
      <c r="D2665" s="68">
        <f>VLOOKUP($I2641,DATA!$A$1:$V$200,11,FALSE)</f>
        <v>0</v>
      </c>
      <c r="E2665" s="69"/>
    </row>
    <row r="2666" spans="1:5" ht="37.5" customHeight="1">
      <c r="A2666" s="28" t="s">
        <v>64</v>
      </c>
      <c r="B2666" s="65" t="e">
        <f t="shared" ref="B2666" si="916">HLOOKUP(D2664,$I$23:$M$32,4,FALSE)</f>
        <v>#N/A</v>
      </c>
      <c r="C2666" s="66"/>
      <c r="D2666" s="68">
        <f>VLOOKUP($I2641,DATA!$A$1:$V$200,12,FALSE)</f>
        <v>0</v>
      </c>
      <c r="E2666" s="69"/>
    </row>
    <row r="2667" spans="1:5" ht="21.75" customHeight="1">
      <c r="A2667" s="26" t="s">
        <v>75</v>
      </c>
    </row>
    <row r="2668" spans="1:5" ht="18" customHeight="1">
      <c r="A2668" s="75" t="s">
        <v>65</v>
      </c>
      <c r="B2668" s="73" t="s">
        <v>60</v>
      </c>
      <c r="C2668" s="74"/>
      <c r="D2668" s="73" t="s">
        <v>61</v>
      </c>
      <c r="E2668" s="74"/>
    </row>
    <row r="2669" spans="1:5" ht="37.5" customHeight="1">
      <c r="A2669" s="76"/>
      <c r="B2669" s="65" t="e">
        <f t="shared" ref="B2669" si="917">HLOOKUP(D2664,$I$23:$M$32,5,FALSE)</f>
        <v>#N/A</v>
      </c>
      <c r="C2669" s="66"/>
      <c r="D2669" s="68">
        <f>VLOOKUP($I2641,DATA!$A$1:$V$200,13,FALSE)</f>
        <v>0</v>
      </c>
      <c r="E2669" s="69"/>
    </row>
    <row r="2670" spans="1:5" ht="22.5" customHeight="1">
      <c r="A2670" s="26" t="s">
        <v>76</v>
      </c>
    </row>
    <row r="2671" spans="1:5" ht="18" customHeight="1">
      <c r="A2671" s="77" t="s">
        <v>66</v>
      </c>
      <c r="B2671" s="73" t="s">
        <v>60</v>
      </c>
      <c r="C2671" s="74"/>
      <c r="D2671" s="73" t="s">
        <v>61</v>
      </c>
      <c r="E2671" s="74"/>
    </row>
    <row r="2672" spans="1:5" ht="37.5" customHeight="1">
      <c r="A2672" s="78"/>
      <c r="B2672" s="65" t="e">
        <f t="shared" ref="B2672" si="918">HLOOKUP(D2664,$I$23:$M$32,6,FALSE)</f>
        <v>#N/A</v>
      </c>
      <c r="C2672" s="66"/>
      <c r="D2672" s="68">
        <f>VLOOKUP($I2641,DATA!$A$1:$V$200,14,FALSE)</f>
        <v>0</v>
      </c>
      <c r="E2672" s="69"/>
    </row>
    <row r="2673" spans="1:13" ht="22.5" customHeight="1">
      <c r="A2673" s="26" t="s">
        <v>77</v>
      </c>
    </row>
    <row r="2674" spans="1:13" ht="30" customHeight="1">
      <c r="A2674" s="27" t="s">
        <v>67</v>
      </c>
      <c r="B2674" s="73" t="s">
        <v>60</v>
      </c>
      <c r="C2674" s="74"/>
      <c r="D2674" s="73" t="s">
        <v>61</v>
      </c>
      <c r="E2674" s="74"/>
    </row>
    <row r="2675" spans="1:13" ht="37.5" customHeight="1">
      <c r="A2675" s="28" t="s">
        <v>68</v>
      </c>
      <c r="B2675" s="65" t="e">
        <f t="shared" ref="B2675" si="919">HLOOKUP(D2664,$I$23:$M$32,7,FALSE)</f>
        <v>#N/A</v>
      </c>
      <c r="C2675" s="66"/>
      <c r="D2675" s="68">
        <f>VLOOKUP($I2641,DATA!$A$1:$V$200,15,FALSE)</f>
        <v>0</v>
      </c>
      <c r="E2675" s="69"/>
    </row>
    <row r="2676" spans="1:13" ht="37.5" customHeight="1">
      <c r="A2676" s="28" t="s">
        <v>69</v>
      </c>
      <c r="B2676" s="65" t="e">
        <f t="shared" ref="B2676" si="920">HLOOKUP(D2664,$I$23:$M$32,8,FALSE)</f>
        <v>#N/A</v>
      </c>
      <c r="C2676" s="66"/>
      <c r="D2676" s="68">
        <f>VLOOKUP($I2641,DATA!$A$1:$V$200,16,FALSE)</f>
        <v>0</v>
      </c>
      <c r="E2676" s="69"/>
    </row>
    <row r="2677" spans="1:13" ht="45" customHeight="1">
      <c r="A2677" s="29" t="s">
        <v>70</v>
      </c>
      <c r="B2677" s="65" t="e">
        <f t="shared" ref="B2677" si="921">HLOOKUP(D2664,$I$23:$M$32,9,FALSE)</f>
        <v>#N/A</v>
      </c>
      <c r="C2677" s="66"/>
      <c r="D2677" s="68">
        <f>VLOOKUP($I2641,DATA!$A$1:$V$200,17,FALSE)</f>
        <v>0</v>
      </c>
      <c r="E2677" s="69"/>
    </row>
    <row r="2678" spans="1:13" ht="37.5" customHeight="1">
      <c r="A2678" s="28" t="s">
        <v>71</v>
      </c>
      <c r="B2678" s="65" t="e">
        <f t="shared" ref="B2678" si="922">HLOOKUP(D2664,$I$23:$M$32,10,FALSE)</f>
        <v>#N/A</v>
      </c>
      <c r="C2678" s="66"/>
      <c r="D2678" s="68">
        <f>VLOOKUP($I2641,DATA!$A$1:$V$200,18,FALSE)</f>
        <v>0</v>
      </c>
      <c r="E2678" s="69"/>
    </row>
    <row r="2679" spans="1:13" ht="37.5" customHeight="1">
      <c r="A2679" s="30"/>
      <c r="B2679" s="31"/>
      <c r="C2679" s="31"/>
      <c r="D2679" s="32"/>
      <c r="E2679" s="32"/>
    </row>
    <row r="2680" spans="1:13" ht="18.75" customHeight="1">
      <c r="A2680" s="72" t="s">
        <v>72</v>
      </c>
      <c r="B2680" s="72"/>
      <c r="C2680" s="72"/>
      <c r="D2680" s="72"/>
      <c r="E2680" s="72"/>
    </row>
    <row r="2681" spans="1:13" ht="22.5" customHeight="1">
      <c r="A2681" s="26" t="s">
        <v>78</v>
      </c>
    </row>
    <row r="2682" spans="1:13" ht="30" customHeight="1">
      <c r="A2682" s="27" t="s">
        <v>73</v>
      </c>
      <c r="B2682" s="73" t="s">
        <v>60</v>
      </c>
      <c r="C2682" s="74"/>
      <c r="D2682" s="73" t="s">
        <v>61</v>
      </c>
      <c r="E2682" s="74"/>
      <c r="I2682" s="1" t="s">
        <v>26</v>
      </c>
      <c r="J2682" s="1" t="s">
        <v>25</v>
      </c>
      <c r="K2682" s="1" t="s">
        <v>194</v>
      </c>
      <c r="L2682" s="1" t="s">
        <v>195</v>
      </c>
      <c r="M2682" s="1" t="s">
        <v>196</v>
      </c>
    </row>
    <row r="2683" spans="1:13" ht="52.5" customHeight="1">
      <c r="A2683" s="29" t="str">
        <f>GRD!$L$4</f>
        <v>SELECT</v>
      </c>
      <c r="B2683" s="65" t="e">
        <f t="shared" ref="B2683:B2684" si="923">HLOOKUP(D2683,$I$42:$M$44,$G2683,FALSE)</f>
        <v>#N/A</v>
      </c>
      <c r="C2683" s="66"/>
      <c r="D2683" s="68">
        <f>VLOOKUP($I2641,DATA!$A$1:$V$200,19,FALSE)</f>
        <v>0</v>
      </c>
      <c r="E2683" s="69"/>
      <c r="G2683" s="1">
        <v>2</v>
      </c>
      <c r="H2683" s="1" t="str">
        <f t="shared" ref="H2683:H2684" si="924">A2683</f>
        <v>SELECT</v>
      </c>
      <c r="I2683" s="1" t="e">
        <f t="shared" ref="I2683:I2684" si="925">VLOOKUP($H2683,$H$3:$M$15,2,FALSE)</f>
        <v>#N/A</v>
      </c>
      <c r="J2683" s="1" t="e">
        <f t="shared" ref="J2683:J2684" si="926">VLOOKUP($H2683,$H$3:$M$15,3,FALSE)</f>
        <v>#N/A</v>
      </c>
      <c r="K2683" s="1" t="e">
        <f t="shared" ref="K2683:K2684" si="927">VLOOKUP($H2683,$H$3:$M$15,4,FALSE)</f>
        <v>#N/A</v>
      </c>
      <c r="L2683" s="1" t="e">
        <f t="shared" ref="L2683:L2684" si="928">VLOOKUP($H2683,$H$3:$M$15,5,FALSE)</f>
        <v>#N/A</v>
      </c>
      <c r="M2683" s="1" t="e">
        <f t="shared" ref="M2683:M2684" si="929">VLOOKUP($H2683,$H$3:$M$15,6,FALSE)</f>
        <v>#N/A</v>
      </c>
    </row>
    <row r="2684" spans="1:13" ht="52.5" customHeight="1">
      <c r="A2684" s="29" t="str">
        <f>GRD!$M$4</f>
        <v>SELECT</v>
      </c>
      <c r="B2684" s="65" t="e">
        <f t="shared" si="923"/>
        <v>#N/A</v>
      </c>
      <c r="C2684" s="66"/>
      <c r="D2684" s="68">
        <f>VLOOKUP($I2641,DATA!$A$1:$V$200,20,FALSE)</f>
        <v>0</v>
      </c>
      <c r="E2684" s="69"/>
      <c r="G2684" s="1">
        <v>3</v>
      </c>
      <c r="H2684" s="1" t="str">
        <f t="shared" si="924"/>
        <v>SELECT</v>
      </c>
      <c r="I2684" s="1" t="e">
        <f t="shared" si="925"/>
        <v>#N/A</v>
      </c>
      <c r="J2684" s="1" t="e">
        <f t="shared" si="926"/>
        <v>#N/A</v>
      </c>
      <c r="K2684" s="1" t="e">
        <f t="shared" si="927"/>
        <v>#N/A</v>
      </c>
      <c r="L2684" s="1" t="e">
        <f t="shared" si="928"/>
        <v>#N/A</v>
      </c>
      <c r="M2684" s="1" t="e">
        <f t="shared" si="929"/>
        <v>#N/A</v>
      </c>
    </row>
    <row r="2685" spans="1:13" ht="37.5" customHeight="1">
      <c r="A2685" s="70" t="s">
        <v>79</v>
      </c>
      <c r="B2685" s="70"/>
      <c r="C2685" s="70"/>
      <c r="D2685" s="70"/>
      <c r="E2685" s="70"/>
    </row>
    <row r="2686" spans="1:13" ht="12" customHeight="1">
      <c r="A2686" s="33"/>
      <c r="B2686" s="33"/>
      <c r="C2686" s="33"/>
      <c r="D2686" s="33"/>
      <c r="E2686" s="33"/>
    </row>
    <row r="2687" spans="1:13" ht="30" customHeight="1">
      <c r="A2687" s="27" t="s">
        <v>73</v>
      </c>
      <c r="B2687" s="71" t="s">
        <v>60</v>
      </c>
      <c r="C2687" s="71"/>
      <c r="D2687" s="71" t="s">
        <v>61</v>
      </c>
      <c r="E2687" s="71"/>
      <c r="I2687" s="1" t="s">
        <v>26</v>
      </c>
      <c r="J2687" s="1" t="s">
        <v>25</v>
      </c>
      <c r="K2687" s="1" t="s">
        <v>194</v>
      </c>
      <c r="L2687" s="1" t="s">
        <v>195</v>
      </c>
      <c r="M2687" s="1" t="s">
        <v>196</v>
      </c>
    </row>
    <row r="2688" spans="1:13" ht="52.5" customHeight="1">
      <c r="A2688" s="29" t="str">
        <f>GRD!$N$4</f>
        <v>SELECT</v>
      </c>
      <c r="B2688" s="65" t="e">
        <f t="shared" ref="B2688:B2689" si="930">HLOOKUP(D2688,$I$47:$M$49,$G2688,FALSE)</f>
        <v>#N/A</v>
      </c>
      <c r="C2688" s="66"/>
      <c r="D2688" s="67">
        <f>VLOOKUP($I2641,DATA!$A$1:$V$200,21,FALSE)</f>
        <v>0</v>
      </c>
      <c r="E2688" s="67"/>
      <c r="G2688" s="1">
        <v>2</v>
      </c>
      <c r="H2688" s="1" t="str">
        <f t="shared" ref="H2688:H2689" si="931">A2688</f>
        <v>SELECT</v>
      </c>
      <c r="I2688" s="1" t="e">
        <f t="shared" ref="I2688:I2749" si="932">VLOOKUP($H2688,$H$3:$M$15,2,FALSE)</f>
        <v>#N/A</v>
      </c>
      <c r="J2688" s="1" t="e">
        <f t="shared" ref="J2688:J2749" si="933">VLOOKUP($H2688,$H$3:$M$15,3,FALSE)</f>
        <v>#N/A</v>
      </c>
      <c r="K2688" s="1" t="e">
        <f t="shared" ref="K2688:K2749" si="934">VLOOKUP($H2688,$H$3:$M$15,4,FALSE)</f>
        <v>#N/A</v>
      </c>
      <c r="L2688" s="1" t="e">
        <f t="shared" ref="L2688:L2749" si="935">VLOOKUP($H2688,$H$3:$M$15,5,FALSE)</f>
        <v>#N/A</v>
      </c>
      <c r="M2688" s="1" t="e">
        <f t="shared" ref="M2688:M2749" si="936">VLOOKUP($H2688,$H$3:$M$15,6,FALSE)</f>
        <v>#N/A</v>
      </c>
    </row>
    <row r="2689" spans="1:13" ht="52.5" customHeight="1">
      <c r="A2689" s="29" t="str">
        <f>GRD!$O$4</f>
        <v>SELECT</v>
      </c>
      <c r="B2689" s="65" t="e">
        <f t="shared" si="930"/>
        <v>#N/A</v>
      </c>
      <c r="C2689" s="66"/>
      <c r="D2689" s="67">
        <f>VLOOKUP($I2641,DATA!$A$1:$V$200,22,FALSE)</f>
        <v>0</v>
      </c>
      <c r="E2689" s="67"/>
      <c r="G2689" s="1">
        <v>3</v>
      </c>
      <c r="H2689" s="1" t="str">
        <f t="shared" si="931"/>
        <v>SELECT</v>
      </c>
      <c r="I2689" s="1" t="e">
        <f t="shared" si="932"/>
        <v>#N/A</v>
      </c>
      <c r="J2689" s="1" t="e">
        <f t="shared" si="933"/>
        <v>#N/A</v>
      </c>
      <c r="K2689" s="1" t="e">
        <f t="shared" si="934"/>
        <v>#N/A</v>
      </c>
      <c r="L2689" s="1" t="e">
        <f t="shared" si="935"/>
        <v>#N/A</v>
      </c>
      <c r="M2689" s="1" t="e">
        <f t="shared" si="936"/>
        <v>#N/A</v>
      </c>
    </row>
    <row r="2695" spans="1:13">
      <c r="A2695" s="64" t="s">
        <v>80</v>
      </c>
      <c r="B2695" s="64"/>
      <c r="C2695" s="64" t="s">
        <v>81</v>
      </c>
      <c r="D2695" s="64"/>
      <c r="E2695" s="64"/>
    </row>
    <row r="2696" spans="1:13">
      <c r="C2696" s="64" t="s">
        <v>82</v>
      </c>
      <c r="D2696" s="64"/>
      <c r="E2696" s="64"/>
    </row>
    <row r="2697" spans="1:13">
      <c r="A2697" s="1" t="s">
        <v>84</v>
      </c>
    </row>
    <row r="2699" spans="1:13">
      <c r="A2699" s="1" t="s">
        <v>83</v>
      </c>
    </row>
    <row r="2701" spans="1:13" s="21" customFormat="1" ht="18.75" customHeight="1">
      <c r="A2701" s="89" t="s">
        <v>34</v>
      </c>
      <c r="B2701" s="89"/>
      <c r="C2701" s="89"/>
      <c r="D2701" s="89"/>
      <c r="E2701" s="89"/>
      <c r="I2701" s="21">
        <f t="shared" ref="I2701" si="937">I2641+1</f>
        <v>46</v>
      </c>
    </row>
    <row r="2702" spans="1:13" s="21" customFormat="1" ht="30" customHeight="1">
      <c r="A2702" s="90" t="s">
        <v>35</v>
      </c>
      <c r="B2702" s="90"/>
      <c r="C2702" s="90"/>
      <c r="D2702" s="90"/>
      <c r="E2702" s="90"/>
      <c r="H2702" s="1"/>
      <c r="I2702" s="1"/>
      <c r="J2702" s="1"/>
      <c r="K2702" s="1"/>
      <c r="L2702" s="1"/>
      <c r="M2702" s="1"/>
    </row>
    <row r="2703" spans="1:13" ht="18.75" customHeight="1">
      <c r="A2703" s="22" t="s">
        <v>49</v>
      </c>
      <c r="B2703" s="91" t="str">
        <f>IF((SCH!$B$2=""),"",SCH!$B$2)</f>
        <v/>
      </c>
      <c r="C2703" s="91"/>
      <c r="D2703" s="91"/>
      <c r="E2703" s="92"/>
    </row>
    <row r="2704" spans="1:13" ht="18.75" customHeight="1">
      <c r="A2704" s="23" t="s">
        <v>50</v>
      </c>
      <c r="B2704" s="82" t="str">
        <f>IF((SCH!$B$3=""),"",SCH!$B$3)</f>
        <v/>
      </c>
      <c r="C2704" s="82"/>
      <c r="D2704" s="82"/>
      <c r="E2704" s="83"/>
    </row>
    <row r="2705" spans="1:13" ht="18.75" customHeight="1">
      <c r="A2705" s="23" t="s">
        <v>56</v>
      </c>
      <c r="B2705" s="46" t="str">
        <f>IF((SCH!$B$4=""),"",SCH!$B$4)</f>
        <v/>
      </c>
      <c r="C2705" s="24" t="s">
        <v>57</v>
      </c>
      <c r="D2705" s="82" t="str">
        <f>IF((SCH!$B$5=""),"",SCH!$B$5)</f>
        <v/>
      </c>
      <c r="E2705" s="83"/>
    </row>
    <row r="2706" spans="1:13" ht="18.75" customHeight="1">
      <c r="A2706" s="23" t="s">
        <v>51</v>
      </c>
      <c r="B2706" s="82" t="str">
        <f>IF((SCH!$B$6=""),"",SCH!$B$6)</f>
        <v/>
      </c>
      <c r="C2706" s="82"/>
      <c r="D2706" s="82"/>
      <c r="E2706" s="83"/>
    </row>
    <row r="2707" spans="1:13" ht="18.75" customHeight="1">
      <c r="A2707" s="23" t="s">
        <v>52</v>
      </c>
      <c r="B2707" s="82" t="str">
        <f>IF((SCH!$B$7=""),"",SCH!$B$7)</f>
        <v/>
      </c>
      <c r="C2707" s="82"/>
      <c r="D2707" s="82"/>
      <c r="E2707" s="83"/>
    </row>
    <row r="2708" spans="1:13" ht="18.75" customHeight="1">
      <c r="A2708" s="25" t="s">
        <v>53</v>
      </c>
      <c r="B2708" s="84" t="str">
        <f>IF((SCH!$B$8=""),"",SCH!$B$8)</f>
        <v/>
      </c>
      <c r="C2708" s="84"/>
      <c r="D2708" s="84"/>
      <c r="E2708" s="85"/>
    </row>
    <row r="2709" spans="1:13" ht="26.25" customHeight="1">
      <c r="A2709" s="86" t="s">
        <v>36</v>
      </c>
      <c r="B2709" s="86"/>
      <c r="C2709" s="86"/>
      <c r="D2709" s="86"/>
      <c r="E2709" s="86"/>
    </row>
    <row r="2710" spans="1:13" s="21" customFormat="1" ht="15" customHeight="1">
      <c r="A2710" s="87" t="s">
        <v>37</v>
      </c>
      <c r="B2710" s="87"/>
      <c r="C2710" s="87"/>
      <c r="D2710" s="87"/>
      <c r="E2710" s="87"/>
      <c r="H2710" s="1"/>
      <c r="I2710" s="1"/>
      <c r="J2710" s="1"/>
      <c r="K2710" s="1"/>
      <c r="L2710" s="1"/>
      <c r="M2710" s="1"/>
    </row>
    <row r="2711" spans="1:13" s="21" customFormat="1">
      <c r="A2711" s="88" t="s">
        <v>38</v>
      </c>
      <c r="B2711" s="88"/>
      <c r="C2711" s="88"/>
      <c r="D2711" s="88"/>
      <c r="E2711" s="88"/>
      <c r="H2711" s="1"/>
      <c r="I2711" s="1"/>
      <c r="J2711" s="1"/>
      <c r="K2711" s="1"/>
      <c r="L2711" s="1"/>
      <c r="M2711" s="1"/>
    </row>
    <row r="2712" spans="1:13" ht="26.25" customHeight="1">
      <c r="A2712" s="72" t="s">
        <v>39</v>
      </c>
      <c r="B2712" s="72"/>
      <c r="C2712" s="72"/>
      <c r="D2712" s="72"/>
      <c r="E2712" s="72"/>
    </row>
    <row r="2713" spans="1:13" ht="23.25">
      <c r="A2713" s="5" t="s">
        <v>45</v>
      </c>
      <c r="B2713" s="45">
        <f>VLOOKUP($I2701,DATA!$A$1:$V$200,2,FALSE)</f>
        <v>0</v>
      </c>
      <c r="C2713" s="43" t="s">
        <v>48</v>
      </c>
      <c r="D2713" s="81">
        <f>VLOOKUP($I2701,DATA!$A$1:$V$200,3,FALSE)</f>
        <v>0</v>
      </c>
      <c r="E2713" s="81"/>
    </row>
    <row r="2714" spans="1:13" ht="23.25">
      <c r="A2714" s="5" t="s">
        <v>46</v>
      </c>
      <c r="B2714" s="79">
        <f>VLOOKUP($I2701,DATA!$A$1:$V$200,4,FALSE)</f>
        <v>0</v>
      </c>
      <c r="C2714" s="79"/>
      <c r="D2714" s="79"/>
      <c r="E2714" s="79"/>
    </row>
    <row r="2715" spans="1:13" ht="23.25">
      <c r="A2715" s="5" t="s">
        <v>47</v>
      </c>
      <c r="B2715" s="79">
        <f>VLOOKUP($I2701,DATA!$A$1:$V$200,5,FALSE)</f>
        <v>0</v>
      </c>
      <c r="C2715" s="79"/>
      <c r="D2715" s="79"/>
      <c r="E2715" s="79"/>
    </row>
    <row r="2716" spans="1:13" ht="23.25" customHeight="1">
      <c r="A2716" s="5" t="s">
        <v>40</v>
      </c>
      <c r="B2716" s="79">
        <f>VLOOKUP($I2701,DATA!$A$1:$V$200,6,FALSE)</f>
        <v>0</v>
      </c>
      <c r="C2716" s="79"/>
      <c r="D2716" s="79"/>
      <c r="E2716" s="79"/>
    </row>
    <row r="2717" spans="1:13" ht="23.25" customHeight="1">
      <c r="A2717" s="5" t="s">
        <v>41</v>
      </c>
      <c r="B2717" s="79">
        <f>VLOOKUP($I2701,DATA!$A$1:$V$200,7,FALSE)</f>
        <v>0</v>
      </c>
      <c r="C2717" s="79"/>
      <c r="D2717" s="79"/>
      <c r="E2717" s="79"/>
    </row>
    <row r="2718" spans="1:13" ht="23.25" customHeight="1">
      <c r="A2718" s="5" t="s">
        <v>42</v>
      </c>
      <c r="B2718" s="79">
        <f>VLOOKUP($I2701,DATA!$A$1:$V$200,8,FALSE)</f>
        <v>0</v>
      </c>
      <c r="C2718" s="79"/>
      <c r="D2718" s="79"/>
      <c r="E2718" s="79"/>
    </row>
    <row r="2719" spans="1:13" ht="25.5">
      <c r="A2719" s="5" t="s">
        <v>43</v>
      </c>
      <c r="B2719" s="79">
        <f>VLOOKUP($I2701,DATA!$A$1:$V$200,9,FALSE)</f>
        <v>0</v>
      </c>
      <c r="C2719" s="79"/>
      <c r="D2719" s="79"/>
      <c r="E2719" s="79"/>
    </row>
    <row r="2720" spans="1:13" ht="22.5" customHeight="1">
      <c r="A2720" s="80" t="s">
        <v>44</v>
      </c>
      <c r="B2720" s="80"/>
      <c r="C2720" s="80"/>
      <c r="D2720" s="80"/>
      <c r="E2720" s="80"/>
    </row>
    <row r="2721" spans="1:5" ht="18.75" customHeight="1">
      <c r="A2721" s="72" t="s">
        <v>58</v>
      </c>
      <c r="B2721" s="72"/>
      <c r="C2721" s="72"/>
      <c r="D2721" s="72"/>
      <c r="E2721" s="72"/>
    </row>
    <row r="2722" spans="1:5" ht="22.5" customHeight="1">
      <c r="A2722" s="26" t="s">
        <v>74</v>
      </c>
    </row>
    <row r="2723" spans="1:5" ht="18" customHeight="1">
      <c r="A2723" s="44" t="s">
        <v>59</v>
      </c>
      <c r="B2723" s="73" t="s">
        <v>60</v>
      </c>
      <c r="C2723" s="74"/>
      <c r="D2723" s="73" t="s">
        <v>61</v>
      </c>
      <c r="E2723" s="74"/>
    </row>
    <row r="2724" spans="1:5" ht="37.5" customHeight="1">
      <c r="A2724" s="28" t="s">
        <v>62</v>
      </c>
      <c r="B2724" s="65" t="e">
        <f t="shared" ref="B2724" si="938">HLOOKUP(D2724,$I$23:$M$32,2,FALSE)</f>
        <v>#N/A</v>
      </c>
      <c r="C2724" s="66"/>
      <c r="D2724" s="68">
        <f>VLOOKUP($I2701,DATA!$A$1:$V$200,10,FALSE)</f>
        <v>0</v>
      </c>
      <c r="E2724" s="69"/>
    </row>
    <row r="2725" spans="1:5" ht="37.5" customHeight="1">
      <c r="A2725" s="28" t="s">
        <v>63</v>
      </c>
      <c r="B2725" s="65" t="e">
        <f t="shared" ref="B2725" si="939">HLOOKUP(D2724,$I$23:$M$32,3,FALSE)</f>
        <v>#N/A</v>
      </c>
      <c r="C2725" s="66"/>
      <c r="D2725" s="68">
        <f>VLOOKUP($I2701,DATA!$A$1:$V$200,11,FALSE)</f>
        <v>0</v>
      </c>
      <c r="E2725" s="69"/>
    </row>
    <row r="2726" spans="1:5" ht="37.5" customHeight="1">
      <c r="A2726" s="28" t="s">
        <v>64</v>
      </c>
      <c r="B2726" s="65" t="e">
        <f t="shared" ref="B2726" si="940">HLOOKUP(D2724,$I$23:$M$32,4,FALSE)</f>
        <v>#N/A</v>
      </c>
      <c r="C2726" s="66"/>
      <c r="D2726" s="68">
        <f>VLOOKUP($I2701,DATA!$A$1:$V$200,12,FALSE)</f>
        <v>0</v>
      </c>
      <c r="E2726" s="69"/>
    </row>
    <row r="2727" spans="1:5" ht="21.75" customHeight="1">
      <c r="A2727" s="26" t="s">
        <v>75</v>
      </c>
    </row>
    <row r="2728" spans="1:5" ht="18" customHeight="1">
      <c r="A2728" s="75" t="s">
        <v>65</v>
      </c>
      <c r="B2728" s="73" t="s">
        <v>60</v>
      </c>
      <c r="C2728" s="74"/>
      <c r="D2728" s="73" t="s">
        <v>61</v>
      </c>
      <c r="E2728" s="74"/>
    </row>
    <row r="2729" spans="1:5" ht="37.5" customHeight="1">
      <c r="A2729" s="76"/>
      <c r="B2729" s="65" t="e">
        <f t="shared" ref="B2729" si="941">HLOOKUP(D2724,$I$23:$M$32,5,FALSE)</f>
        <v>#N/A</v>
      </c>
      <c r="C2729" s="66"/>
      <c r="D2729" s="68">
        <f>VLOOKUP($I2701,DATA!$A$1:$V$200,13,FALSE)</f>
        <v>0</v>
      </c>
      <c r="E2729" s="69"/>
    </row>
    <row r="2730" spans="1:5" ht="22.5" customHeight="1">
      <c r="A2730" s="26" t="s">
        <v>76</v>
      </c>
    </row>
    <row r="2731" spans="1:5" ht="18" customHeight="1">
      <c r="A2731" s="77" t="s">
        <v>66</v>
      </c>
      <c r="B2731" s="73" t="s">
        <v>60</v>
      </c>
      <c r="C2731" s="74"/>
      <c r="D2731" s="73" t="s">
        <v>61</v>
      </c>
      <c r="E2731" s="74"/>
    </row>
    <row r="2732" spans="1:5" ht="37.5" customHeight="1">
      <c r="A2732" s="78"/>
      <c r="B2732" s="65" t="e">
        <f t="shared" ref="B2732" si="942">HLOOKUP(D2724,$I$23:$M$32,6,FALSE)</f>
        <v>#N/A</v>
      </c>
      <c r="C2732" s="66"/>
      <c r="D2732" s="68">
        <f>VLOOKUP($I2701,DATA!$A$1:$V$200,14,FALSE)</f>
        <v>0</v>
      </c>
      <c r="E2732" s="69"/>
    </row>
    <row r="2733" spans="1:5" ht="22.5" customHeight="1">
      <c r="A2733" s="26" t="s">
        <v>77</v>
      </c>
    </row>
    <row r="2734" spans="1:5" ht="30" customHeight="1">
      <c r="A2734" s="27" t="s">
        <v>67</v>
      </c>
      <c r="B2734" s="73" t="s">
        <v>60</v>
      </c>
      <c r="C2734" s="74"/>
      <c r="D2734" s="73" t="s">
        <v>61</v>
      </c>
      <c r="E2734" s="74"/>
    </row>
    <row r="2735" spans="1:5" ht="37.5" customHeight="1">
      <c r="A2735" s="28" t="s">
        <v>68</v>
      </c>
      <c r="B2735" s="65" t="e">
        <f t="shared" ref="B2735" si="943">HLOOKUP(D2724,$I$23:$M$32,7,FALSE)</f>
        <v>#N/A</v>
      </c>
      <c r="C2735" s="66"/>
      <c r="D2735" s="68">
        <f>VLOOKUP($I2701,DATA!$A$1:$V$200,15,FALSE)</f>
        <v>0</v>
      </c>
      <c r="E2735" s="69"/>
    </row>
    <row r="2736" spans="1:5" ht="37.5" customHeight="1">
      <c r="A2736" s="28" t="s">
        <v>69</v>
      </c>
      <c r="B2736" s="65" t="e">
        <f t="shared" ref="B2736" si="944">HLOOKUP(D2724,$I$23:$M$32,8,FALSE)</f>
        <v>#N/A</v>
      </c>
      <c r="C2736" s="66"/>
      <c r="D2736" s="68">
        <f>VLOOKUP($I2701,DATA!$A$1:$V$200,16,FALSE)</f>
        <v>0</v>
      </c>
      <c r="E2736" s="69"/>
    </row>
    <row r="2737" spans="1:13" ht="45" customHeight="1">
      <c r="A2737" s="29" t="s">
        <v>70</v>
      </c>
      <c r="B2737" s="65" t="e">
        <f t="shared" ref="B2737" si="945">HLOOKUP(D2724,$I$23:$M$32,9,FALSE)</f>
        <v>#N/A</v>
      </c>
      <c r="C2737" s="66"/>
      <c r="D2737" s="68">
        <f>VLOOKUP($I2701,DATA!$A$1:$V$200,17,FALSE)</f>
        <v>0</v>
      </c>
      <c r="E2737" s="69"/>
    </row>
    <row r="2738" spans="1:13" ht="37.5" customHeight="1">
      <c r="A2738" s="28" t="s">
        <v>71</v>
      </c>
      <c r="B2738" s="65" t="e">
        <f t="shared" ref="B2738" si="946">HLOOKUP(D2724,$I$23:$M$32,10,FALSE)</f>
        <v>#N/A</v>
      </c>
      <c r="C2738" s="66"/>
      <c r="D2738" s="68">
        <f>VLOOKUP($I2701,DATA!$A$1:$V$200,18,FALSE)</f>
        <v>0</v>
      </c>
      <c r="E2738" s="69"/>
    </row>
    <row r="2739" spans="1:13" ht="37.5" customHeight="1">
      <c r="A2739" s="30"/>
      <c r="B2739" s="31"/>
      <c r="C2739" s="31"/>
      <c r="D2739" s="32"/>
      <c r="E2739" s="32"/>
    </row>
    <row r="2740" spans="1:13" ht="18.75" customHeight="1">
      <c r="A2740" s="72" t="s">
        <v>72</v>
      </c>
      <c r="B2740" s="72"/>
      <c r="C2740" s="72"/>
      <c r="D2740" s="72"/>
      <c r="E2740" s="72"/>
    </row>
    <row r="2741" spans="1:13" ht="22.5" customHeight="1">
      <c r="A2741" s="26" t="s">
        <v>78</v>
      </c>
    </row>
    <row r="2742" spans="1:13" ht="30" customHeight="1">
      <c r="A2742" s="27" t="s">
        <v>73</v>
      </c>
      <c r="B2742" s="73" t="s">
        <v>60</v>
      </c>
      <c r="C2742" s="74"/>
      <c r="D2742" s="73" t="s">
        <v>61</v>
      </c>
      <c r="E2742" s="74"/>
      <c r="I2742" s="1" t="s">
        <v>26</v>
      </c>
      <c r="J2742" s="1" t="s">
        <v>25</v>
      </c>
      <c r="K2742" s="1" t="s">
        <v>194</v>
      </c>
      <c r="L2742" s="1" t="s">
        <v>195</v>
      </c>
      <c r="M2742" s="1" t="s">
        <v>196</v>
      </c>
    </row>
    <row r="2743" spans="1:13" ht="52.5" customHeight="1">
      <c r="A2743" s="29" t="str">
        <f>GRD!$L$4</f>
        <v>SELECT</v>
      </c>
      <c r="B2743" s="65" t="e">
        <f t="shared" ref="B2743:B2744" si="947">HLOOKUP(D2743,$I$42:$M$44,$G2743,FALSE)</f>
        <v>#N/A</v>
      </c>
      <c r="C2743" s="66"/>
      <c r="D2743" s="68">
        <f>VLOOKUP($I2701,DATA!$A$1:$V$200,19,FALSE)</f>
        <v>0</v>
      </c>
      <c r="E2743" s="69"/>
      <c r="G2743" s="1">
        <v>2</v>
      </c>
      <c r="H2743" s="1" t="str">
        <f t="shared" ref="H2743:H2744" si="948">A2743</f>
        <v>SELECT</v>
      </c>
      <c r="I2743" s="1" t="e">
        <f t="shared" ref="I2743:I2744" si="949">VLOOKUP($H2743,$H$3:$M$15,2,FALSE)</f>
        <v>#N/A</v>
      </c>
      <c r="J2743" s="1" t="e">
        <f t="shared" ref="J2743:J2744" si="950">VLOOKUP($H2743,$H$3:$M$15,3,FALSE)</f>
        <v>#N/A</v>
      </c>
      <c r="K2743" s="1" t="e">
        <f t="shared" ref="K2743:K2744" si="951">VLOOKUP($H2743,$H$3:$M$15,4,FALSE)</f>
        <v>#N/A</v>
      </c>
      <c r="L2743" s="1" t="e">
        <f t="shared" ref="L2743:L2744" si="952">VLOOKUP($H2743,$H$3:$M$15,5,FALSE)</f>
        <v>#N/A</v>
      </c>
      <c r="M2743" s="1" t="e">
        <f t="shared" ref="M2743:M2744" si="953">VLOOKUP($H2743,$H$3:$M$15,6,FALSE)</f>
        <v>#N/A</v>
      </c>
    </row>
    <row r="2744" spans="1:13" ht="52.5" customHeight="1">
      <c r="A2744" s="29" t="str">
        <f>GRD!$M$4</f>
        <v>SELECT</v>
      </c>
      <c r="B2744" s="65" t="e">
        <f t="shared" si="947"/>
        <v>#N/A</v>
      </c>
      <c r="C2744" s="66"/>
      <c r="D2744" s="68">
        <f>VLOOKUP($I2701,DATA!$A$1:$V$200,20,FALSE)</f>
        <v>0</v>
      </c>
      <c r="E2744" s="69"/>
      <c r="G2744" s="1">
        <v>3</v>
      </c>
      <c r="H2744" s="1" t="str">
        <f t="shared" si="948"/>
        <v>SELECT</v>
      </c>
      <c r="I2744" s="1" t="e">
        <f t="shared" si="949"/>
        <v>#N/A</v>
      </c>
      <c r="J2744" s="1" t="e">
        <f t="shared" si="950"/>
        <v>#N/A</v>
      </c>
      <c r="K2744" s="1" t="e">
        <f t="shared" si="951"/>
        <v>#N/A</v>
      </c>
      <c r="L2744" s="1" t="e">
        <f t="shared" si="952"/>
        <v>#N/A</v>
      </c>
      <c r="M2744" s="1" t="e">
        <f t="shared" si="953"/>
        <v>#N/A</v>
      </c>
    </row>
    <row r="2745" spans="1:13" ht="37.5" customHeight="1">
      <c r="A2745" s="70" t="s">
        <v>79</v>
      </c>
      <c r="B2745" s="70"/>
      <c r="C2745" s="70"/>
      <c r="D2745" s="70"/>
      <c r="E2745" s="70"/>
    </row>
    <row r="2746" spans="1:13" ht="12" customHeight="1">
      <c r="A2746" s="33"/>
      <c r="B2746" s="33"/>
      <c r="C2746" s="33"/>
      <c r="D2746" s="33"/>
      <c r="E2746" s="33"/>
    </row>
    <row r="2747" spans="1:13" ht="30" customHeight="1">
      <c r="A2747" s="27" t="s">
        <v>73</v>
      </c>
      <c r="B2747" s="71" t="s">
        <v>60</v>
      </c>
      <c r="C2747" s="71"/>
      <c r="D2747" s="71" t="s">
        <v>61</v>
      </c>
      <c r="E2747" s="71"/>
      <c r="I2747" s="1" t="s">
        <v>26</v>
      </c>
      <c r="J2747" s="1" t="s">
        <v>25</v>
      </c>
      <c r="K2747" s="1" t="s">
        <v>194</v>
      </c>
      <c r="L2747" s="1" t="s">
        <v>195</v>
      </c>
      <c r="M2747" s="1" t="s">
        <v>196</v>
      </c>
    </row>
    <row r="2748" spans="1:13" ht="52.5" customHeight="1">
      <c r="A2748" s="29" t="str">
        <f>GRD!$N$4</f>
        <v>SELECT</v>
      </c>
      <c r="B2748" s="65" t="e">
        <f t="shared" ref="B2748:B2749" si="954">HLOOKUP(D2748,$I$47:$M$49,$G2748,FALSE)</f>
        <v>#N/A</v>
      </c>
      <c r="C2748" s="66"/>
      <c r="D2748" s="67">
        <f>VLOOKUP($I2701,DATA!$A$1:$V$200,21,FALSE)</f>
        <v>0</v>
      </c>
      <c r="E2748" s="67"/>
      <c r="G2748" s="1">
        <v>2</v>
      </c>
      <c r="H2748" s="1" t="str">
        <f t="shared" ref="H2748:H2749" si="955">A2748</f>
        <v>SELECT</v>
      </c>
      <c r="I2748" s="1" t="e">
        <f t="shared" si="932"/>
        <v>#N/A</v>
      </c>
      <c r="J2748" s="1" t="e">
        <f t="shared" si="933"/>
        <v>#N/A</v>
      </c>
      <c r="K2748" s="1" t="e">
        <f t="shared" si="934"/>
        <v>#N/A</v>
      </c>
      <c r="L2748" s="1" t="e">
        <f t="shared" si="935"/>
        <v>#N/A</v>
      </c>
      <c r="M2748" s="1" t="e">
        <f t="shared" si="936"/>
        <v>#N/A</v>
      </c>
    </row>
    <row r="2749" spans="1:13" ht="52.5" customHeight="1">
      <c r="A2749" s="29" t="str">
        <f>GRD!$O$4</f>
        <v>SELECT</v>
      </c>
      <c r="B2749" s="65" t="e">
        <f t="shared" si="954"/>
        <v>#N/A</v>
      </c>
      <c r="C2749" s="66"/>
      <c r="D2749" s="67">
        <f>VLOOKUP($I2701,DATA!$A$1:$V$200,22,FALSE)</f>
        <v>0</v>
      </c>
      <c r="E2749" s="67"/>
      <c r="G2749" s="1">
        <v>3</v>
      </c>
      <c r="H2749" s="1" t="str">
        <f t="shared" si="955"/>
        <v>SELECT</v>
      </c>
      <c r="I2749" s="1" t="e">
        <f t="shared" si="932"/>
        <v>#N/A</v>
      </c>
      <c r="J2749" s="1" t="e">
        <f t="shared" si="933"/>
        <v>#N/A</v>
      </c>
      <c r="K2749" s="1" t="e">
        <f t="shared" si="934"/>
        <v>#N/A</v>
      </c>
      <c r="L2749" s="1" t="e">
        <f t="shared" si="935"/>
        <v>#N/A</v>
      </c>
      <c r="M2749" s="1" t="e">
        <f t="shared" si="936"/>
        <v>#N/A</v>
      </c>
    </row>
    <row r="2755" spans="1:13">
      <c r="A2755" s="64" t="s">
        <v>80</v>
      </c>
      <c r="B2755" s="64"/>
      <c r="C2755" s="64" t="s">
        <v>81</v>
      </c>
      <c r="D2755" s="64"/>
      <c r="E2755" s="64"/>
    </row>
    <row r="2756" spans="1:13">
      <c r="C2756" s="64" t="s">
        <v>82</v>
      </c>
      <c r="D2756" s="64"/>
      <c r="E2756" s="64"/>
    </row>
    <row r="2757" spans="1:13">
      <c r="A2757" s="1" t="s">
        <v>84</v>
      </c>
    </row>
    <row r="2759" spans="1:13">
      <c r="A2759" s="1" t="s">
        <v>83</v>
      </c>
    </row>
    <row r="2761" spans="1:13" s="21" customFormat="1" ht="18.75" customHeight="1">
      <c r="A2761" s="89" t="s">
        <v>34</v>
      </c>
      <c r="B2761" s="89"/>
      <c r="C2761" s="89"/>
      <c r="D2761" s="89"/>
      <c r="E2761" s="89"/>
      <c r="I2761" s="21">
        <f t="shared" ref="I2761" si="956">I2701+1</f>
        <v>47</v>
      </c>
    </row>
    <row r="2762" spans="1:13" s="21" customFormat="1" ht="30" customHeight="1">
      <c r="A2762" s="90" t="s">
        <v>35</v>
      </c>
      <c r="B2762" s="90"/>
      <c r="C2762" s="90"/>
      <c r="D2762" s="90"/>
      <c r="E2762" s="90"/>
      <c r="H2762" s="1"/>
      <c r="I2762" s="1"/>
      <c r="J2762" s="1"/>
      <c r="K2762" s="1"/>
      <c r="L2762" s="1"/>
      <c r="M2762" s="1"/>
    </row>
    <row r="2763" spans="1:13" ht="18.75" customHeight="1">
      <c r="A2763" s="22" t="s">
        <v>49</v>
      </c>
      <c r="B2763" s="91" t="str">
        <f>IF((SCH!$B$2=""),"",SCH!$B$2)</f>
        <v/>
      </c>
      <c r="C2763" s="91"/>
      <c r="D2763" s="91"/>
      <c r="E2763" s="92"/>
    </row>
    <row r="2764" spans="1:13" ht="18.75" customHeight="1">
      <c r="A2764" s="23" t="s">
        <v>50</v>
      </c>
      <c r="B2764" s="82" t="str">
        <f>IF((SCH!$B$3=""),"",SCH!$B$3)</f>
        <v/>
      </c>
      <c r="C2764" s="82"/>
      <c r="D2764" s="82"/>
      <c r="E2764" s="83"/>
    </row>
    <row r="2765" spans="1:13" ht="18.75" customHeight="1">
      <c r="A2765" s="23" t="s">
        <v>56</v>
      </c>
      <c r="B2765" s="46" t="str">
        <f>IF((SCH!$B$4=""),"",SCH!$B$4)</f>
        <v/>
      </c>
      <c r="C2765" s="24" t="s">
        <v>57</v>
      </c>
      <c r="D2765" s="82" t="str">
        <f>IF((SCH!$B$5=""),"",SCH!$B$5)</f>
        <v/>
      </c>
      <c r="E2765" s="83"/>
    </row>
    <row r="2766" spans="1:13" ht="18.75" customHeight="1">
      <c r="A2766" s="23" t="s">
        <v>51</v>
      </c>
      <c r="B2766" s="82" t="str">
        <f>IF((SCH!$B$6=""),"",SCH!$B$6)</f>
        <v/>
      </c>
      <c r="C2766" s="82"/>
      <c r="D2766" s="82"/>
      <c r="E2766" s="83"/>
    </row>
    <row r="2767" spans="1:13" ht="18.75" customHeight="1">
      <c r="A2767" s="23" t="s">
        <v>52</v>
      </c>
      <c r="B2767" s="82" t="str">
        <f>IF((SCH!$B$7=""),"",SCH!$B$7)</f>
        <v/>
      </c>
      <c r="C2767" s="82"/>
      <c r="D2767" s="82"/>
      <c r="E2767" s="83"/>
    </row>
    <row r="2768" spans="1:13" ht="18.75" customHeight="1">
      <c r="A2768" s="25" t="s">
        <v>53</v>
      </c>
      <c r="B2768" s="84" t="str">
        <f>IF((SCH!$B$8=""),"",SCH!$B$8)</f>
        <v/>
      </c>
      <c r="C2768" s="84"/>
      <c r="D2768" s="84"/>
      <c r="E2768" s="85"/>
    </row>
    <row r="2769" spans="1:13" ht="26.25" customHeight="1">
      <c r="A2769" s="86" t="s">
        <v>36</v>
      </c>
      <c r="B2769" s="86"/>
      <c r="C2769" s="86"/>
      <c r="D2769" s="86"/>
      <c r="E2769" s="86"/>
    </row>
    <row r="2770" spans="1:13" s="21" customFormat="1" ht="15" customHeight="1">
      <c r="A2770" s="87" t="s">
        <v>37</v>
      </c>
      <c r="B2770" s="87"/>
      <c r="C2770" s="87"/>
      <c r="D2770" s="87"/>
      <c r="E2770" s="87"/>
      <c r="H2770" s="1"/>
      <c r="I2770" s="1"/>
      <c r="J2770" s="1"/>
      <c r="K2770" s="1"/>
      <c r="L2770" s="1"/>
      <c r="M2770" s="1"/>
    </row>
    <row r="2771" spans="1:13" s="21" customFormat="1">
      <c r="A2771" s="88" t="s">
        <v>38</v>
      </c>
      <c r="B2771" s="88"/>
      <c r="C2771" s="88"/>
      <c r="D2771" s="88"/>
      <c r="E2771" s="88"/>
      <c r="H2771" s="1"/>
      <c r="I2771" s="1"/>
      <c r="J2771" s="1"/>
      <c r="K2771" s="1"/>
      <c r="L2771" s="1"/>
      <c r="M2771" s="1"/>
    </row>
    <row r="2772" spans="1:13" ht="26.25" customHeight="1">
      <c r="A2772" s="72" t="s">
        <v>39</v>
      </c>
      <c r="B2772" s="72"/>
      <c r="C2772" s="72"/>
      <c r="D2772" s="72"/>
      <c r="E2772" s="72"/>
    </row>
    <row r="2773" spans="1:13" ht="23.25">
      <c r="A2773" s="5" t="s">
        <v>45</v>
      </c>
      <c r="B2773" s="45">
        <f>VLOOKUP($I2761,DATA!$A$1:$V$200,2,FALSE)</f>
        <v>0</v>
      </c>
      <c r="C2773" s="43" t="s">
        <v>48</v>
      </c>
      <c r="D2773" s="81">
        <f>VLOOKUP($I2761,DATA!$A$1:$V$200,3,FALSE)</f>
        <v>0</v>
      </c>
      <c r="E2773" s="81"/>
    </row>
    <row r="2774" spans="1:13" ht="23.25">
      <c r="A2774" s="5" t="s">
        <v>46</v>
      </c>
      <c r="B2774" s="79">
        <f>VLOOKUP($I2761,DATA!$A$1:$V$200,4,FALSE)</f>
        <v>0</v>
      </c>
      <c r="C2774" s="79"/>
      <c r="D2774" s="79"/>
      <c r="E2774" s="79"/>
    </row>
    <row r="2775" spans="1:13" ht="23.25">
      <c r="A2775" s="5" t="s">
        <v>47</v>
      </c>
      <c r="B2775" s="79">
        <f>VLOOKUP($I2761,DATA!$A$1:$V$200,5,FALSE)</f>
        <v>0</v>
      </c>
      <c r="C2775" s="79"/>
      <c r="D2775" s="79"/>
      <c r="E2775" s="79"/>
    </row>
    <row r="2776" spans="1:13" ht="23.25" customHeight="1">
      <c r="A2776" s="5" t="s">
        <v>40</v>
      </c>
      <c r="B2776" s="79">
        <f>VLOOKUP($I2761,DATA!$A$1:$V$200,6,FALSE)</f>
        <v>0</v>
      </c>
      <c r="C2776" s="79"/>
      <c r="D2776" s="79"/>
      <c r="E2776" s="79"/>
    </row>
    <row r="2777" spans="1:13" ht="23.25" customHeight="1">
      <c r="A2777" s="5" t="s">
        <v>41</v>
      </c>
      <c r="B2777" s="79">
        <f>VLOOKUP($I2761,DATA!$A$1:$V$200,7,FALSE)</f>
        <v>0</v>
      </c>
      <c r="C2777" s="79"/>
      <c r="D2777" s="79"/>
      <c r="E2777" s="79"/>
    </row>
    <row r="2778" spans="1:13" ht="23.25" customHeight="1">
      <c r="A2778" s="5" t="s">
        <v>42</v>
      </c>
      <c r="B2778" s="79">
        <f>VLOOKUP($I2761,DATA!$A$1:$V$200,8,FALSE)</f>
        <v>0</v>
      </c>
      <c r="C2778" s="79"/>
      <c r="D2778" s="79"/>
      <c r="E2778" s="79"/>
    </row>
    <row r="2779" spans="1:13" ht="25.5">
      <c r="A2779" s="5" t="s">
        <v>43</v>
      </c>
      <c r="B2779" s="79">
        <f>VLOOKUP($I2761,DATA!$A$1:$V$200,9,FALSE)</f>
        <v>0</v>
      </c>
      <c r="C2779" s="79"/>
      <c r="D2779" s="79"/>
      <c r="E2779" s="79"/>
    </row>
    <row r="2780" spans="1:13" ht="22.5" customHeight="1">
      <c r="A2780" s="80" t="s">
        <v>44</v>
      </c>
      <c r="B2780" s="80"/>
      <c r="C2780" s="80"/>
      <c r="D2780" s="80"/>
      <c r="E2780" s="80"/>
    </row>
    <row r="2781" spans="1:13" ht="18.75" customHeight="1">
      <c r="A2781" s="72" t="s">
        <v>58</v>
      </c>
      <c r="B2781" s="72"/>
      <c r="C2781" s="72"/>
      <c r="D2781" s="72"/>
      <c r="E2781" s="72"/>
    </row>
    <row r="2782" spans="1:13" ht="22.5" customHeight="1">
      <c r="A2782" s="26" t="s">
        <v>74</v>
      </c>
    </row>
    <row r="2783" spans="1:13" ht="18" customHeight="1">
      <c r="A2783" s="44" t="s">
        <v>59</v>
      </c>
      <c r="B2783" s="73" t="s">
        <v>60</v>
      </c>
      <c r="C2783" s="74"/>
      <c r="D2783" s="73" t="s">
        <v>61</v>
      </c>
      <c r="E2783" s="74"/>
    </row>
    <row r="2784" spans="1:13" ht="37.5" customHeight="1">
      <c r="A2784" s="28" t="s">
        <v>62</v>
      </c>
      <c r="B2784" s="65" t="e">
        <f t="shared" ref="B2784" si="957">HLOOKUP(D2784,$I$23:$M$32,2,FALSE)</f>
        <v>#N/A</v>
      </c>
      <c r="C2784" s="66"/>
      <c r="D2784" s="68">
        <f>VLOOKUP($I2761,DATA!$A$1:$V$200,10,FALSE)</f>
        <v>0</v>
      </c>
      <c r="E2784" s="69"/>
    </row>
    <row r="2785" spans="1:5" ht="37.5" customHeight="1">
      <c r="A2785" s="28" t="s">
        <v>63</v>
      </c>
      <c r="B2785" s="65" t="e">
        <f t="shared" ref="B2785" si="958">HLOOKUP(D2784,$I$23:$M$32,3,FALSE)</f>
        <v>#N/A</v>
      </c>
      <c r="C2785" s="66"/>
      <c r="D2785" s="68">
        <f>VLOOKUP($I2761,DATA!$A$1:$V$200,11,FALSE)</f>
        <v>0</v>
      </c>
      <c r="E2785" s="69"/>
    </row>
    <row r="2786" spans="1:5" ht="37.5" customHeight="1">
      <c r="A2786" s="28" t="s">
        <v>64</v>
      </c>
      <c r="B2786" s="65" t="e">
        <f t="shared" ref="B2786" si="959">HLOOKUP(D2784,$I$23:$M$32,4,FALSE)</f>
        <v>#N/A</v>
      </c>
      <c r="C2786" s="66"/>
      <c r="D2786" s="68">
        <f>VLOOKUP($I2761,DATA!$A$1:$V$200,12,FALSE)</f>
        <v>0</v>
      </c>
      <c r="E2786" s="69"/>
    </row>
    <row r="2787" spans="1:5" ht="21.75" customHeight="1">
      <c r="A2787" s="26" t="s">
        <v>75</v>
      </c>
    </row>
    <row r="2788" spans="1:5" ht="18" customHeight="1">
      <c r="A2788" s="75" t="s">
        <v>65</v>
      </c>
      <c r="B2788" s="73" t="s">
        <v>60</v>
      </c>
      <c r="C2788" s="74"/>
      <c r="D2788" s="73" t="s">
        <v>61</v>
      </c>
      <c r="E2788" s="74"/>
    </row>
    <row r="2789" spans="1:5" ht="37.5" customHeight="1">
      <c r="A2789" s="76"/>
      <c r="B2789" s="65" t="e">
        <f t="shared" ref="B2789" si="960">HLOOKUP(D2784,$I$23:$M$32,5,FALSE)</f>
        <v>#N/A</v>
      </c>
      <c r="C2789" s="66"/>
      <c r="D2789" s="68">
        <f>VLOOKUP($I2761,DATA!$A$1:$V$200,13,FALSE)</f>
        <v>0</v>
      </c>
      <c r="E2789" s="69"/>
    </row>
    <row r="2790" spans="1:5" ht="22.5" customHeight="1">
      <c r="A2790" s="26" t="s">
        <v>76</v>
      </c>
    </row>
    <row r="2791" spans="1:5" ht="18" customHeight="1">
      <c r="A2791" s="77" t="s">
        <v>66</v>
      </c>
      <c r="B2791" s="73" t="s">
        <v>60</v>
      </c>
      <c r="C2791" s="74"/>
      <c r="D2791" s="73" t="s">
        <v>61</v>
      </c>
      <c r="E2791" s="74"/>
    </row>
    <row r="2792" spans="1:5" ht="37.5" customHeight="1">
      <c r="A2792" s="78"/>
      <c r="B2792" s="65" t="e">
        <f t="shared" ref="B2792" si="961">HLOOKUP(D2784,$I$23:$M$32,6,FALSE)</f>
        <v>#N/A</v>
      </c>
      <c r="C2792" s="66"/>
      <c r="D2792" s="68">
        <f>VLOOKUP($I2761,DATA!$A$1:$V$200,14,FALSE)</f>
        <v>0</v>
      </c>
      <c r="E2792" s="69"/>
    </row>
    <row r="2793" spans="1:5" ht="22.5" customHeight="1">
      <c r="A2793" s="26" t="s">
        <v>77</v>
      </c>
    </row>
    <row r="2794" spans="1:5" ht="30" customHeight="1">
      <c r="A2794" s="27" t="s">
        <v>67</v>
      </c>
      <c r="B2794" s="73" t="s">
        <v>60</v>
      </c>
      <c r="C2794" s="74"/>
      <c r="D2794" s="73" t="s">
        <v>61</v>
      </c>
      <c r="E2794" s="74"/>
    </row>
    <row r="2795" spans="1:5" ht="37.5" customHeight="1">
      <c r="A2795" s="28" t="s">
        <v>68</v>
      </c>
      <c r="B2795" s="65" t="e">
        <f t="shared" ref="B2795" si="962">HLOOKUP(D2784,$I$23:$M$32,7,FALSE)</f>
        <v>#N/A</v>
      </c>
      <c r="C2795" s="66"/>
      <c r="D2795" s="68">
        <f>VLOOKUP($I2761,DATA!$A$1:$V$200,15,FALSE)</f>
        <v>0</v>
      </c>
      <c r="E2795" s="69"/>
    </row>
    <row r="2796" spans="1:5" ht="37.5" customHeight="1">
      <c r="A2796" s="28" t="s">
        <v>69</v>
      </c>
      <c r="B2796" s="65" t="e">
        <f t="shared" ref="B2796" si="963">HLOOKUP(D2784,$I$23:$M$32,8,FALSE)</f>
        <v>#N/A</v>
      </c>
      <c r="C2796" s="66"/>
      <c r="D2796" s="68">
        <f>VLOOKUP($I2761,DATA!$A$1:$V$200,16,FALSE)</f>
        <v>0</v>
      </c>
      <c r="E2796" s="69"/>
    </row>
    <row r="2797" spans="1:5" ht="45" customHeight="1">
      <c r="A2797" s="29" t="s">
        <v>70</v>
      </c>
      <c r="B2797" s="65" t="e">
        <f t="shared" ref="B2797" si="964">HLOOKUP(D2784,$I$23:$M$32,9,FALSE)</f>
        <v>#N/A</v>
      </c>
      <c r="C2797" s="66"/>
      <c r="D2797" s="68">
        <f>VLOOKUP($I2761,DATA!$A$1:$V$200,17,FALSE)</f>
        <v>0</v>
      </c>
      <c r="E2797" s="69"/>
    </row>
    <row r="2798" spans="1:5" ht="37.5" customHeight="1">
      <c r="A2798" s="28" t="s">
        <v>71</v>
      </c>
      <c r="B2798" s="65" t="e">
        <f t="shared" ref="B2798" si="965">HLOOKUP(D2784,$I$23:$M$32,10,FALSE)</f>
        <v>#N/A</v>
      </c>
      <c r="C2798" s="66"/>
      <c r="D2798" s="68">
        <f>VLOOKUP($I2761,DATA!$A$1:$V$200,18,FALSE)</f>
        <v>0</v>
      </c>
      <c r="E2798" s="69"/>
    </row>
    <row r="2799" spans="1:5" ht="37.5" customHeight="1">
      <c r="A2799" s="30"/>
      <c r="B2799" s="31"/>
      <c r="C2799" s="31"/>
      <c r="D2799" s="32"/>
      <c r="E2799" s="32"/>
    </row>
    <row r="2800" spans="1:5" ht="18.75" customHeight="1">
      <c r="A2800" s="72" t="s">
        <v>72</v>
      </c>
      <c r="B2800" s="72"/>
      <c r="C2800" s="72"/>
      <c r="D2800" s="72"/>
      <c r="E2800" s="72"/>
    </row>
    <row r="2801" spans="1:13" ht="22.5" customHeight="1">
      <c r="A2801" s="26" t="s">
        <v>78</v>
      </c>
    </row>
    <row r="2802" spans="1:13" ht="30" customHeight="1">
      <c r="A2802" s="27" t="s">
        <v>73</v>
      </c>
      <c r="B2802" s="73" t="s">
        <v>60</v>
      </c>
      <c r="C2802" s="74"/>
      <c r="D2802" s="73" t="s">
        <v>61</v>
      </c>
      <c r="E2802" s="74"/>
      <c r="I2802" s="1" t="s">
        <v>26</v>
      </c>
      <c r="J2802" s="1" t="s">
        <v>25</v>
      </c>
      <c r="K2802" s="1" t="s">
        <v>194</v>
      </c>
      <c r="L2802" s="1" t="s">
        <v>195</v>
      </c>
      <c r="M2802" s="1" t="s">
        <v>196</v>
      </c>
    </row>
    <row r="2803" spans="1:13" ht="52.5" customHeight="1">
      <c r="A2803" s="29" t="str">
        <f>GRD!$L$4</f>
        <v>SELECT</v>
      </c>
      <c r="B2803" s="65" t="e">
        <f t="shared" ref="B2803:B2804" si="966">HLOOKUP(D2803,$I$42:$M$44,$G2803,FALSE)</f>
        <v>#N/A</v>
      </c>
      <c r="C2803" s="66"/>
      <c r="D2803" s="68">
        <f>VLOOKUP($I2761,DATA!$A$1:$V$200,19,FALSE)</f>
        <v>0</v>
      </c>
      <c r="E2803" s="69"/>
      <c r="G2803" s="1">
        <v>2</v>
      </c>
      <c r="H2803" s="1" t="str">
        <f t="shared" ref="H2803:H2804" si="967">A2803</f>
        <v>SELECT</v>
      </c>
      <c r="I2803" s="1" t="e">
        <f t="shared" ref="I2803:I2804" si="968">VLOOKUP($H2803,$H$3:$M$15,2,FALSE)</f>
        <v>#N/A</v>
      </c>
      <c r="J2803" s="1" t="e">
        <f t="shared" ref="J2803:J2804" si="969">VLOOKUP($H2803,$H$3:$M$15,3,FALSE)</f>
        <v>#N/A</v>
      </c>
      <c r="K2803" s="1" t="e">
        <f t="shared" ref="K2803:K2804" si="970">VLOOKUP($H2803,$H$3:$M$15,4,FALSE)</f>
        <v>#N/A</v>
      </c>
      <c r="L2803" s="1" t="e">
        <f t="shared" ref="L2803:L2804" si="971">VLOOKUP($H2803,$H$3:$M$15,5,FALSE)</f>
        <v>#N/A</v>
      </c>
      <c r="M2803" s="1" t="e">
        <f t="shared" ref="M2803:M2804" si="972">VLOOKUP($H2803,$H$3:$M$15,6,FALSE)</f>
        <v>#N/A</v>
      </c>
    </row>
    <row r="2804" spans="1:13" ht="52.5" customHeight="1">
      <c r="A2804" s="29" t="str">
        <f>GRD!$M$4</f>
        <v>SELECT</v>
      </c>
      <c r="B2804" s="65" t="e">
        <f t="shared" si="966"/>
        <v>#N/A</v>
      </c>
      <c r="C2804" s="66"/>
      <c r="D2804" s="68">
        <f>VLOOKUP($I2761,DATA!$A$1:$V$200,20,FALSE)</f>
        <v>0</v>
      </c>
      <c r="E2804" s="69"/>
      <c r="G2804" s="1">
        <v>3</v>
      </c>
      <c r="H2804" s="1" t="str">
        <f t="shared" si="967"/>
        <v>SELECT</v>
      </c>
      <c r="I2804" s="1" t="e">
        <f t="shared" si="968"/>
        <v>#N/A</v>
      </c>
      <c r="J2804" s="1" t="e">
        <f t="shared" si="969"/>
        <v>#N/A</v>
      </c>
      <c r="K2804" s="1" t="e">
        <f t="shared" si="970"/>
        <v>#N/A</v>
      </c>
      <c r="L2804" s="1" t="e">
        <f t="shared" si="971"/>
        <v>#N/A</v>
      </c>
      <c r="M2804" s="1" t="e">
        <f t="shared" si="972"/>
        <v>#N/A</v>
      </c>
    </row>
    <row r="2805" spans="1:13" ht="37.5" customHeight="1">
      <c r="A2805" s="70" t="s">
        <v>79</v>
      </c>
      <c r="B2805" s="70"/>
      <c r="C2805" s="70"/>
      <c r="D2805" s="70"/>
      <c r="E2805" s="70"/>
    </row>
    <row r="2806" spans="1:13" ht="12" customHeight="1">
      <c r="A2806" s="33"/>
      <c r="B2806" s="33"/>
      <c r="C2806" s="33"/>
      <c r="D2806" s="33"/>
      <c r="E2806" s="33"/>
    </row>
    <row r="2807" spans="1:13" ht="30" customHeight="1">
      <c r="A2807" s="27" t="s">
        <v>73</v>
      </c>
      <c r="B2807" s="71" t="s">
        <v>60</v>
      </c>
      <c r="C2807" s="71"/>
      <c r="D2807" s="71" t="s">
        <v>61</v>
      </c>
      <c r="E2807" s="71"/>
      <c r="I2807" s="1" t="s">
        <v>26</v>
      </c>
      <c r="J2807" s="1" t="s">
        <v>25</v>
      </c>
      <c r="K2807" s="1" t="s">
        <v>194</v>
      </c>
      <c r="L2807" s="1" t="s">
        <v>195</v>
      </c>
      <c r="M2807" s="1" t="s">
        <v>196</v>
      </c>
    </row>
    <row r="2808" spans="1:13" ht="52.5" customHeight="1">
      <c r="A2808" s="29" t="str">
        <f>GRD!$N$4</f>
        <v>SELECT</v>
      </c>
      <c r="B2808" s="65" t="e">
        <f t="shared" ref="B2808:B2809" si="973">HLOOKUP(D2808,$I$47:$M$49,$G2808,FALSE)</f>
        <v>#N/A</v>
      </c>
      <c r="C2808" s="66"/>
      <c r="D2808" s="67">
        <f>VLOOKUP($I2761,DATA!$A$1:$V$200,21,FALSE)</f>
        <v>0</v>
      </c>
      <c r="E2808" s="67"/>
      <c r="G2808" s="1">
        <v>2</v>
      </c>
      <c r="H2808" s="1" t="str">
        <f t="shared" ref="H2808:H2809" si="974">A2808</f>
        <v>SELECT</v>
      </c>
      <c r="I2808" s="1" t="e">
        <f t="shared" ref="I2808:I2869" si="975">VLOOKUP($H2808,$H$3:$M$15,2,FALSE)</f>
        <v>#N/A</v>
      </c>
      <c r="J2808" s="1" t="e">
        <f t="shared" ref="J2808:J2869" si="976">VLOOKUP($H2808,$H$3:$M$15,3,FALSE)</f>
        <v>#N/A</v>
      </c>
      <c r="K2808" s="1" t="e">
        <f t="shared" ref="K2808:K2869" si="977">VLOOKUP($H2808,$H$3:$M$15,4,FALSE)</f>
        <v>#N/A</v>
      </c>
      <c r="L2808" s="1" t="e">
        <f t="shared" ref="L2808:L2869" si="978">VLOOKUP($H2808,$H$3:$M$15,5,FALSE)</f>
        <v>#N/A</v>
      </c>
      <c r="M2808" s="1" t="e">
        <f t="shared" ref="M2808:M2869" si="979">VLOOKUP($H2808,$H$3:$M$15,6,FALSE)</f>
        <v>#N/A</v>
      </c>
    </row>
    <row r="2809" spans="1:13" ht="52.5" customHeight="1">
      <c r="A2809" s="29" t="str">
        <f>GRD!$O$4</f>
        <v>SELECT</v>
      </c>
      <c r="B2809" s="65" t="e">
        <f t="shared" si="973"/>
        <v>#N/A</v>
      </c>
      <c r="C2809" s="66"/>
      <c r="D2809" s="67">
        <f>VLOOKUP($I2761,DATA!$A$1:$V$200,22,FALSE)</f>
        <v>0</v>
      </c>
      <c r="E2809" s="67"/>
      <c r="G2809" s="1">
        <v>3</v>
      </c>
      <c r="H2809" s="1" t="str">
        <f t="shared" si="974"/>
        <v>SELECT</v>
      </c>
      <c r="I2809" s="1" t="e">
        <f t="shared" si="975"/>
        <v>#N/A</v>
      </c>
      <c r="J2809" s="1" t="e">
        <f t="shared" si="976"/>
        <v>#N/A</v>
      </c>
      <c r="K2809" s="1" t="e">
        <f t="shared" si="977"/>
        <v>#N/A</v>
      </c>
      <c r="L2809" s="1" t="e">
        <f t="shared" si="978"/>
        <v>#N/A</v>
      </c>
      <c r="M2809" s="1" t="e">
        <f t="shared" si="979"/>
        <v>#N/A</v>
      </c>
    </row>
    <row r="2815" spans="1:13">
      <c r="A2815" s="64" t="s">
        <v>80</v>
      </c>
      <c r="B2815" s="64"/>
      <c r="C2815" s="64" t="s">
        <v>81</v>
      </c>
      <c r="D2815" s="64"/>
      <c r="E2815" s="64"/>
    </row>
    <row r="2816" spans="1:13">
      <c r="C2816" s="64" t="s">
        <v>82</v>
      </c>
      <c r="D2816" s="64"/>
      <c r="E2816" s="64"/>
    </row>
    <row r="2817" spans="1:13">
      <c r="A2817" s="1" t="s">
        <v>84</v>
      </c>
    </row>
    <row r="2819" spans="1:13">
      <c r="A2819" s="1" t="s">
        <v>83</v>
      </c>
    </row>
    <row r="2821" spans="1:13" s="21" customFormat="1" ht="18.75" customHeight="1">
      <c r="A2821" s="89" t="s">
        <v>34</v>
      </c>
      <c r="B2821" s="89"/>
      <c r="C2821" s="89"/>
      <c r="D2821" s="89"/>
      <c r="E2821" s="89"/>
      <c r="I2821" s="21">
        <f t="shared" ref="I2821" si="980">I2761+1</f>
        <v>48</v>
      </c>
    </row>
    <row r="2822" spans="1:13" s="21" customFormat="1" ht="30" customHeight="1">
      <c r="A2822" s="90" t="s">
        <v>35</v>
      </c>
      <c r="B2822" s="90"/>
      <c r="C2822" s="90"/>
      <c r="D2822" s="90"/>
      <c r="E2822" s="90"/>
      <c r="H2822" s="1"/>
      <c r="I2822" s="1"/>
      <c r="J2822" s="1"/>
      <c r="K2822" s="1"/>
      <c r="L2822" s="1"/>
      <c r="M2822" s="1"/>
    </row>
    <row r="2823" spans="1:13" ht="18.75" customHeight="1">
      <c r="A2823" s="22" t="s">
        <v>49</v>
      </c>
      <c r="B2823" s="91" t="str">
        <f>IF((SCH!$B$2=""),"",SCH!$B$2)</f>
        <v/>
      </c>
      <c r="C2823" s="91"/>
      <c r="D2823" s="91"/>
      <c r="E2823" s="92"/>
    </row>
    <row r="2824" spans="1:13" ht="18.75" customHeight="1">
      <c r="A2824" s="23" t="s">
        <v>50</v>
      </c>
      <c r="B2824" s="82" t="str">
        <f>IF((SCH!$B$3=""),"",SCH!$B$3)</f>
        <v/>
      </c>
      <c r="C2824" s="82"/>
      <c r="D2824" s="82"/>
      <c r="E2824" s="83"/>
    </row>
    <row r="2825" spans="1:13" ht="18.75" customHeight="1">
      <c r="A2825" s="23" t="s">
        <v>56</v>
      </c>
      <c r="B2825" s="46" t="str">
        <f>IF((SCH!$B$4=""),"",SCH!$B$4)</f>
        <v/>
      </c>
      <c r="C2825" s="24" t="s">
        <v>57</v>
      </c>
      <c r="D2825" s="82" t="str">
        <f>IF((SCH!$B$5=""),"",SCH!$B$5)</f>
        <v/>
      </c>
      <c r="E2825" s="83"/>
    </row>
    <row r="2826" spans="1:13" ht="18.75" customHeight="1">
      <c r="A2826" s="23" t="s">
        <v>51</v>
      </c>
      <c r="B2826" s="82" t="str">
        <f>IF((SCH!$B$6=""),"",SCH!$B$6)</f>
        <v/>
      </c>
      <c r="C2826" s="82"/>
      <c r="D2826" s="82"/>
      <c r="E2826" s="83"/>
    </row>
    <row r="2827" spans="1:13" ht="18.75" customHeight="1">
      <c r="A2827" s="23" t="s">
        <v>52</v>
      </c>
      <c r="B2827" s="82" t="str">
        <f>IF((SCH!$B$7=""),"",SCH!$B$7)</f>
        <v/>
      </c>
      <c r="C2827" s="82"/>
      <c r="D2827" s="82"/>
      <c r="E2827" s="83"/>
    </row>
    <row r="2828" spans="1:13" ht="18.75" customHeight="1">
      <c r="A2828" s="25" t="s">
        <v>53</v>
      </c>
      <c r="B2828" s="84" t="str">
        <f>IF((SCH!$B$8=""),"",SCH!$B$8)</f>
        <v/>
      </c>
      <c r="C2828" s="84"/>
      <c r="D2828" s="84"/>
      <c r="E2828" s="85"/>
    </row>
    <row r="2829" spans="1:13" ht="26.25" customHeight="1">
      <c r="A2829" s="86" t="s">
        <v>36</v>
      </c>
      <c r="B2829" s="86"/>
      <c r="C2829" s="86"/>
      <c r="D2829" s="86"/>
      <c r="E2829" s="86"/>
    </row>
    <row r="2830" spans="1:13" s="21" customFormat="1" ht="15" customHeight="1">
      <c r="A2830" s="87" t="s">
        <v>37</v>
      </c>
      <c r="B2830" s="87"/>
      <c r="C2830" s="87"/>
      <c r="D2830" s="87"/>
      <c r="E2830" s="87"/>
      <c r="H2830" s="1"/>
      <c r="I2830" s="1"/>
      <c r="J2830" s="1"/>
      <c r="K2830" s="1"/>
      <c r="L2830" s="1"/>
      <c r="M2830" s="1"/>
    </row>
    <row r="2831" spans="1:13" s="21" customFormat="1">
      <c r="A2831" s="88" t="s">
        <v>38</v>
      </c>
      <c r="B2831" s="88"/>
      <c r="C2831" s="88"/>
      <c r="D2831" s="88"/>
      <c r="E2831" s="88"/>
      <c r="H2831" s="1"/>
      <c r="I2831" s="1"/>
      <c r="J2831" s="1"/>
      <c r="K2831" s="1"/>
      <c r="L2831" s="1"/>
      <c r="M2831" s="1"/>
    </row>
    <row r="2832" spans="1:13" ht="26.25" customHeight="1">
      <c r="A2832" s="72" t="s">
        <v>39</v>
      </c>
      <c r="B2832" s="72"/>
      <c r="C2832" s="72"/>
      <c r="D2832" s="72"/>
      <c r="E2832" s="72"/>
    </row>
    <row r="2833" spans="1:5" ht="23.25">
      <c r="A2833" s="5" t="s">
        <v>45</v>
      </c>
      <c r="B2833" s="45">
        <f>VLOOKUP($I2821,DATA!$A$1:$V$200,2,FALSE)</f>
        <v>0</v>
      </c>
      <c r="C2833" s="43" t="s">
        <v>48</v>
      </c>
      <c r="D2833" s="81">
        <f>VLOOKUP($I2821,DATA!$A$1:$V$200,3,FALSE)</f>
        <v>0</v>
      </c>
      <c r="E2833" s="81"/>
    </row>
    <row r="2834" spans="1:5" ht="23.25">
      <c r="A2834" s="5" t="s">
        <v>46</v>
      </c>
      <c r="B2834" s="79">
        <f>VLOOKUP($I2821,DATA!$A$1:$V$200,4,FALSE)</f>
        <v>0</v>
      </c>
      <c r="C2834" s="79"/>
      <c r="D2834" s="79"/>
      <c r="E2834" s="79"/>
    </row>
    <row r="2835" spans="1:5" ht="23.25">
      <c r="A2835" s="5" t="s">
        <v>47</v>
      </c>
      <c r="B2835" s="79">
        <f>VLOOKUP($I2821,DATA!$A$1:$V$200,5,FALSE)</f>
        <v>0</v>
      </c>
      <c r="C2835" s="79"/>
      <c r="D2835" s="79"/>
      <c r="E2835" s="79"/>
    </row>
    <row r="2836" spans="1:5" ht="23.25" customHeight="1">
      <c r="A2836" s="5" t="s">
        <v>40</v>
      </c>
      <c r="B2836" s="79">
        <f>VLOOKUP($I2821,DATA!$A$1:$V$200,6,FALSE)</f>
        <v>0</v>
      </c>
      <c r="C2836" s="79"/>
      <c r="D2836" s="79"/>
      <c r="E2836" s="79"/>
    </row>
    <row r="2837" spans="1:5" ht="23.25" customHeight="1">
      <c r="A2837" s="5" t="s">
        <v>41</v>
      </c>
      <c r="B2837" s="79">
        <f>VLOOKUP($I2821,DATA!$A$1:$V$200,7,FALSE)</f>
        <v>0</v>
      </c>
      <c r="C2837" s="79"/>
      <c r="D2837" s="79"/>
      <c r="E2837" s="79"/>
    </row>
    <row r="2838" spans="1:5" ht="23.25" customHeight="1">
      <c r="A2838" s="5" t="s">
        <v>42</v>
      </c>
      <c r="B2838" s="79">
        <f>VLOOKUP($I2821,DATA!$A$1:$V$200,8,FALSE)</f>
        <v>0</v>
      </c>
      <c r="C2838" s="79"/>
      <c r="D2838" s="79"/>
      <c r="E2838" s="79"/>
    </row>
    <row r="2839" spans="1:5" ht="25.5">
      <c r="A2839" s="5" t="s">
        <v>43</v>
      </c>
      <c r="B2839" s="79">
        <f>VLOOKUP($I2821,DATA!$A$1:$V$200,9,FALSE)</f>
        <v>0</v>
      </c>
      <c r="C2839" s="79"/>
      <c r="D2839" s="79"/>
      <c r="E2839" s="79"/>
    </row>
    <row r="2840" spans="1:5" ht="22.5" customHeight="1">
      <c r="A2840" s="80" t="s">
        <v>44</v>
      </c>
      <c r="B2840" s="80"/>
      <c r="C2840" s="80"/>
      <c r="D2840" s="80"/>
      <c r="E2840" s="80"/>
    </row>
    <row r="2841" spans="1:5" ht="18.75" customHeight="1">
      <c r="A2841" s="72" t="s">
        <v>58</v>
      </c>
      <c r="B2841" s="72"/>
      <c r="C2841" s="72"/>
      <c r="D2841" s="72"/>
      <c r="E2841" s="72"/>
    </row>
    <row r="2842" spans="1:5" ht="22.5" customHeight="1">
      <c r="A2842" s="26" t="s">
        <v>74</v>
      </c>
    </row>
    <row r="2843" spans="1:5" ht="18" customHeight="1">
      <c r="A2843" s="44" t="s">
        <v>59</v>
      </c>
      <c r="B2843" s="73" t="s">
        <v>60</v>
      </c>
      <c r="C2843" s="74"/>
      <c r="D2843" s="73" t="s">
        <v>61</v>
      </c>
      <c r="E2843" s="74"/>
    </row>
    <row r="2844" spans="1:5" ht="37.5" customHeight="1">
      <c r="A2844" s="28" t="s">
        <v>62</v>
      </c>
      <c r="B2844" s="65" t="e">
        <f t="shared" ref="B2844" si="981">HLOOKUP(D2844,$I$23:$M$32,2,FALSE)</f>
        <v>#N/A</v>
      </c>
      <c r="C2844" s="66"/>
      <c r="D2844" s="68">
        <f>VLOOKUP($I2821,DATA!$A$1:$V$200,10,FALSE)</f>
        <v>0</v>
      </c>
      <c r="E2844" s="69"/>
    </row>
    <row r="2845" spans="1:5" ht="37.5" customHeight="1">
      <c r="A2845" s="28" t="s">
        <v>63</v>
      </c>
      <c r="B2845" s="65" t="e">
        <f t="shared" ref="B2845" si="982">HLOOKUP(D2844,$I$23:$M$32,3,FALSE)</f>
        <v>#N/A</v>
      </c>
      <c r="C2845" s="66"/>
      <c r="D2845" s="68">
        <f>VLOOKUP($I2821,DATA!$A$1:$V$200,11,FALSE)</f>
        <v>0</v>
      </c>
      <c r="E2845" s="69"/>
    </row>
    <row r="2846" spans="1:5" ht="37.5" customHeight="1">
      <c r="A2846" s="28" t="s">
        <v>64</v>
      </c>
      <c r="B2846" s="65" t="e">
        <f t="shared" ref="B2846" si="983">HLOOKUP(D2844,$I$23:$M$32,4,FALSE)</f>
        <v>#N/A</v>
      </c>
      <c r="C2846" s="66"/>
      <c r="D2846" s="68">
        <f>VLOOKUP($I2821,DATA!$A$1:$V$200,12,FALSE)</f>
        <v>0</v>
      </c>
      <c r="E2846" s="69"/>
    </row>
    <row r="2847" spans="1:5" ht="21.75" customHeight="1">
      <c r="A2847" s="26" t="s">
        <v>75</v>
      </c>
    </row>
    <row r="2848" spans="1:5" ht="18" customHeight="1">
      <c r="A2848" s="75" t="s">
        <v>65</v>
      </c>
      <c r="B2848" s="73" t="s">
        <v>60</v>
      </c>
      <c r="C2848" s="74"/>
      <c r="D2848" s="73" t="s">
        <v>61</v>
      </c>
      <c r="E2848" s="74"/>
    </row>
    <row r="2849" spans="1:13" ht="37.5" customHeight="1">
      <c r="A2849" s="76"/>
      <c r="B2849" s="65" t="e">
        <f t="shared" ref="B2849" si="984">HLOOKUP(D2844,$I$23:$M$32,5,FALSE)</f>
        <v>#N/A</v>
      </c>
      <c r="C2849" s="66"/>
      <c r="D2849" s="68">
        <f>VLOOKUP($I2821,DATA!$A$1:$V$200,13,FALSE)</f>
        <v>0</v>
      </c>
      <c r="E2849" s="69"/>
    </row>
    <row r="2850" spans="1:13" ht="22.5" customHeight="1">
      <c r="A2850" s="26" t="s">
        <v>76</v>
      </c>
    </row>
    <row r="2851" spans="1:13" ht="18" customHeight="1">
      <c r="A2851" s="77" t="s">
        <v>66</v>
      </c>
      <c r="B2851" s="73" t="s">
        <v>60</v>
      </c>
      <c r="C2851" s="74"/>
      <c r="D2851" s="73" t="s">
        <v>61</v>
      </c>
      <c r="E2851" s="74"/>
    </row>
    <row r="2852" spans="1:13" ht="37.5" customHeight="1">
      <c r="A2852" s="78"/>
      <c r="B2852" s="65" t="e">
        <f t="shared" ref="B2852" si="985">HLOOKUP(D2844,$I$23:$M$32,6,FALSE)</f>
        <v>#N/A</v>
      </c>
      <c r="C2852" s="66"/>
      <c r="D2852" s="68">
        <f>VLOOKUP($I2821,DATA!$A$1:$V$200,14,FALSE)</f>
        <v>0</v>
      </c>
      <c r="E2852" s="69"/>
    </row>
    <row r="2853" spans="1:13" ht="22.5" customHeight="1">
      <c r="A2853" s="26" t="s">
        <v>77</v>
      </c>
    </row>
    <row r="2854" spans="1:13" ht="30" customHeight="1">
      <c r="A2854" s="27" t="s">
        <v>67</v>
      </c>
      <c r="B2854" s="73" t="s">
        <v>60</v>
      </c>
      <c r="C2854" s="74"/>
      <c r="D2854" s="73" t="s">
        <v>61</v>
      </c>
      <c r="E2854" s="74"/>
    </row>
    <row r="2855" spans="1:13" ht="37.5" customHeight="1">
      <c r="A2855" s="28" t="s">
        <v>68</v>
      </c>
      <c r="B2855" s="65" t="e">
        <f t="shared" ref="B2855" si="986">HLOOKUP(D2844,$I$23:$M$32,7,FALSE)</f>
        <v>#N/A</v>
      </c>
      <c r="C2855" s="66"/>
      <c r="D2855" s="68">
        <f>VLOOKUP($I2821,DATA!$A$1:$V$200,15,FALSE)</f>
        <v>0</v>
      </c>
      <c r="E2855" s="69"/>
    </row>
    <row r="2856" spans="1:13" ht="37.5" customHeight="1">
      <c r="A2856" s="28" t="s">
        <v>69</v>
      </c>
      <c r="B2856" s="65" t="e">
        <f t="shared" ref="B2856" si="987">HLOOKUP(D2844,$I$23:$M$32,8,FALSE)</f>
        <v>#N/A</v>
      </c>
      <c r="C2856" s="66"/>
      <c r="D2856" s="68">
        <f>VLOOKUP($I2821,DATA!$A$1:$V$200,16,FALSE)</f>
        <v>0</v>
      </c>
      <c r="E2856" s="69"/>
    </row>
    <row r="2857" spans="1:13" ht="45" customHeight="1">
      <c r="A2857" s="29" t="s">
        <v>70</v>
      </c>
      <c r="B2857" s="65" t="e">
        <f t="shared" ref="B2857" si="988">HLOOKUP(D2844,$I$23:$M$32,9,FALSE)</f>
        <v>#N/A</v>
      </c>
      <c r="C2857" s="66"/>
      <c r="D2857" s="68">
        <f>VLOOKUP($I2821,DATA!$A$1:$V$200,17,FALSE)</f>
        <v>0</v>
      </c>
      <c r="E2857" s="69"/>
    </row>
    <row r="2858" spans="1:13" ht="37.5" customHeight="1">
      <c r="A2858" s="28" t="s">
        <v>71</v>
      </c>
      <c r="B2858" s="65" t="e">
        <f t="shared" ref="B2858" si="989">HLOOKUP(D2844,$I$23:$M$32,10,FALSE)</f>
        <v>#N/A</v>
      </c>
      <c r="C2858" s="66"/>
      <c r="D2858" s="68">
        <f>VLOOKUP($I2821,DATA!$A$1:$V$200,18,FALSE)</f>
        <v>0</v>
      </c>
      <c r="E2858" s="69"/>
    </row>
    <row r="2859" spans="1:13" ht="37.5" customHeight="1">
      <c r="A2859" s="30"/>
      <c r="B2859" s="31"/>
      <c r="C2859" s="31"/>
      <c r="D2859" s="32"/>
      <c r="E2859" s="32"/>
    </row>
    <row r="2860" spans="1:13" ht="18.75" customHeight="1">
      <c r="A2860" s="72" t="s">
        <v>72</v>
      </c>
      <c r="B2860" s="72"/>
      <c r="C2860" s="72"/>
      <c r="D2860" s="72"/>
      <c r="E2860" s="72"/>
    </row>
    <row r="2861" spans="1:13" ht="22.5" customHeight="1">
      <c r="A2861" s="26" t="s">
        <v>78</v>
      </c>
    </row>
    <row r="2862" spans="1:13" ht="30" customHeight="1">
      <c r="A2862" s="27" t="s">
        <v>73</v>
      </c>
      <c r="B2862" s="73" t="s">
        <v>60</v>
      </c>
      <c r="C2862" s="74"/>
      <c r="D2862" s="73" t="s">
        <v>61</v>
      </c>
      <c r="E2862" s="74"/>
      <c r="I2862" s="1" t="s">
        <v>26</v>
      </c>
      <c r="J2862" s="1" t="s">
        <v>25</v>
      </c>
      <c r="K2862" s="1" t="s">
        <v>194</v>
      </c>
      <c r="L2862" s="1" t="s">
        <v>195</v>
      </c>
      <c r="M2862" s="1" t="s">
        <v>196</v>
      </c>
    </row>
    <row r="2863" spans="1:13" ht="52.5" customHeight="1">
      <c r="A2863" s="29" t="str">
        <f>GRD!$L$4</f>
        <v>SELECT</v>
      </c>
      <c r="B2863" s="65" t="e">
        <f t="shared" ref="B2863:B2864" si="990">HLOOKUP(D2863,$I$42:$M$44,$G2863,FALSE)</f>
        <v>#N/A</v>
      </c>
      <c r="C2863" s="66"/>
      <c r="D2863" s="68">
        <f>VLOOKUP($I2821,DATA!$A$1:$V$200,19,FALSE)</f>
        <v>0</v>
      </c>
      <c r="E2863" s="69"/>
      <c r="G2863" s="1">
        <v>2</v>
      </c>
      <c r="H2863" s="1" t="str">
        <f t="shared" ref="H2863:H2864" si="991">A2863</f>
        <v>SELECT</v>
      </c>
      <c r="I2863" s="1" t="e">
        <f t="shared" ref="I2863:I2864" si="992">VLOOKUP($H2863,$H$3:$M$15,2,FALSE)</f>
        <v>#N/A</v>
      </c>
      <c r="J2863" s="1" t="e">
        <f t="shared" ref="J2863:J2864" si="993">VLOOKUP($H2863,$H$3:$M$15,3,FALSE)</f>
        <v>#N/A</v>
      </c>
      <c r="K2863" s="1" t="e">
        <f t="shared" ref="K2863:K2864" si="994">VLOOKUP($H2863,$H$3:$M$15,4,FALSE)</f>
        <v>#N/A</v>
      </c>
      <c r="L2863" s="1" t="e">
        <f t="shared" ref="L2863:L2864" si="995">VLOOKUP($H2863,$H$3:$M$15,5,FALSE)</f>
        <v>#N/A</v>
      </c>
      <c r="M2863" s="1" t="e">
        <f t="shared" ref="M2863:M2864" si="996">VLOOKUP($H2863,$H$3:$M$15,6,FALSE)</f>
        <v>#N/A</v>
      </c>
    </row>
    <row r="2864" spans="1:13" ht="52.5" customHeight="1">
      <c r="A2864" s="29" t="str">
        <f>GRD!$M$4</f>
        <v>SELECT</v>
      </c>
      <c r="B2864" s="65" t="e">
        <f t="shared" si="990"/>
        <v>#N/A</v>
      </c>
      <c r="C2864" s="66"/>
      <c r="D2864" s="68">
        <f>VLOOKUP($I2821,DATA!$A$1:$V$200,20,FALSE)</f>
        <v>0</v>
      </c>
      <c r="E2864" s="69"/>
      <c r="G2864" s="1">
        <v>3</v>
      </c>
      <c r="H2864" s="1" t="str">
        <f t="shared" si="991"/>
        <v>SELECT</v>
      </c>
      <c r="I2864" s="1" t="e">
        <f t="shared" si="992"/>
        <v>#N/A</v>
      </c>
      <c r="J2864" s="1" t="e">
        <f t="shared" si="993"/>
        <v>#N/A</v>
      </c>
      <c r="K2864" s="1" t="e">
        <f t="shared" si="994"/>
        <v>#N/A</v>
      </c>
      <c r="L2864" s="1" t="e">
        <f t="shared" si="995"/>
        <v>#N/A</v>
      </c>
      <c r="M2864" s="1" t="e">
        <f t="shared" si="996"/>
        <v>#N/A</v>
      </c>
    </row>
    <row r="2865" spans="1:13" ht="37.5" customHeight="1">
      <c r="A2865" s="70" t="s">
        <v>79</v>
      </c>
      <c r="B2865" s="70"/>
      <c r="C2865" s="70"/>
      <c r="D2865" s="70"/>
      <c r="E2865" s="70"/>
    </row>
    <row r="2866" spans="1:13" ht="12" customHeight="1">
      <c r="A2866" s="33"/>
      <c r="B2866" s="33"/>
      <c r="C2866" s="33"/>
      <c r="D2866" s="33"/>
      <c r="E2866" s="33"/>
    </row>
    <row r="2867" spans="1:13" ht="30" customHeight="1">
      <c r="A2867" s="27" t="s">
        <v>73</v>
      </c>
      <c r="B2867" s="71" t="s">
        <v>60</v>
      </c>
      <c r="C2867" s="71"/>
      <c r="D2867" s="71" t="s">
        <v>61</v>
      </c>
      <c r="E2867" s="71"/>
      <c r="I2867" s="1" t="s">
        <v>26</v>
      </c>
      <c r="J2867" s="1" t="s">
        <v>25</v>
      </c>
      <c r="K2867" s="1" t="s">
        <v>194</v>
      </c>
      <c r="L2867" s="1" t="s">
        <v>195</v>
      </c>
      <c r="M2867" s="1" t="s">
        <v>196</v>
      </c>
    </row>
    <row r="2868" spans="1:13" ht="52.5" customHeight="1">
      <c r="A2868" s="29" t="str">
        <f>GRD!$N$4</f>
        <v>SELECT</v>
      </c>
      <c r="B2868" s="65" t="e">
        <f t="shared" ref="B2868:B2869" si="997">HLOOKUP(D2868,$I$47:$M$49,$G2868,FALSE)</f>
        <v>#N/A</v>
      </c>
      <c r="C2868" s="66"/>
      <c r="D2868" s="67">
        <f>VLOOKUP($I2821,DATA!$A$1:$V$200,21,FALSE)</f>
        <v>0</v>
      </c>
      <c r="E2868" s="67"/>
      <c r="G2868" s="1">
        <v>2</v>
      </c>
      <c r="H2868" s="1" t="str">
        <f t="shared" ref="H2868:H2869" si="998">A2868</f>
        <v>SELECT</v>
      </c>
      <c r="I2868" s="1" t="e">
        <f t="shared" si="975"/>
        <v>#N/A</v>
      </c>
      <c r="J2868" s="1" t="e">
        <f t="shared" si="976"/>
        <v>#N/A</v>
      </c>
      <c r="K2868" s="1" t="e">
        <f t="shared" si="977"/>
        <v>#N/A</v>
      </c>
      <c r="L2868" s="1" t="e">
        <f t="shared" si="978"/>
        <v>#N/A</v>
      </c>
      <c r="M2868" s="1" t="e">
        <f t="shared" si="979"/>
        <v>#N/A</v>
      </c>
    </row>
    <row r="2869" spans="1:13" ht="52.5" customHeight="1">
      <c r="A2869" s="29" t="str">
        <f>GRD!$O$4</f>
        <v>SELECT</v>
      </c>
      <c r="B2869" s="65" t="e">
        <f t="shared" si="997"/>
        <v>#N/A</v>
      </c>
      <c r="C2869" s="66"/>
      <c r="D2869" s="67">
        <f>VLOOKUP($I2821,DATA!$A$1:$V$200,22,FALSE)</f>
        <v>0</v>
      </c>
      <c r="E2869" s="67"/>
      <c r="G2869" s="1">
        <v>3</v>
      </c>
      <c r="H2869" s="1" t="str">
        <f t="shared" si="998"/>
        <v>SELECT</v>
      </c>
      <c r="I2869" s="1" t="e">
        <f t="shared" si="975"/>
        <v>#N/A</v>
      </c>
      <c r="J2869" s="1" t="e">
        <f t="shared" si="976"/>
        <v>#N/A</v>
      </c>
      <c r="K2869" s="1" t="e">
        <f t="shared" si="977"/>
        <v>#N/A</v>
      </c>
      <c r="L2869" s="1" t="e">
        <f t="shared" si="978"/>
        <v>#N/A</v>
      </c>
      <c r="M2869" s="1" t="e">
        <f t="shared" si="979"/>
        <v>#N/A</v>
      </c>
    </row>
    <row r="2875" spans="1:13">
      <c r="A2875" s="64" t="s">
        <v>80</v>
      </c>
      <c r="B2875" s="64"/>
      <c r="C2875" s="64" t="s">
        <v>81</v>
      </c>
      <c r="D2875" s="64"/>
      <c r="E2875" s="64"/>
    </row>
    <row r="2876" spans="1:13">
      <c r="C2876" s="64" t="s">
        <v>82</v>
      </c>
      <c r="D2876" s="64"/>
      <c r="E2876" s="64"/>
    </row>
    <row r="2877" spans="1:13">
      <c r="A2877" s="1" t="s">
        <v>84</v>
      </c>
    </row>
    <row r="2879" spans="1:13">
      <c r="A2879" s="1" t="s">
        <v>83</v>
      </c>
    </row>
    <row r="2881" spans="1:13" s="21" customFormat="1" ht="18.75" customHeight="1">
      <c r="A2881" s="89" t="s">
        <v>34</v>
      </c>
      <c r="B2881" s="89"/>
      <c r="C2881" s="89"/>
      <c r="D2881" s="89"/>
      <c r="E2881" s="89"/>
      <c r="I2881" s="21">
        <f t="shared" ref="I2881" si="999">I2821+1</f>
        <v>49</v>
      </c>
    </row>
    <row r="2882" spans="1:13" s="21" customFormat="1" ht="30" customHeight="1">
      <c r="A2882" s="90" t="s">
        <v>35</v>
      </c>
      <c r="B2882" s="90"/>
      <c r="C2882" s="90"/>
      <c r="D2882" s="90"/>
      <c r="E2882" s="90"/>
      <c r="H2882" s="1"/>
      <c r="I2882" s="1"/>
      <c r="J2882" s="1"/>
      <c r="K2882" s="1"/>
      <c r="L2882" s="1"/>
      <c r="M2882" s="1"/>
    </row>
    <row r="2883" spans="1:13" ht="18.75" customHeight="1">
      <c r="A2883" s="22" t="s">
        <v>49</v>
      </c>
      <c r="B2883" s="91" t="str">
        <f>IF((SCH!$B$2=""),"",SCH!$B$2)</f>
        <v/>
      </c>
      <c r="C2883" s="91"/>
      <c r="D2883" s="91"/>
      <c r="E2883" s="92"/>
    </row>
    <row r="2884" spans="1:13" ht="18.75" customHeight="1">
      <c r="A2884" s="23" t="s">
        <v>50</v>
      </c>
      <c r="B2884" s="82" t="str">
        <f>IF((SCH!$B$3=""),"",SCH!$B$3)</f>
        <v/>
      </c>
      <c r="C2884" s="82"/>
      <c r="D2884" s="82"/>
      <c r="E2884" s="83"/>
    </row>
    <row r="2885" spans="1:13" ht="18.75" customHeight="1">
      <c r="A2885" s="23" t="s">
        <v>56</v>
      </c>
      <c r="B2885" s="46" t="str">
        <f>IF((SCH!$B$4=""),"",SCH!$B$4)</f>
        <v/>
      </c>
      <c r="C2885" s="24" t="s">
        <v>57</v>
      </c>
      <c r="D2885" s="82" t="str">
        <f>IF((SCH!$B$5=""),"",SCH!$B$5)</f>
        <v/>
      </c>
      <c r="E2885" s="83"/>
    </row>
    <row r="2886" spans="1:13" ht="18.75" customHeight="1">
      <c r="A2886" s="23" t="s">
        <v>51</v>
      </c>
      <c r="B2886" s="82" t="str">
        <f>IF((SCH!$B$6=""),"",SCH!$B$6)</f>
        <v/>
      </c>
      <c r="C2886" s="82"/>
      <c r="D2886" s="82"/>
      <c r="E2886" s="83"/>
    </row>
    <row r="2887" spans="1:13" ht="18.75" customHeight="1">
      <c r="A2887" s="23" t="s">
        <v>52</v>
      </c>
      <c r="B2887" s="82" t="str">
        <f>IF((SCH!$B$7=""),"",SCH!$B$7)</f>
        <v/>
      </c>
      <c r="C2887" s="82"/>
      <c r="D2887" s="82"/>
      <c r="E2887" s="83"/>
    </row>
    <row r="2888" spans="1:13" ht="18.75" customHeight="1">
      <c r="A2888" s="25" t="s">
        <v>53</v>
      </c>
      <c r="B2888" s="84" t="str">
        <f>IF((SCH!$B$8=""),"",SCH!$B$8)</f>
        <v/>
      </c>
      <c r="C2888" s="84"/>
      <c r="D2888" s="84"/>
      <c r="E2888" s="85"/>
    </row>
    <row r="2889" spans="1:13" ht="26.25" customHeight="1">
      <c r="A2889" s="86" t="s">
        <v>36</v>
      </c>
      <c r="B2889" s="86"/>
      <c r="C2889" s="86"/>
      <c r="D2889" s="86"/>
      <c r="E2889" s="86"/>
    </row>
    <row r="2890" spans="1:13" s="21" customFormat="1" ht="15" customHeight="1">
      <c r="A2890" s="87" t="s">
        <v>37</v>
      </c>
      <c r="B2890" s="87"/>
      <c r="C2890" s="87"/>
      <c r="D2890" s="87"/>
      <c r="E2890" s="87"/>
      <c r="H2890" s="1"/>
      <c r="I2890" s="1"/>
      <c r="J2890" s="1"/>
      <c r="K2890" s="1"/>
      <c r="L2890" s="1"/>
      <c r="M2890" s="1"/>
    </row>
    <row r="2891" spans="1:13" s="21" customFormat="1">
      <c r="A2891" s="88" t="s">
        <v>38</v>
      </c>
      <c r="B2891" s="88"/>
      <c r="C2891" s="88"/>
      <c r="D2891" s="88"/>
      <c r="E2891" s="88"/>
      <c r="H2891" s="1"/>
      <c r="I2891" s="1"/>
      <c r="J2891" s="1"/>
      <c r="K2891" s="1"/>
      <c r="L2891" s="1"/>
      <c r="M2891" s="1"/>
    </row>
    <row r="2892" spans="1:13" ht="26.25" customHeight="1">
      <c r="A2892" s="72" t="s">
        <v>39</v>
      </c>
      <c r="B2892" s="72"/>
      <c r="C2892" s="72"/>
      <c r="D2892" s="72"/>
      <c r="E2892" s="72"/>
    </row>
    <row r="2893" spans="1:13" ht="23.25">
      <c r="A2893" s="5" t="s">
        <v>45</v>
      </c>
      <c r="B2893" s="45">
        <f>VLOOKUP($I2881,DATA!$A$1:$V$200,2,FALSE)</f>
        <v>0</v>
      </c>
      <c r="C2893" s="43" t="s">
        <v>48</v>
      </c>
      <c r="D2893" s="81">
        <f>VLOOKUP($I2881,DATA!$A$1:$V$200,3,FALSE)</f>
        <v>0</v>
      </c>
      <c r="E2893" s="81"/>
    </row>
    <row r="2894" spans="1:13" ht="23.25">
      <c r="A2894" s="5" t="s">
        <v>46</v>
      </c>
      <c r="B2894" s="79">
        <f>VLOOKUP($I2881,DATA!$A$1:$V$200,4,FALSE)</f>
        <v>0</v>
      </c>
      <c r="C2894" s="79"/>
      <c r="D2894" s="79"/>
      <c r="E2894" s="79"/>
    </row>
    <row r="2895" spans="1:13" ht="23.25">
      <c r="A2895" s="5" t="s">
        <v>47</v>
      </c>
      <c r="B2895" s="79">
        <f>VLOOKUP($I2881,DATA!$A$1:$V$200,5,FALSE)</f>
        <v>0</v>
      </c>
      <c r="C2895" s="79"/>
      <c r="D2895" s="79"/>
      <c r="E2895" s="79"/>
    </row>
    <row r="2896" spans="1:13" ht="23.25" customHeight="1">
      <c r="A2896" s="5" t="s">
        <v>40</v>
      </c>
      <c r="B2896" s="79">
        <f>VLOOKUP($I2881,DATA!$A$1:$V$200,6,FALSE)</f>
        <v>0</v>
      </c>
      <c r="C2896" s="79"/>
      <c r="D2896" s="79"/>
      <c r="E2896" s="79"/>
    </row>
    <row r="2897" spans="1:5" ht="23.25" customHeight="1">
      <c r="A2897" s="5" t="s">
        <v>41</v>
      </c>
      <c r="B2897" s="79">
        <f>VLOOKUP($I2881,DATA!$A$1:$V$200,7,FALSE)</f>
        <v>0</v>
      </c>
      <c r="C2897" s="79"/>
      <c r="D2897" s="79"/>
      <c r="E2897" s="79"/>
    </row>
    <row r="2898" spans="1:5" ht="23.25" customHeight="1">
      <c r="A2898" s="5" t="s">
        <v>42</v>
      </c>
      <c r="B2898" s="79">
        <f>VLOOKUP($I2881,DATA!$A$1:$V$200,8,FALSE)</f>
        <v>0</v>
      </c>
      <c r="C2898" s="79"/>
      <c r="D2898" s="79"/>
      <c r="E2898" s="79"/>
    </row>
    <row r="2899" spans="1:5" ht="25.5">
      <c r="A2899" s="5" t="s">
        <v>43</v>
      </c>
      <c r="B2899" s="79">
        <f>VLOOKUP($I2881,DATA!$A$1:$V$200,9,FALSE)</f>
        <v>0</v>
      </c>
      <c r="C2899" s="79"/>
      <c r="D2899" s="79"/>
      <c r="E2899" s="79"/>
    </row>
    <row r="2900" spans="1:5" ht="22.5" customHeight="1">
      <c r="A2900" s="80" t="s">
        <v>44</v>
      </c>
      <c r="B2900" s="80"/>
      <c r="C2900" s="80"/>
      <c r="D2900" s="80"/>
      <c r="E2900" s="80"/>
    </row>
    <row r="2901" spans="1:5" ht="18.75" customHeight="1">
      <c r="A2901" s="72" t="s">
        <v>58</v>
      </c>
      <c r="B2901" s="72"/>
      <c r="C2901" s="72"/>
      <c r="D2901" s="72"/>
      <c r="E2901" s="72"/>
    </row>
    <row r="2902" spans="1:5" ht="22.5" customHeight="1">
      <c r="A2902" s="26" t="s">
        <v>74</v>
      </c>
    </row>
    <row r="2903" spans="1:5" ht="18" customHeight="1">
      <c r="A2903" s="44" t="s">
        <v>59</v>
      </c>
      <c r="B2903" s="73" t="s">
        <v>60</v>
      </c>
      <c r="C2903" s="74"/>
      <c r="D2903" s="73" t="s">
        <v>61</v>
      </c>
      <c r="E2903" s="74"/>
    </row>
    <row r="2904" spans="1:5" ht="37.5" customHeight="1">
      <c r="A2904" s="28" t="s">
        <v>62</v>
      </c>
      <c r="B2904" s="65" t="e">
        <f t="shared" ref="B2904" si="1000">HLOOKUP(D2904,$I$23:$M$32,2,FALSE)</f>
        <v>#N/A</v>
      </c>
      <c r="C2904" s="66"/>
      <c r="D2904" s="68">
        <f>VLOOKUP($I2881,DATA!$A$1:$V$200,10,FALSE)</f>
        <v>0</v>
      </c>
      <c r="E2904" s="69"/>
    </row>
    <row r="2905" spans="1:5" ht="37.5" customHeight="1">
      <c r="A2905" s="28" t="s">
        <v>63</v>
      </c>
      <c r="B2905" s="65" t="e">
        <f t="shared" ref="B2905" si="1001">HLOOKUP(D2904,$I$23:$M$32,3,FALSE)</f>
        <v>#N/A</v>
      </c>
      <c r="C2905" s="66"/>
      <c r="D2905" s="68">
        <f>VLOOKUP($I2881,DATA!$A$1:$V$200,11,FALSE)</f>
        <v>0</v>
      </c>
      <c r="E2905" s="69"/>
    </row>
    <row r="2906" spans="1:5" ht="37.5" customHeight="1">
      <c r="A2906" s="28" t="s">
        <v>64</v>
      </c>
      <c r="B2906" s="65" t="e">
        <f t="shared" ref="B2906" si="1002">HLOOKUP(D2904,$I$23:$M$32,4,FALSE)</f>
        <v>#N/A</v>
      </c>
      <c r="C2906" s="66"/>
      <c r="D2906" s="68">
        <f>VLOOKUP($I2881,DATA!$A$1:$V$200,12,FALSE)</f>
        <v>0</v>
      </c>
      <c r="E2906" s="69"/>
    </row>
    <row r="2907" spans="1:5" ht="21.75" customHeight="1">
      <c r="A2907" s="26" t="s">
        <v>75</v>
      </c>
    </row>
    <row r="2908" spans="1:5" ht="18" customHeight="1">
      <c r="A2908" s="75" t="s">
        <v>65</v>
      </c>
      <c r="B2908" s="73" t="s">
        <v>60</v>
      </c>
      <c r="C2908" s="74"/>
      <c r="D2908" s="73" t="s">
        <v>61</v>
      </c>
      <c r="E2908" s="74"/>
    </row>
    <row r="2909" spans="1:5" ht="37.5" customHeight="1">
      <c r="A2909" s="76"/>
      <c r="B2909" s="65" t="e">
        <f t="shared" ref="B2909" si="1003">HLOOKUP(D2904,$I$23:$M$32,5,FALSE)</f>
        <v>#N/A</v>
      </c>
      <c r="C2909" s="66"/>
      <c r="D2909" s="68">
        <f>VLOOKUP($I2881,DATA!$A$1:$V$200,13,FALSE)</f>
        <v>0</v>
      </c>
      <c r="E2909" s="69"/>
    </row>
    <row r="2910" spans="1:5" ht="22.5" customHeight="1">
      <c r="A2910" s="26" t="s">
        <v>76</v>
      </c>
    </row>
    <row r="2911" spans="1:5" ht="18" customHeight="1">
      <c r="A2911" s="77" t="s">
        <v>66</v>
      </c>
      <c r="B2911" s="73" t="s">
        <v>60</v>
      </c>
      <c r="C2911" s="74"/>
      <c r="D2911" s="73" t="s">
        <v>61</v>
      </c>
      <c r="E2911" s="74"/>
    </row>
    <row r="2912" spans="1:5" ht="37.5" customHeight="1">
      <c r="A2912" s="78"/>
      <c r="B2912" s="65" t="e">
        <f t="shared" ref="B2912" si="1004">HLOOKUP(D2904,$I$23:$M$32,6,FALSE)</f>
        <v>#N/A</v>
      </c>
      <c r="C2912" s="66"/>
      <c r="D2912" s="68">
        <f>VLOOKUP($I2881,DATA!$A$1:$V$200,14,FALSE)</f>
        <v>0</v>
      </c>
      <c r="E2912" s="69"/>
    </row>
    <row r="2913" spans="1:13" ht="22.5" customHeight="1">
      <c r="A2913" s="26" t="s">
        <v>77</v>
      </c>
    </row>
    <row r="2914" spans="1:13" ht="30" customHeight="1">
      <c r="A2914" s="27" t="s">
        <v>67</v>
      </c>
      <c r="B2914" s="73" t="s">
        <v>60</v>
      </c>
      <c r="C2914" s="74"/>
      <c r="D2914" s="73" t="s">
        <v>61</v>
      </c>
      <c r="E2914" s="74"/>
    </row>
    <row r="2915" spans="1:13" ht="37.5" customHeight="1">
      <c r="A2915" s="28" t="s">
        <v>68</v>
      </c>
      <c r="B2915" s="65" t="e">
        <f t="shared" ref="B2915" si="1005">HLOOKUP(D2904,$I$23:$M$32,7,FALSE)</f>
        <v>#N/A</v>
      </c>
      <c r="C2915" s="66"/>
      <c r="D2915" s="68">
        <f>VLOOKUP($I2881,DATA!$A$1:$V$200,15,FALSE)</f>
        <v>0</v>
      </c>
      <c r="E2915" s="69"/>
    </row>
    <row r="2916" spans="1:13" ht="37.5" customHeight="1">
      <c r="A2916" s="28" t="s">
        <v>69</v>
      </c>
      <c r="B2916" s="65" t="e">
        <f t="shared" ref="B2916" si="1006">HLOOKUP(D2904,$I$23:$M$32,8,FALSE)</f>
        <v>#N/A</v>
      </c>
      <c r="C2916" s="66"/>
      <c r="D2916" s="68">
        <f>VLOOKUP($I2881,DATA!$A$1:$V$200,16,FALSE)</f>
        <v>0</v>
      </c>
      <c r="E2916" s="69"/>
    </row>
    <row r="2917" spans="1:13" ht="45" customHeight="1">
      <c r="A2917" s="29" t="s">
        <v>70</v>
      </c>
      <c r="B2917" s="65" t="e">
        <f t="shared" ref="B2917" si="1007">HLOOKUP(D2904,$I$23:$M$32,9,FALSE)</f>
        <v>#N/A</v>
      </c>
      <c r="C2917" s="66"/>
      <c r="D2917" s="68">
        <f>VLOOKUP($I2881,DATA!$A$1:$V$200,17,FALSE)</f>
        <v>0</v>
      </c>
      <c r="E2917" s="69"/>
    </row>
    <row r="2918" spans="1:13" ht="37.5" customHeight="1">
      <c r="A2918" s="28" t="s">
        <v>71</v>
      </c>
      <c r="B2918" s="65" t="e">
        <f t="shared" ref="B2918" si="1008">HLOOKUP(D2904,$I$23:$M$32,10,FALSE)</f>
        <v>#N/A</v>
      </c>
      <c r="C2918" s="66"/>
      <c r="D2918" s="68">
        <f>VLOOKUP($I2881,DATA!$A$1:$V$200,18,FALSE)</f>
        <v>0</v>
      </c>
      <c r="E2918" s="69"/>
    </row>
    <row r="2919" spans="1:13" ht="37.5" customHeight="1">
      <c r="A2919" s="30"/>
      <c r="B2919" s="31"/>
      <c r="C2919" s="31"/>
      <c r="D2919" s="32"/>
      <c r="E2919" s="32"/>
    </row>
    <row r="2920" spans="1:13" ht="18.75" customHeight="1">
      <c r="A2920" s="72" t="s">
        <v>72</v>
      </c>
      <c r="B2920" s="72"/>
      <c r="C2920" s="72"/>
      <c r="D2920" s="72"/>
      <c r="E2920" s="72"/>
    </row>
    <row r="2921" spans="1:13" ht="22.5" customHeight="1">
      <c r="A2921" s="26" t="s">
        <v>78</v>
      </c>
    </row>
    <row r="2922" spans="1:13" ht="30" customHeight="1">
      <c r="A2922" s="27" t="s">
        <v>73</v>
      </c>
      <c r="B2922" s="73" t="s">
        <v>60</v>
      </c>
      <c r="C2922" s="74"/>
      <c r="D2922" s="73" t="s">
        <v>61</v>
      </c>
      <c r="E2922" s="74"/>
      <c r="I2922" s="1" t="s">
        <v>26</v>
      </c>
      <c r="J2922" s="1" t="s">
        <v>25</v>
      </c>
      <c r="K2922" s="1" t="s">
        <v>194</v>
      </c>
      <c r="L2922" s="1" t="s">
        <v>195</v>
      </c>
      <c r="M2922" s="1" t="s">
        <v>196</v>
      </c>
    </row>
    <row r="2923" spans="1:13" ht="52.5" customHeight="1">
      <c r="A2923" s="29" t="str">
        <f>GRD!$L$4</f>
        <v>SELECT</v>
      </c>
      <c r="B2923" s="65" t="e">
        <f t="shared" ref="B2923:B2924" si="1009">HLOOKUP(D2923,$I$42:$M$44,$G2923,FALSE)</f>
        <v>#N/A</v>
      </c>
      <c r="C2923" s="66"/>
      <c r="D2923" s="68">
        <f>VLOOKUP($I2881,DATA!$A$1:$V$200,19,FALSE)</f>
        <v>0</v>
      </c>
      <c r="E2923" s="69"/>
      <c r="G2923" s="1">
        <v>2</v>
      </c>
      <c r="H2923" s="1" t="str">
        <f t="shared" ref="H2923:H2924" si="1010">A2923</f>
        <v>SELECT</v>
      </c>
      <c r="I2923" s="1" t="e">
        <f t="shared" ref="I2923:I2924" si="1011">VLOOKUP($H2923,$H$3:$M$15,2,FALSE)</f>
        <v>#N/A</v>
      </c>
      <c r="J2923" s="1" t="e">
        <f t="shared" ref="J2923:J2924" si="1012">VLOOKUP($H2923,$H$3:$M$15,3,FALSE)</f>
        <v>#N/A</v>
      </c>
      <c r="K2923" s="1" t="e">
        <f t="shared" ref="K2923:K2924" si="1013">VLOOKUP($H2923,$H$3:$M$15,4,FALSE)</f>
        <v>#N/A</v>
      </c>
      <c r="L2923" s="1" t="e">
        <f t="shared" ref="L2923:L2924" si="1014">VLOOKUP($H2923,$H$3:$M$15,5,FALSE)</f>
        <v>#N/A</v>
      </c>
      <c r="M2923" s="1" t="e">
        <f t="shared" ref="M2923:M2924" si="1015">VLOOKUP($H2923,$H$3:$M$15,6,FALSE)</f>
        <v>#N/A</v>
      </c>
    </row>
    <row r="2924" spans="1:13" ht="52.5" customHeight="1">
      <c r="A2924" s="29" t="str">
        <f>GRD!$M$4</f>
        <v>SELECT</v>
      </c>
      <c r="B2924" s="65" t="e">
        <f t="shared" si="1009"/>
        <v>#N/A</v>
      </c>
      <c r="C2924" s="66"/>
      <c r="D2924" s="68">
        <f>VLOOKUP($I2881,DATA!$A$1:$V$200,20,FALSE)</f>
        <v>0</v>
      </c>
      <c r="E2924" s="69"/>
      <c r="G2924" s="1">
        <v>3</v>
      </c>
      <c r="H2924" s="1" t="str">
        <f t="shared" si="1010"/>
        <v>SELECT</v>
      </c>
      <c r="I2924" s="1" t="e">
        <f t="shared" si="1011"/>
        <v>#N/A</v>
      </c>
      <c r="J2924" s="1" t="e">
        <f t="shared" si="1012"/>
        <v>#N/A</v>
      </c>
      <c r="K2924" s="1" t="e">
        <f t="shared" si="1013"/>
        <v>#N/A</v>
      </c>
      <c r="L2924" s="1" t="e">
        <f t="shared" si="1014"/>
        <v>#N/A</v>
      </c>
      <c r="M2924" s="1" t="e">
        <f t="shared" si="1015"/>
        <v>#N/A</v>
      </c>
    </row>
    <row r="2925" spans="1:13" ht="37.5" customHeight="1">
      <c r="A2925" s="70" t="s">
        <v>79</v>
      </c>
      <c r="B2925" s="70"/>
      <c r="C2925" s="70"/>
      <c r="D2925" s="70"/>
      <c r="E2925" s="70"/>
    </row>
    <row r="2926" spans="1:13" ht="12" customHeight="1">
      <c r="A2926" s="33"/>
      <c r="B2926" s="33"/>
      <c r="C2926" s="33"/>
      <c r="D2926" s="33"/>
      <c r="E2926" s="33"/>
    </row>
    <row r="2927" spans="1:13" ht="30" customHeight="1">
      <c r="A2927" s="27" t="s">
        <v>73</v>
      </c>
      <c r="B2927" s="71" t="s">
        <v>60</v>
      </c>
      <c r="C2927" s="71"/>
      <c r="D2927" s="71" t="s">
        <v>61</v>
      </c>
      <c r="E2927" s="71"/>
      <c r="I2927" s="1" t="s">
        <v>26</v>
      </c>
      <c r="J2927" s="1" t="s">
        <v>25</v>
      </c>
      <c r="K2927" s="1" t="s">
        <v>194</v>
      </c>
      <c r="L2927" s="1" t="s">
        <v>195</v>
      </c>
      <c r="M2927" s="1" t="s">
        <v>196</v>
      </c>
    </row>
    <row r="2928" spans="1:13" ht="52.5" customHeight="1">
      <c r="A2928" s="29" t="str">
        <f>GRD!$N$4</f>
        <v>SELECT</v>
      </c>
      <c r="B2928" s="65" t="e">
        <f t="shared" ref="B2928:B2929" si="1016">HLOOKUP(D2928,$I$47:$M$49,$G2928,FALSE)</f>
        <v>#N/A</v>
      </c>
      <c r="C2928" s="66"/>
      <c r="D2928" s="67">
        <f>VLOOKUP($I2881,DATA!$A$1:$V$200,21,FALSE)</f>
        <v>0</v>
      </c>
      <c r="E2928" s="67"/>
      <c r="G2928" s="1">
        <v>2</v>
      </c>
      <c r="H2928" s="1" t="str">
        <f t="shared" ref="H2928:H2929" si="1017">A2928</f>
        <v>SELECT</v>
      </c>
      <c r="I2928" s="1" t="e">
        <f t="shared" ref="I2928:I2989" si="1018">VLOOKUP($H2928,$H$3:$M$15,2,FALSE)</f>
        <v>#N/A</v>
      </c>
      <c r="J2928" s="1" t="e">
        <f t="shared" ref="J2928:J2989" si="1019">VLOOKUP($H2928,$H$3:$M$15,3,FALSE)</f>
        <v>#N/A</v>
      </c>
      <c r="K2928" s="1" t="e">
        <f t="shared" ref="K2928:K2989" si="1020">VLOOKUP($H2928,$H$3:$M$15,4,FALSE)</f>
        <v>#N/A</v>
      </c>
      <c r="L2928" s="1" t="e">
        <f t="shared" ref="L2928:L2989" si="1021">VLOOKUP($H2928,$H$3:$M$15,5,FALSE)</f>
        <v>#N/A</v>
      </c>
      <c r="M2928" s="1" t="e">
        <f t="shared" ref="M2928:M2989" si="1022">VLOOKUP($H2928,$H$3:$M$15,6,FALSE)</f>
        <v>#N/A</v>
      </c>
    </row>
    <row r="2929" spans="1:13" ht="52.5" customHeight="1">
      <c r="A2929" s="29" t="str">
        <f>GRD!$O$4</f>
        <v>SELECT</v>
      </c>
      <c r="B2929" s="65" t="e">
        <f t="shared" si="1016"/>
        <v>#N/A</v>
      </c>
      <c r="C2929" s="66"/>
      <c r="D2929" s="67">
        <f>VLOOKUP($I2881,DATA!$A$1:$V$200,22,FALSE)</f>
        <v>0</v>
      </c>
      <c r="E2929" s="67"/>
      <c r="G2929" s="1">
        <v>3</v>
      </c>
      <c r="H2929" s="1" t="str">
        <f t="shared" si="1017"/>
        <v>SELECT</v>
      </c>
      <c r="I2929" s="1" t="e">
        <f t="shared" si="1018"/>
        <v>#N/A</v>
      </c>
      <c r="J2929" s="1" t="e">
        <f t="shared" si="1019"/>
        <v>#N/A</v>
      </c>
      <c r="K2929" s="1" t="e">
        <f t="shared" si="1020"/>
        <v>#N/A</v>
      </c>
      <c r="L2929" s="1" t="e">
        <f t="shared" si="1021"/>
        <v>#N/A</v>
      </c>
      <c r="M2929" s="1" t="e">
        <f t="shared" si="1022"/>
        <v>#N/A</v>
      </c>
    </row>
    <row r="2935" spans="1:13">
      <c r="A2935" s="64" t="s">
        <v>80</v>
      </c>
      <c r="B2935" s="64"/>
      <c r="C2935" s="64" t="s">
        <v>81</v>
      </c>
      <c r="D2935" s="64"/>
      <c r="E2935" s="64"/>
    </row>
    <row r="2936" spans="1:13">
      <c r="C2936" s="64" t="s">
        <v>82</v>
      </c>
      <c r="D2936" s="64"/>
      <c r="E2936" s="64"/>
    </row>
    <row r="2937" spans="1:13">
      <c r="A2937" s="1" t="s">
        <v>84</v>
      </c>
    </row>
    <row r="2939" spans="1:13">
      <c r="A2939" s="1" t="s">
        <v>83</v>
      </c>
    </row>
    <row r="2941" spans="1:13" s="21" customFormat="1" ht="18.75" customHeight="1">
      <c r="A2941" s="89" t="s">
        <v>34</v>
      </c>
      <c r="B2941" s="89"/>
      <c r="C2941" s="89"/>
      <c r="D2941" s="89"/>
      <c r="E2941" s="89"/>
      <c r="I2941" s="21">
        <f t="shared" ref="I2941" si="1023">I2881+1</f>
        <v>50</v>
      </c>
    </row>
    <row r="2942" spans="1:13" s="21" customFormat="1" ht="30" customHeight="1">
      <c r="A2942" s="90" t="s">
        <v>35</v>
      </c>
      <c r="B2942" s="90"/>
      <c r="C2942" s="90"/>
      <c r="D2942" s="90"/>
      <c r="E2942" s="90"/>
      <c r="H2942" s="1"/>
      <c r="I2942" s="1"/>
      <c r="J2942" s="1"/>
      <c r="K2942" s="1"/>
      <c r="L2942" s="1"/>
      <c r="M2942" s="1"/>
    </row>
    <row r="2943" spans="1:13" ht="18.75" customHeight="1">
      <c r="A2943" s="22" t="s">
        <v>49</v>
      </c>
      <c r="B2943" s="91" t="str">
        <f>IF((SCH!$B$2=""),"",SCH!$B$2)</f>
        <v/>
      </c>
      <c r="C2943" s="91"/>
      <c r="D2943" s="91"/>
      <c r="E2943" s="92"/>
    </row>
    <row r="2944" spans="1:13" ht="18.75" customHeight="1">
      <c r="A2944" s="23" t="s">
        <v>50</v>
      </c>
      <c r="B2944" s="82" t="str">
        <f>IF((SCH!$B$3=""),"",SCH!$B$3)</f>
        <v/>
      </c>
      <c r="C2944" s="82"/>
      <c r="D2944" s="82"/>
      <c r="E2944" s="83"/>
    </row>
    <row r="2945" spans="1:13" ht="18.75" customHeight="1">
      <c r="A2945" s="23" t="s">
        <v>56</v>
      </c>
      <c r="B2945" s="46" t="str">
        <f>IF((SCH!$B$4=""),"",SCH!$B$4)</f>
        <v/>
      </c>
      <c r="C2945" s="24" t="s">
        <v>57</v>
      </c>
      <c r="D2945" s="82" t="str">
        <f>IF((SCH!$B$5=""),"",SCH!$B$5)</f>
        <v/>
      </c>
      <c r="E2945" s="83"/>
    </row>
    <row r="2946" spans="1:13" ht="18.75" customHeight="1">
      <c r="A2946" s="23" t="s">
        <v>51</v>
      </c>
      <c r="B2946" s="82" t="str">
        <f>IF((SCH!$B$6=""),"",SCH!$B$6)</f>
        <v/>
      </c>
      <c r="C2946" s="82"/>
      <c r="D2946" s="82"/>
      <c r="E2946" s="83"/>
    </row>
    <row r="2947" spans="1:13" ht="18.75" customHeight="1">
      <c r="A2947" s="23" t="s">
        <v>52</v>
      </c>
      <c r="B2947" s="82" t="str">
        <f>IF((SCH!$B$7=""),"",SCH!$B$7)</f>
        <v/>
      </c>
      <c r="C2947" s="82"/>
      <c r="D2947" s="82"/>
      <c r="E2947" s="83"/>
    </row>
    <row r="2948" spans="1:13" ht="18.75" customHeight="1">
      <c r="A2948" s="25" t="s">
        <v>53</v>
      </c>
      <c r="B2948" s="84" t="str">
        <f>IF((SCH!$B$8=""),"",SCH!$B$8)</f>
        <v/>
      </c>
      <c r="C2948" s="84"/>
      <c r="D2948" s="84"/>
      <c r="E2948" s="85"/>
    </row>
    <row r="2949" spans="1:13" ht="26.25" customHeight="1">
      <c r="A2949" s="86" t="s">
        <v>36</v>
      </c>
      <c r="B2949" s="86"/>
      <c r="C2949" s="86"/>
      <c r="D2949" s="86"/>
      <c r="E2949" s="86"/>
    </row>
    <row r="2950" spans="1:13" s="21" customFormat="1" ht="15" customHeight="1">
      <c r="A2950" s="87" t="s">
        <v>37</v>
      </c>
      <c r="B2950" s="87"/>
      <c r="C2950" s="87"/>
      <c r="D2950" s="87"/>
      <c r="E2950" s="87"/>
      <c r="H2950" s="1"/>
      <c r="I2950" s="1"/>
      <c r="J2950" s="1"/>
      <c r="K2950" s="1"/>
      <c r="L2950" s="1"/>
      <c r="M2950" s="1"/>
    </row>
    <row r="2951" spans="1:13" s="21" customFormat="1">
      <c r="A2951" s="88" t="s">
        <v>38</v>
      </c>
      <c r="B2951" s="88"/>
      <c r="C2951" s="88"/>
      <c r="D2951" s="88"/>
      <c r="E2951" s="88"/>
      <c r="H2951" s="1"/>
      <c r="I2951" s="1"/>
      <c r="J2951" s="1"/>
      <c r="K2951" s="1"/>
      <c r="L2951" s="1"/>
      <c r="M2951" s="1"/>
    </row>
    <row r="2952" spans="1:13" ht="26.25" customHeight="1">
      <c r="A2952" s="72" t="s">
        <v>39</v>
      </c>
      <c r="B2952" s="72"/>
      <c r="C2952" s="72"/>
      <c r="D2952" s="72"/>
      <c r="E2952" s="72"/>
    </row>
    <row r="2953" spans="1:13" ht="23.25">
      <c r="A2953" s="5" t="s">
        <v>45</v>
      </c>
      <c r="B2953" s="45">
        <f>VLOOKUP($I2941,DATA!$A$1:$V$200,2,FALSE)</f>
        <v>0</v>
      </c>
      <c r="C2953" s="43" t="s">
        <v>48</v>
      </c>
      <c r="D2953" s="81">
        <f>VLOOKUP($I2941,DATA!$A$1:$V$200,3,FALSE)</f>
        <v>0</v>
      </c>
      <c r="E2953" s="81"/>
    </row>
    <row r="2954" spans="1:13" ht="23.25">
      <c r="A2954" s="5" t="s">
        <v>46</v>
      </c>
      <c r="B2954" s="79">
        <f>VLOOKUP($I2941,DATA!$A$1:$V$200,4,FALSE)</f>
        <v>0</v>
      </c>
      <c r="C2954" s="79"/>
      <c r="D2954" s="79"/>
      <c r="E2954" s="79"/>
    </row>
    <row r="2955" spans="1:13" ht="23.25">
      <c r="A2955" s="5" t="s">
        <v>47</v>
      </c>
      <c r="B2955" s="79">
        <f>VLOOKUP($I2941,DATA!$A$1:$V$200,5,FALSE)</f>
        <v>0</v>
      </c>
      <c r="C2955" s="79"/>
      <c r="D2955" s="79"/>
      <c r="E2955" s="79"/>
    </row>
    <row r="2956" spans="1:13" ht="23.25" customHeight="1">
      <c r="A2956" s="5" t="s">
        <v>40</v>
      </c>
      <c r="B2956" s="79">
        <f>VLOOKUP($I2941,DATA!$A$1:$V$200,6,FALSE)</f>
        <v>0</v>
      </c>
      <c r="C2956" s="79"/>
      <c r="D2956" s="79"/>
      <c r="E2956" s="79"/>
    </row>
    <row r="2957" spans="1:13" ht="23.25" customHeight="1">
      <c r="A2957" s="5" t="s">
        <v>41</v>
      </c>
      <c r="B2957" s="79">
        <f>VLOOKUP($I2941,DATA!$A$1:$V$200,7,FALSE)</f>
        <v>0</v>
      </c>
      <c r="C2957" s="79"/>
      <c r="D2957" s="79"/>
      <c r="E2957" s="79"/>
    </row>
    <row r="2958" spans="1:13" ht="23.25" customHeight="1">
      <c r="A2958" s="5" t="s">
        <v>42</v>
      </c>
      <c r="B2958" s="79">
        <f>VLOOKUP($I2941,DATA!$A$1:$V$200,8,FALSE)</f>
        <v>0</v>
      </c>
      <c r="C2958" s="79"/>
      <c r="D2958" s="79"/>
      <c r="E2958" s="79"/>
    </row>
    <row r="2959" spans="1:13" ht="25.5">
      <c r="A2959" s="5" t="s">
        <v>43</v>
      </c>
      <c r="B2959" s="79">
        <f>VLOOKUP($I2941,DATA!$A$1:$V$200,9,FALSE)</f>
        <v>0</v>
      </c>
      <c r="C2959" s="79"/>
      <c r="D2959" s="79"/>
      <c r="E2959" s="79"/>
    </row>
    <row r="2960" spans="1:13" ht="22.5" customHeight="1">
      <c r="A2960" s="80" t="s">
        <v>44</v>
      </c>
      <c r="B2960" s="80"/>
      <c r="C2960" s="80"/>
      <c r="D2960" s="80"/>
      <c r="E2960" s="80"/>
    </row>
    <row r="2961" spans="1:5" ht="18.75" customHeight="1">
      <c r="A2961" s="72" t="s">
        <v>58</v>
      </c>
      <c r="B2961" s="72"/>
      <c r="C2961" s="72"/>
      <c r="D2961" s="72"/>
      <c r="E2961" s="72"/>
    </row>
    <row r="2962" spans="1:5" ht="22.5" customHeight="1">
      <c r="A2962" s="26" t="s">
        <v>74</v>
      </c>
    </row>
    <row r="2963" spans="1:5" ht="18" customHeight="1">
      <c r="A2963" s="44" t="s">
        <v>59</v>
      </c>
      <c r="B2963" s="73" t="s">
        <v>60</v>
      </c>
      <c r="C2963" s="74"/>
      <c r="D2963" s="73" t="s">
        <v>61</v>
      </c>
      <c r="E2963" s="74"/>
    </row>
    <row r="2964" spans="1:5" ht="37.5" customHeight="1">
      <c r="A2964" s="28" t="s">
        <v>62</v>
      </c>
      <c r="B2964" s="65" t="e">
        <f t="shared" ref="B2964" si="1024">HLOOKUP(D2964,$I$23:$M$32,2,FALSE)</f>
        <v>#N/A</v>
      </c>
      <c r="C2964" s="66"/>
      <c r="D2964" s="68">
        <f>VLOOKUP($I2941,DATA!$A$1:$V$200,10,FALSE)</f>
        <v>0</v>
      </c>
      <c r="E2964" s="69"/>
    </row>
    <row r="2965" spans="1:5" ht="37.5" customHeight="1">
      <c r="A2965" s="28" t="s">
        <v>63</v>
      </c>
      <c r="B2965" s="65" t="e">
        <f t="shared" ref="B2965" si="1025">HLOOKUP(D2964,$I$23:$M$32,3,FALSE)</f>
        <v>#N/A</v>
      </c>
      <c r="C2965" s="66"/>
      <c r="D2965" s="68">
        <f>VLOOKUP($I2941,DATA!$A$1:$V$200,11,FALSE)</f>
        <v>0</v>
      </c>
      <c r="E2965" s="69"/>
    </row>
    <row r="2966" spans="1:5" ht="37.5" customHeight="1">
      <c r="A2966" s="28" t="s">
        <v>64</v>
      </c>
      <c r="B2966" s="65" t="e">
        <f t="shared" ref="B2966" si="1026">HLOOKUP(D2964,$I$23:$M$32,4,FALSE)</f>
        <v>#N/A</v>
      </c>
      <c r="C2966" s="66"/>
      <c r="D2966" s="68">
        <f>VLOOKUP($I2941,DATA!$A$1:$V$200,12,FALSE)</f>
        <v>0</v>
      </c>
      <c r="E2966" s="69"/>
    </row>
    <row r="2967" spans="1:5" ht="21.75" customHeight="1">
      <c r="A2967" s="26" t="s">
        <v>75</v>
      </c>
    </row>
    <row r="2968" spans="1:5" ht="18" customHeight="1">
      <c r="A2968" s="75" t="s">
        <v>65</v>
      </c>
      <c r="B2968" s="73" t="s">
        <v>60</v>
      </c>
      <c r="C2968" s="74"/>
      <c r="D2968" s="73" t="s">
        <v>61</v>
      </c>
      <c r="E2968" s="74"/>
    </row>
    <row r="2969" spans="1:5" ht="37.5" customHeight="1">
      <c r="A2969" s="76"/>
      <c r="B2969" s="65" t="e">
        <f t="shared" ref="B2969" si="1027">HLOOKUP(D2964,$I$23:$M$32,5,FALSE)</f>
        <v>#N/A</v>
      </c>
      <c r="C2969" s="66"/>
      <c r="D2969" s="68">
        <f>VLOOKUP($I2941,DATA!$A$1:$V$200,13,FALSE)</f>
        <v>0</v>
      </c>
      <c r="E2969" s="69"/>
    </row>
    <row r="2970" spans="1:5" ht="22.5" customHeight="1">
      <c r="A2970" s="26" t="s">
        <v>76</v>
      </c>
    </row>
    <row r="2971" spans="1:5" ht="18" customHeight="1">
      <c r="A2971" s="77" t="s">
        <v>66</v>
      </c>
      <c r="B2971" s="73" t="s">
        <v>60</v>
      </c>
      <c r="C2971" s="74"/>
      <c r="D2971" s="73" t="s">
        <v>61</v>
      </c>
      <c r="E2971" s="74"/>
    </row>
    <row r="2972" spans="1:5" ht="37.5" customHeight="1">
      <c r="A2972" s="78"/>
      <c r="B2972" s="65" t="e">
        <f t="shared" ref="B2972" si="1028">HLOOKUP(D2964,$I$23:$M$32,6,FALSE)</f>
        <v>#N/A</v>
      </c>
      <c r="C2972" s="66"/>
      <c r="D2972" s="68">
        <f>VLOOKUP($I2941,DATA!$A$1:$V$200,14,FALSE)</f>
        <v>0</v>
      </c>
      <c r="E2972" s="69"/>
    </row>
    <row r="2973" spans="1:5" ht="22.5" customHeight="1">
      <c r="A2973" s="26" t="s">
        <v>77</v>
      </c>
    </row>
    <row r="2974" spans="1:5" ht="30" customHeight="1">
      <c r="A2974" s="27" t="s">
        <v>67</v>
      </c>
      <c r="B2974" s="73" t="s">
        <v>60</v>
      </c>
      <c r="C2974" s="74"/>
      <c r="D2974" s="73" t="s">
        <v>61</v>
      </c>
      <c r="E2974" s="74"/>
    </row>
    <row r="2975" spans="1:5" ht="37.5" customHeight="1">
      <c r="A2975" s="28" t="s">
        <v>68</v>
      </c>
      <c r="B2975" s="65" t="e">
        <f t="shared" ref="B2975" si="1029">HLOOKUP(D2964,$I$23:$M$32,7,FALSE)</f>
        <v>#N/A</v>
      </c>
      <c r="C2975" s="66"/>
      <c r="D2975" s="68">
        <f>VLOOKUP($I2941,DATA!$A$1:$V$200,15,FALSE)</f>
        <v>0</v>
      </c>
      <c r="E2975" s="69"/>
    </row>
    <row r="2976" spans="1:5" ht="37.5" customHeight="1">
      <c r="A2976" s="28" t="s">
        <v>69</v>
      </c>
      <c r="B2976" s="65" t="e">
        <f t="shared" ref="B2976" si="1030">HLOOKUP(D2964,$I$23:$M$32,8,FALSE)</f>
        <v>#N/A</v>
      </c>
      <c r="C2976" s="66"/>
      <c r="D2976" s="68">
        <f>VLOOKUP($I2941,DATA!$A$1:$V$200,16,FALSE)</f>
        <v>0</v>
      </c>
      <c r="E2976" s="69"/>
    </row>
    <row r="2977" spans="1:13" ht="45" customHeight="1">
      <c r="A2977" s="29" t="s">
        <v>70</v>
      </c>
      <c r="B2977" s="65" t="e">
        <f t="shared" ref="B2977" si="1031">HLOOKUP(D2964,$I$23:$M$32,9,FALSE)</f>
        <v>#N/A</v>
      </c>
      <c r="C2977" s="66"/>
      <c r="D2977" s="68">
        <f>VLOOKUP($I2941,DATA!$A$1:$V$200,17,FALSE)</f>
        <v>0</v>
      </c>
      <c r="E2977" s="69"/>
    </row>
    <row r="2978" spans="1:13" ht="37.5" customHeight="1">
      <c r="A2978" s="28" t="s">
        <v>71</v>
      </c>
      <c r="B2978" s="65" t="e">
        <f t="shared" ref="B2978" si="1032">HLOOKUP(D2964,$I$23:$M$32,10,FALSE)</f>
        <v>#N/A</v>
      </c>
      <c r="C2978" s="66"/>
      <c r="D2978" s="68">
        <f>VLOOKUP($I2941,DATA!$A$1:$V$200,18,FALSE)</f>
        <v>0</v>
      </c>
      <c r="E2978" s="69"/>
    </row>
    <row r="2979" spans="1:13" ht="37.5" customHeight="1">
      <c r="A2979" s="30"/>
      <c r="B2979" s="31"/>
      <c r="C2979" s="31"/>
      <c r="D2979" s="32"/>
      <c r="E2979" s="32"/>
    </row>
    <row r="2980" spans="1:13" ht="18.75" customHeight="1">
      <c r="A2980" s="72" t="s">
        <v>72</v>
      </c>
      <c r="B2980" s="72"/>
      <c r="C2980" s="72"/>
      <c r="D2980" s="72"/>
      <c r="E2980" s="72"/>
    </row>
    <row r="2981" spans="1:13" ht="22.5" customHeight="1">
      <c r="A2981" s="26" t="s">
        <v>78</v>
      </c>
    </row>
    <row r="2982" spans="1:13" ht="30" customHeight="1">
      <c r="A2982" s="27" t="s">
        <v>73</v>
      </c>
      <c r="B2982" s="73" t="s">
        <v>60</v>
      </c>
      <c r="C2982" s="74"/>
      <c r="D2982" s="73" t="s">
        <v>61</v>
      </c>
      <c r="E2982" s="74"/>
      <c r="I2982" s="1" t="s">
        <v>26</v>
      </c>
      <c r="J2982" s="1" t="s">
        <v>25</v>
      </c>
      <c r="K2982" s="1" t="s">
        <v>194</v>
      </c>
      <c r="L2982" s="1" t="s">
        <v>195</v>
      </c>
      <c r="M2982" s="1" t="s">
        <v>196</v>
      </c>
    </row>
    <row r="2983" spans="1:13" ht="52.5" customHeight="1">
      <c r="A2983" s="29" t="str">
        <f>GRD!$L$4</f>
        <v>SELECT</v>
      </c>
      <c r="B2983" s="65" t="e">
        <f t="shared" ref="B2983:B2984" si="1033">HLOOKUP(D2983,$I$42:$M$44,$G2983,FALSE)</f>
        <v>#N/A</v>
      </c>
      <c r="C2983" s="66"/>
      <c r="D2983" s="68">
        <f>VLOOKUP($I2941,DATA!$A$1:$V$200,19,FALSE)</f>
        <v>0</v>
      </c>
      <c r="E2983" s="69"/>
      <c r="G2983" s="1">
        <v>2</v>
      </c>
      <c r="H2983" s="1" t="str">
        <f t="shared" ref="H2983:H2984" si="1034">A2983</f>
        <v>SELECT</v>
      </c>
      <c r="I2983" s="1" t="e">
        <f t="shared" ref="I2983:I2984" si="1035">VLOOKUP($H2983,$H$3:$M$15,2,FALSE)</f>
        <v>#N/A</v>
      </c>
      <c r="J2983" s="1" t="e">
        <f t="shared" ref="J2983:J2984" si="1036">VLOOKUP($H2983,$H$3:$M$15,3,FALSE)</f>
        <v>#N/A</v>
      </c>
      <c r="K2983" s="1" t="e">
        <f t="shared" ref="K2983:K2984" si="1037">VLOOKUP($H2983,$H$3:$M$15,4,FALSE)</f>
        <v>#N/A</v>
      </c>
      <c r="L2983" s="1" t="e">
        <f t="shared" ref="L2983:L2984" si="1038">VLOOKUP($H2983,$H$3:$M$15,5,FALSE)</f>
        <v>#N/A</v>
      </c>
      <c r="M2983" s="1" t="e">
        <f t="shared" ref="M2983:M2984" si="1039">VLOOKUP($H2983,$H$3:$M$15,6,FALSE)</f>
        <v>#N/A</v>
      </c>
    </row>
    <row r="2984" spans="1:13" ht="52.5" customHeight="1">
      <c r="A2984" s="29" t="str">
        <f>GRD!$M$4</f>
        <v>SELECT</v>
      </c>
      <c r="B2984" s="65" t="e">
        <f t="shared" si="1033"/>
        <v>#N/A</v>
      </c>
      <c r="C2984" s="66"/>
      <c r="D2984" s="68">
        <f>VLOOKUP($I2941,DATA!$A$1:$V$200,20,FALSE)</f>
        <v>0</v>
      </c>
      <c r="E2984" s="69"/>
      <c r="G2984" s="1">
        <v>3</v>
      </c>
      <c r="H2984" s="1" t="str">
        <f t="shared" si="1034"/>
        <v>SELECT</v>
      </c>
      <c r="I2984" s="1" t="e">
        <f t="shared" si="1035"/>
        <v>#N/A</v>
      </c>
      <c r="J2984" s="1" t="e">
        <f t="shared" si="1036"/>
        <v>#N/A</v>
      </c>
      <c r="K2984" s="1" t="e">
        <f t="shared" si="1037"/>
        <v>#N/A</v>
      </c>
      <c r="L2984" s="1" t="e">
        <f t="shared" si="1038"/>
        <v>#N/A</v>
      </c>
      <c r="M2984" s="1" t="e">
        <f t="shared" si="1039"/>
        <v>#N/A</v>
      </c>
    </row>
    <row r="2985" spans="1:13" ht="37.5" customHeight="1">
      <c r="A2985" s="70" t="s">
        <v>79</v>
      </c>
      <c r="B2985" s="70"/>
      <c r="C2985" s="70"/>
      <c r="D2985" s="70"/>
      <c r="E2985" s="70"/>
    </row>
    <row r="2986" spans="1:13" ht="12" customHeight="1">
      <c r="A2986" s="33"/>
      <c r="B2986" s="33"/>
      <c r="C2986" s="33"/>
      <c r="D2986" s="33"/>
      <c r="E2986" s="33"/>
    </row>
    <row r="2987" spans="1:13" ht="30" customHeight="1">
      <c r="A2987" s="27" t="s">
        <v>73</v>
      </c>
      <c r="B2987" s="71" t="s">
        <v>60</v>
      </c>
      <c r="C2987" s="71"/>
      <c r="D2987" s="71" t="s">
        <v>61</v>
      </c>
      <c r="E2987" s="71"/>
      <c r="I2987" s="1" t="s">
        <v>26</v>
      </c>
      <c r="J2987" s="1" t="s">
        <v>25</v>
      </c>
      <c r="K2987" s="1" t="s">
        <v>194</v>
      </c>
      <c r="L2987" s="1" t="s">
        <v>195</v>
      </c>
      <c r="M2987" s="1" t="s">
        <v>196</v>
      </c>
    </row>
    <row r="2988" spans="1:13" ht="52.5" customHeight="1">
      <c r="A2988" s="29" t="str">
        <f>GRD!$N$4</f>
        <v>SELECT</v>
      </c>
      <c r="B2988" s="65" t="e">
        <f t="shared" ref="B2988:B2989" si="1040">HLOOKUP(D2988,$I$47:$M$49,$G2988,FALSE)</f>
        <v>#N/A</v>
      </c>
      <c r="C2988" s="66"/>
      <c r="D2988" s="67">
        <f>VLOOKUP($I2941,DATA!$A$1:$V$200,21,FALSE)</f>
        <v>0</v>
      </c>
      <c r="E2988" s="67"/>
      <c r="G2988" s="1">
        <v>2</v>
      </c>
      <c r="H2988" s="1" t="str">
        <f t="shared" ref="H2988:H2989" si="1041">A2988</f>
        <v>SELECT</v>
      </c>
      <c r="I2988" s="1" t="e">
        <f t="shared" si="1018"/>
        <v>#N/A</v>
      </c>
      <c r="J2988" s="1" t="e">
        <f t="shared" si="1019"/>
        <v>#N/A</v>
      </c>
      <c r="K2988" s="1" t="e">
        <f t="shared" si="1020"/>
        <v>#N/A</v>
      </c>
      <c r="L2988" s="1" t="e">
        <f t="shared" si="1021"/>
        <v>#N/A</v>
      </c>
      <c r="M2988" s="1" t="e">
        <f t="shared" si="1022"/>
        <v>#N/A</v>
      </c>
    </row>
    <row r="2989" spans="1:13" ht="52.5" customHeight="1">
      <c r="A2989" s="29" t="str">
        <f>GRD!$O$4</f>
        <v>SELECT</v>
      </c>
      <c r="B2989" s="65" t="e">
        <f t="shared" si="1040"/>
        <v>#N/A</v>
      </c>
      <c r="C2989" s="66"/>
      <c r="D2989" s="67">
        <f>VLOOKUP($I2941,DATA!$A$1:$V$200,22,FALSE)</f>
        <v>0</v>
      </c>
      <c r="E2989" s="67"/>
      <c r="G2989" s="1">
        <v>3</v>
      </c>
      <c r="H2989" s="1" t="str">
        <f t="shared" si="1041"/>
        <v>SELECT</v>
      </c>
      <c r="I2989" s="1" t="e">
        <f t="shared" si="1018"/>
        <v>#N/A</v>
      </c>
      <c r="J2989" s="1" t="e">
        <f t="shared" si="1019"/>
        <v>#N/A</v>
      </c>
      <c r="K2989" s="1" t="e">
        <f t="shared" si="1020"/>
        <v>#N/A</v>
      </c>
      <c r="L2989" s="1" t="e">
        <f t="shared" si="1021"/>
        <v>#N/A</v>
      </c>
      <c r="M2989" s="1" t="e">
        <f t="shared" si="1022"/>
        <v>#N/A</v>
      </c>
    </row>
    <row r="2995" spans="1:13">
      <c r="A2995" s="64" t="s">
        <v>80</v>
      </c>
      <c r="B2995" s="64"/>
      <c r="C2995" s="64" t="s">
        <v>81</v>
      </c>
      <c r="D2995" s="64"/>
      <c r="E2995" s="64"/>
    </row>
    <row r="2996" spans="1:13">
      <c r="C2996" s="64" t="s">
        <v>82</v>
      </c>
      <c r="D2996" s="64"/>
      <c r="E2996" s="64"/>
    </row>
    <row r="2997" spans="1:13">
      <c r="A2997" s="1" t="s">
        <v>84</v>
      </c>
    </row>
    <row r="2999" spans="1:13">
      <c r="A2999" s="1" t="s">
        <v>83</v>
      </c>
    </row>
    <row r="3001" spans="1:13" s="21" customFormat="1" ht="18.75" customHeight="1">
      <c r="A3001" s="89" t="s">
        <v>34</v>
      </c>
      <c r="B3001" s="89"/>
      <c r="C3001" s="89"/>
      <c r="D3001" s="89"/>
      <c r="E3001" s="89"/>
      <c r="I3001" s="21">
        <f t="shared" ref="I3001" si="1042">I2941+1</f>
        <v>51</v>
      </c>
    </row>
    <row r="3002" spans="1:13" s="21" customFormat="1" ht="30" customHeight="1">
      <c r="A3002" s="90" t="s">
        <v>35</v>
      </c>
      <c r="B3002" s="90"/>
      <c r="C3002" s="90"/>
      <c r="D3002" s="90"/>
      <c r="E3002" s="90"/>
      <c r="H3002" s="1"/>
      <c r="I3002" s="1"/>
      <c r="J3002" s="1"/>
      <c r="K3002" s="1"/>
      <c r="L3002" s="1"/>
      <c r="M3002" s="1"/>
    </row>
    <row r="3003" spans="1:13" ht="18.75" customHeight="1">
      <c r="A3003" s="22" t="s">
        <v>49</v>
      </c>
      <c r="B3003" s="91" t="str">
        <f>IF((SCH!$B$2=""),"",SCH!$B$2)</f>
        <v/>
      </c>
      <c r="C3003" s="91"/>
      <c r="D3003" s="91"/>
      <c r="E3003" s="92"/>
    </row>
    <row r="3004" spans="1:13" ht="18.75" customHeight="1">
      <c r="A3004" s="23" t="s">
        <v>50</v>
      </c>
      <c r="B3004" s="82" t="str">
        <f>IF((SCH!$B$3=""),"",SCH!$B$3)</f>
        <v/>
      </c>
      <c r="C3004" s="82"/>
      <c r="D3004" s="82"/>
      <c r="E3004" s="83"/>
    </row>
    <row r="3005" spans="1:13" ht="18.75" customHeight="1">
      <c r="A3005" s="23" t="s">
        <v>56</v>
      </c>
      <c r="B3005" s="46" t="str">
        <f>IF((SCH!$B$4=""),"",SCH!$B$4)</f>
        <v/>
      </c>
      <c r="C3005" s="24" t="s">
        <v>57</v>
      </c>
      <c r="D3005" s="82" t="str">
        <f>IF((SCH!$B$5=""),"",SCH!$B$5)</f>
        <v/>
      </c>
      <c r="E3005" s="83"/>
    </row>
    <row r="3006" spans="1:13" ht="18.75" customHeight="1">
      <c r="A3006" s="23" t="s">
        <v>51</v>
      </c>
      <c r="B3006" s="82" t="str">
        <f>IF((SCH!$B$6=""),"",SCH!$B$6)</f>
        <v/>
      </c>
      <c r="C3006" s="82"/>
      <c r="D3006" s="82"/>
      <c r="E3006" s="83"/>
    </row>
    <row r="3007" spans="1:13" ht="18.75" customHeight="1">
      <c r="A3007" s="23" t="s">
        <v>52</v>
      </c>
      <c r="B3007" s="82" t="str">
        <f>IF((SCH!$B$7=""),"",SCH!$B$7)</f>
        <v/>
      </c>
      <c r="C3007" s="82"/>
      <c r="D3007" s="82"/>
      <c r="E3007" s="83"/>
    </row>
    <row r="3008" spans="1:13" ht="18.75" customHeight="1">
      <c r="A3008" s="25" t="s">
        <v>53</v>
      </c>
      <c r="B3008" s="84" t="str">
        <f>IF((SCH!$B$8=""),"",SCH!$B$8)</f>
        <v/>
      </c>
      <c r="C3008" s="84"/>
      <c r="D3008" s="84"/>
      <c r="E3008" s="85"/>
    </row>
    <row r="3009" spans="1:13" ht="26.25" customHeight="1">
      <c r="A3009" s="86" t="s">
        <v>36</v>
      </c>
      <c r="B3009" s="86"/>
      <c r="C3009" s="86"/>
      <c r="D3009" s="86"/>
      <c r="E3009" s="86"/>
    </row>
    <row r="3010" spans="1:13" s="21" customFormat="1" ht="15" customHeight="1">
      <c r="A3010" s="87" t="s">
        <v>37</v>
      </c>
      <c r="B3010" s="87"/>
      <c r="C3010" s="87"/>
      <c r="D3010" s="87"/>
      <c r="E3010" s="87"/>
      <c r="H3010" s="1"/>
      <c r="I3010" s="1"/>
      <c r="J3010" s="1"/>
      <c r="K3010" s="1"/>
      <c r="L3010" s="1"/>
      <c r="M3010" s="1"/>
    </row>
    <row r="3011" spans="1:13" s="21" customFormat="1">
      <c r="A3011" s="88" t="s">
        <v>38</v>
      </c>
      <c r="B3011" s="88"/>
      <c r="C3011" s="88"/>
      <c r="D3011" s="88"/>
      <c r="E3011" s="88"/>
      <c r="H3011" s="1"/>
      <c r="I3011" s="1"/>
      <c r="J3011" s="1"/>
      <c r="K3011" s="1"/>
      <c r="L3011" s="1"/>
      <c r="M3011" s="1"/>
    </row>
    <row r="3012" spans="1:13" ht="26.25" customHeight="1">
      <c r="A3012" s="72" t="s">
        <v>39</v>
      </c>
      <c r="B3012" s="72"/>
      <c r="C3012" s="72"/>
      <c r="D3012" s="72"/>
      <c r="E3012" s="72"/>
    </row>
    <row r="3013" spans="1:13" ht="23.25">
      <c r="A3013" s="5" t="s">
        <v>45</v>
      </c>
      <c r="B3013" s="45">
        <f>VLOOKUP($I3001,DATA!$A$1:$V$200,2,FALSE)</f>
        <v>0</v>
      </c>
      <c r="C3013" s="43" t="s">
        <v>48</v>
      </c>
      <c r="D3013" s="81">
        <f>VLOOKUP($I3001,DATA!$A$1:$V$200,3,FALSE)</f>
        <v>0</v>
      </c>
      <c r="E3013" s="81"/>
    </row>
    <row r="3014" spans="1:13" ht="23.25">
      <c r="A3014" s="5" t="s">
        <v>46</v>
      </c>
      <c r="B3014" s="79">
        <f>VLOOKUP($I3001,DATA!$A$1:$V$200,4,FALSE)</f>
        <v>0</v>
      </c>
      <c r="C3014" s="79"/>
      <c r="D3014" s="79"/>
      <c r="E3014" s="79"/>
    </row>
    <row r="3015" spans="1:13" ht="23.25">
      <c r="A3015" s="5" t="s">
        <v>47</v>
      </c>
      <c r="B3015" s="79">
        <f>VLOOKUP($I3001,DATA!$A$1:$V$200,5,FALSE)</f>
        <v>0</v>
      </c>
      <c r="C3015" s="79"/>
      <c r="D3015" s="79"/>
      <c r="E3015" s="79"/>
    </row>
    <row r="3016" spans="1:13" ht="23.25" customHeight="1">
      <c r="A3016" s="5" t="s">
        <v>40</v>
      </c>
      <c r="B3016" s="79">
        <f>VLOOKUP($I3001,DATA!$A$1:$V$200,6,FALSE)</f>
        <v>0</v>
      </c>
      <c r="C3016" s="79"/>
      <c r="D3016" s="79"/>
      <c r="E3016" s="79"/>
    </row>
    <row r="3017" spans="1:13" ht="23.25" customHeight="1">
      <c r="A3017" s="5" t="s">
        <v>41</v>
      </c>
      <c r="B3017" s="79">
        <f>VLOOKUP($I3001,DATA!$A$1:$V$200,7,FALSE)</f>
        <v>0</v>
      </c>
      <c r="C3017" s="79"/>
      <c r="D3017" s="79"/>
      <c r="E3017" s="79"/>
    </row>
    <row r="3018" spans="1:13" ht="23.25" customHeight="1">
      <c r="A3018" s="5" t="s">
        <v>42</v>
      </c>
      <c r="B3018" s="79">
        <f>VLOOKUP($I3001,DATA!$A$1:$V$200,8,FALSE)</f>
        <v>0</v>
      </c>
      <c r="C3018" s="79"/>
      <c r="D3018" s="79"/>
      <c r="E3018" s="79"/>
    </row>
    <row r="3019" spans="1:13" ht="25.5">
      <c r="A3019" s="5" t="s">
        <v>43</v>
      </c>
      <c r="B3019" s="79">
        <f>VLOOKUP($I3001,DATA!$A$1:$V$200,9,FALSE)</f>
        <v>0</v>
      </c>
      <c r="C3019" s="79"/>
      <c r="D3019" s="79"/>
      <c r="E3019" s="79"/>
    </row>
    <row r="3020" spans="1:13" ht="22.5" customHeight="1">
      <c r="A3020" s="80" t="s">
        <v>44</v>
      </c>
      <c r="B3020" s="80"/>
      <c r="C3020" s="80"/>
      <c r="D3020" s="80"/>
      <c r="E3020" s="80"/>
    </row>
    <row r="3021" spans="1:13" ht="18.75" customHeight="1">
      <c r="A3021" s="72" t="s">
        <v>58</v>
      </c>
      <c r="B3021" s="72"/>
      <c r="C3021" s="72"/>
      <c r="D3021" s="72"/>
      <c r="E3021" s="72"/>
    </row>
    <row r="3022" spans="1:13" ht="22.5" customHeight="1">
      <c r="A3022" s="26" t="s">
        <v>74</v>
      </c>
    </row>
    <row r="3023" spans="1:13" ht="18" customHeight="1">
      <c r="A3023" s="44" t="s">
        <v>59</v>
      </c>
      <c r="B3023" s="73" t="s">
        <v>60</v>
      </c>
      <c r="C3023" s="74"/>
      <c r="D3023" s="73" t="s">
        <v>61</v>
      </c>
      <c r="E3023" s="74"/>
    </row>
    <row r="3024" spans="1:13" ht="37.5" customHeight="1">
      <c r="A3024" s="28" t="s">
        <v>62</v>
      </c>
      <c r="B3024" s="65" t="e">
        <f t="shared" ref="B3024" si="1043">HLOOKUP(D3024,$I$23:$M$32,2,FALSE)</f>
        <v>#N/A</v>
      </c>
      <c r="C3024" s="66"/>
      <c r="D3024" s="68">
        <f>VLOOKUP($I3001,DATA!$A$1:$V$200,10,FALSE)</f>
        <v>0</v>
      </c>
      <c r="E3024" s="69"/>
    </row>
    <row r="3025" spans="1:5" ht="37.5" customHeight="1">
      <c r="A3025" s="28" t="s">
        <v>63</v>
      </c>
      <c r="B3025" s="65" t="e">
        <f t="shared" ref="B3025" si="1044">HLOOKUP(D3024,$I$23:$M$32,3,FALSE)</f>
        <v>#N/A</v>
      </c>
      <c r="C3025" s="66"/>
      <c r="D3025" s="68">
        <f>VLOOKUP($I3001,DATA!$A$1:$V$200,11,FALSE)</f>
        <v>0</v>
      </c>
      <c r="E3025" s="69"/>
    </row>
    <row r="3026" spans="1:5" ht="37.5" customHeight="1">
      <c r="A3026" s="28" t="s">
        <v>64</v>
      </c>
      <c r="B3026" s="65" t="e">
        <f t="shared" ref="B3026" si="1045">HLOOKUP(D3024,$I$23:$M$32,4,FALSE)</f>
        <v>#N/A</v>
      </c>
      <c r="C3026" s="66"/>
      <c r="D3026" s="68">
        <f>VLOOKUP($I3001,DATA!$A$1:$V$200,12,FALSE)</f>
        <v>0</v>
      </c>
      <c r="E3026" s="69"/>
    </row>
    <row r="3027" spans="1:5" ht="21.75" customHeight="1">
      <c r="A3027" s="26" t="s">
        <v>75</v>
      </c>
    </row>
    <row r="3028" spans="1:5" ht="18" customHeight="1">
      <c r="A3028" s="75" t="s">
        <v>65</v>
      </c>
      <c r="B3028" s="73" t="s">
        <v>60</v>
      </c>
      <c r="C3028" s="74"/>
      <c r="D3028" s="73" t="s">
        <v>61</v>
      </c>
      <c r="E3028" s="74"/>
    </row>
    <row r="3029" spans="1:5" ht="37.5" customHeight="1">
      <c r="A3029" s="76"/>
      <c r="B3029" s="65" t="e">
        <f t="shared" ref="B3029" si="1046">HLOOKUP(D3024,$I$23:$M$32,5,FALSE)</f>
        <v>#N/A</v>
      </c>
      <c r="C3029" s="66"/>
      <c r="D3029" s="68">
        <f>VLOOKUP($I3001,DATA!$A$1:$V$200,13,FALSE)</f>
        <v>0</v>
      </c>
      <c r="E3029" s="69"/>
    </row>
    <row r="3030" spans="1:5" ht="22.5" customHeight="1">
      <c r="A3030" s="26" t="s">
        <v>76</v>
      </c>
    </row>
    <row r="3031" spans="1:5" ht="18" customHeight="1">
      <c r="A3031" s="77" t="s">
        <v>66</v>
      </c>
      <c r="B3031" s="73" t="s">
        <v>60</v>
      </c>
      <c r="C3031" s="74"/>
      <c r="D3031" s="73" t="s">
        <v>61</v>
      </c>
      <c r="E3031" s="74"/>
    </row>
    <row r="3032" spans="1:5" ht="37.5" customHeight="1">
      <c r="A3032" s="78"/>
      <c r="B3032" s="65" t="e">
        <f t="shared" ref="B3032" si="1047">HLOOKUP(D3024,$I$23:$M$32,6,FALSE)</f>
        <v>#N/A</v>
      </c>
      <c r="C3032" s="66"/>
      <c r="D3032" s="68">
        <f>VLOOKUP($I3001,DATA!$A$1:$V$200,14,FALSE)</f>
        <v>0</v>
      </c>
      <c r="E3032" s="69"/>
    </row>
    <row r="3033" spans="1:5" ht="22.5" customHeight="1">
      <c r="A3033" s="26" t="s">
        <v>77</v>
      </c>
    </row>
    <row r="3034" spans="1:5" ht="30" customHeight="1">
      <c r="A3034" s="27" t="s">
        <v>67</v>
      </c>
      <c r="B3034" s="73" t="s">
        <v>60</v>
      </c>
      <c r="C3034" s="74"/>
      <c r="D3034" s="73" t="s">
        <v>61</v>
      </c>
      <c r="E3034" s="74"/>
    </row>
    <row r="3035" spans="1:5" ht="37.5" customHeight="1">
      <c r="A3035" s="28" t="s">
        <v>68</v>
      </c>
      <c r="B3035" s="65" t="e">
        <f t="shared" ref="B3035" si="1048">HLOOKUP(D3024,$I$23:$M$32,7,FALSE)</f>
        <v>#N/A</v>
      </c>
      <c r="C3035" s="66"/>
      <c r="D3035" s="68">
        <f>VLOOKUP($I3001,DATA!$A$1:$V$200,15,FALSE)</f>
        <v>0</v>
      </c>
      <c r="E3035" s="69"/>
    </row>
    <row r="3036" spans="1:5" ht="37.5" customHeight="1">
      <c r="A3036" s="28" t="s">
        <v>69</v>
      </c>
      <c r="B3036" s="65" t="e">
        <f t="shared" ref="B3036" si="1049">HLOOKUP(D3024,$I$23:$M$32,8,FALSE)</f>
        <v>#N/A</v>
      </c>
      <c r="C3036" s="66"/>
      <c r="D3036" s="68">
        <f>VLOOKUP($I3001,DATA!$A$1:$V$200,16,FALSE)</f>
        <v>0</v>
      </c>
      <c r="E3036" s="69"/>
    </row>
    <row r="3037" spans="1:5" ht="45" customHeight="1">
      <c r="A3037" s="29" t="s">
        <v>70</v>
      </c>
      <c r="B3037" s="65" t="e">
        <f t="shared" ref="B3037" si="1050">HLOOKUP(D3024,$I$23:$M$32,9,FALSE)</f>
        <v>#N/A</v>
      </c>
      <c r="C3037" s="66"/>
      <c r="D3037" s="68">
        <f>VLOOKUP($I3001,DATA!$A$1:$V$200,17,FALSE)</f>
        <v>0</v>
      </c>
      <c r="E3037" s="69"/>
    </row>
    <row r="3038" spans="1:5" ht="37.5" customHeight="1">
      <c r="A3038" s="28" t="s">
        <v>71</v>
      </c>
      <c r="B3038" s="65" t="e">
        <f t="shared" ref="B3038" si="1051">HLOOKUP(D3024,$I$23:$M$32,10,FALSE)</f>
        <v>#N/A</v>
      </c>
      <c r="C3038" s="66"/>
      <c r="D3038" s="68">
        <f>VLOOKUP($I3001,DATA!$A$1:$V$200,18,FALSE)</f>
        <v>0</v>
      </c>
      <c r="E3038" s="69"/>
    </row>
    <row r="3039" spans="1:5" ht="37.5" customHeight="1">
      <c r="A3039" s="30"/>
      <c r="B3039" s="31"/>
      <c r="C3039" s="31"/>
      <c r="D3039" s="32"/>
      <c r="E3039" s="32"/>
    </row>
    <row r="3040" spans="1:5" ht="18.75" customHeight="1">
      <c r="A3040" s="72" t="s">
        <v>72</v>
      </c>
      <c r="B3040" s="72"/>
      <c r="C3040" s="72"/>
      <c r="D3040" s="72"/>
      <c r="E3040" s="72"/>
    </row>
    <row r="3041" spans="1:13" ht="22.5" customHeight="1">
      <c r="A3041" s="26" t="s">
        <v>78</v>
      </c>
    </row>
    <row r="3042" spans="1:13" ht="30" customHeight="1">
      <c r="A3042" s="27" t="s">
        <v>73</v>
      </c>
      <c r="B3042" s="73" t="s">
        <v>60</v>
      </c>
      <c r="C3042" s="74"/>
      <c r="D3042" s="73" t="s">
        <v>61</v>
      </c>
      <c r="E3042" s="74"/>
      <c r="I3042" s="1" t="s">
        <v>26</v>
      </c>
      <c r="J3042" s="1" t="s">
        <v>25</v>
      </c>
      <c r="K3042" s="1" t="s">
        <v>194</v>
      </c>
      <c r="L3042" s="1" t="s">
        <v>195</v>
      </c>
      <c r="M3042" s="1" t="s">
        <v>196</v>
      </c>
    </row>
    <row r="3043" spans="1:13" ht="52.5" customHeight="1">
      <c r="A3043" s="29" t="str">
        <f>GRD!$L$4</f>
        <v>SELECT</v>
      </c>
      <c r="B3043" s="65" t="e">
        <f t="shared" ref="B3043:B3044" si="1052">HLOOKUP(D3043,$I$42:$M$44,$G3043,FALSE)</f>
        <v>#N/A</v>
      </c>
      <c r="C3043" s="66"/>
      <c r="D3043" s="68">
        <f>VLOOKUP($I3001,DATA!$A$1:$V$200,19,FALSE)</f>
        <v>0</v>
      </c>
      <c r="E3043" s="69"/>
      <c r="G3043" s="1">
        <v>2</v>
      </c>
      <c r="H3043" s="1" t="str">
        <f t="shared" ref="H3043:H3044" si="1053">A3043</f>
        <v>SELECT</v>
      </c>
      <c r="I3043" s="1" t="e">
        <f t="shared" ref="I3043:I3044" si="1054">VLOOKUP($H3043,$H$3:$M$15,2,FALSE)</f>
        <v>#N/A</v>
      </c>
      <c r="J3043" s="1" t="e">
        <f t="shared" ref="J3043:J3044" si="1055">VLOOKUP($H3043,$H$3:$M$15,3,FALSE)</f>
        <v>#N/A</v>
      </c>
      <c r="K3043" s="1" t="e">
        <f t="shared" ref="K3043:K3044" si="1056">VLOOKUP($H3043,$H$3:$M$15,4,FALSE)</f>
        <v>#N/A</v>
      </c>
      <c r="L3043" s="1" t="e">
        <f t="shared" ref="L3043:L3044" si="1057">VLOOKUP($H3043,$H$3:$M$15,5,FALSE)</f>
        <v>#N/A</v>
      </c>
      <c r="M3043" s="1" t="e">
        <f t="shared" ref="M3043:M3044" si="1058">VLOOKUP($H3043,$H$3:$M$15,6,FALSE)</f>
        <v>#N/A</v>
      </c>
    </row>
    <row r="3044" spans="1:13" ht="52.5" customHeight="1">
      <c r="A3044" s="29" t="str">
        <f>GRD!$M$4</f>
        <v>SELECT</v>
      </c>
      <c r="B3044" s="65" t="e">
        <f t="shared" si="1052"/>
        <v>#N/A</v>
      </c>
      <c r="C3044" s="66"/>
      <c r="D3044" s="68">
        <f>VLOOKUP($I3001,DATA!$A$1:$V$200,20,FALSE)</f>
        <v>0</v>
      </c>
      <c r="E3044" s="69"/>
      <c r="G3044" s="1">
        <v>3</v>
      </c>
      <c r="H3044" s="1" t="str">
        <f t="shared" si="1053"/>
        <v>SELECT</v>
      </c>
      <c r="I3044" s="1" t="e">
        <f t="shared" si="1054"/>
        <v>#N/A</v>
      </c>
      <c r="J3044" s="1" t="e">
        <f t="shared" si="1055"/>
        <v>#N/A</v>
      </c>
      <c r="K3044" s="1" t="e">
        <f t="shared" si="1056"/>
        <v>#N/A</v>
      </c>
      <c r="L3044" s="1" t="e">
        <f t="shared" si="1057"/>
        <v>#N/A</v>
      </c>
      <c r="M3044" s="1" t="e">
        <f t="shared" si="1058"/>
        <v>#N/A</v>
      </c>
    </row>
    <row r="3045" spans="1:13" ht="37.5" customHeight="1">
      <c r="A3045" s="70" t="s">
        <v>79</v>
      </c>
      <c r="B3045" s="70"/>
      <c r="C3045" s="70"/>
      <c r="D3045" s="70"/>
      <c r="E3045" s="70"/>
    </row>
    <row r="3046" spans="1:13" ht="12" customHeight="1">
      <c r="A3046" s="33"/>
      <c r="B3046" s="33"/>
      <c r="C3046" s="33"/>
      <c r="D3046" s="33"/>
      <c r="E3046" s="33"/>
    </row>
    <row r="3047" spans="1:13" ht="30" customHeight="1">
      <c r="A3047" s="27" t="s">
        <v>73</v>
      </c>
      <c r="B3047" s="71" t="s">
        <v>60</v>
      </c>
      <c r="C3047" s="71"/>
      <c r="D3047" s="71" t="s">
        <v>61</v>
      </c>
      <c r="E3047" s="71"/>
      <c r="I3047" s="1" t="s">
        <v>26</v>
      </c>
      <c r="J3047" s="1" t="s">
        <v>25</v>
      </c>
      <c r="K3047" s="1" t="s">
        <v>194</v>
      </c>
      <c r="L3047" s="1" t="s">
        <v>195</v>
      </c>
      <c r="M3047" s="1" t="s">
        <v>196</v>
      </c>
    </row>
    <row r="3048" spans="1:13" ht="52.5" customHeight="1">
      <c r="A3048" s="29" t="str">
        <f>GRD!$N$4</f>
        <v>SELECT</v>
      </c>
      <c r="B3048" s="65" t="e">
        <f t="shared" ref="B3048:B3049" si="1059">HLOOKUP(D3048,$I$47:$M$49,$G3048,FALSE)</f>
        <v>#N/A</v>
      </c>
      <c r="C3048" s="66"/>
      <c r="D3048" s="67">
        <f>VLOOKUP($I3001,DATA!$A$1:$V$200,21,FALSE)</f>
        <v>0</v>
      </c>
      <c r="E3048" s="67"/>
      <c r="G3048" s="1">
        <v>2</v>
      </c>
      <c r="H3048" s="1" t="str">
        <f t="shared" ref="H3048:H3049" si="1060">A3048</f>
        <v>SELECT</v>
      </c>
      <c r="I3048" s="1" t="e">
        <f t="shared" ref="I3048:I3109" si="1061">VLOOKUP($H3048,$H$3:$M$15,2,FALSE)</f>
        <v>#N/A</v>
      </c>
      <c r="J3048" s="1" t="e">
        <f t="shared" ref="J3048:J3109" si="1062">VLOOKUP($H3048,$H$3:$M$15,3,FALSE)</f>
        <v>#N/A</v>
      </c>
      <c r="K3048" s="1" t="e">
        <f t="shared" ref="K3048:K3109" si="1063">VLOOKUP($H3048,$H$3:$M$15,4,FALSE)</f>
        <v>#N/A</v>
      </c>
      <c r="L3048" s="1" t="e">
        <f t="shared" ref="L3048:L3109" si="1064">VLOOKUP($H3048,$H$3:$M$15,5,FALSE)</f>
        <v>#N/A</v>
      </c>
      <c r="M3048" s="1" t="e">
        <f t="shared" ref="M3048:M3109" si="1065">VLOOKUP($H3048,$H$3:$M$15,6,FALSE)</f>
        <v>#N/A</v>
      </c>
    </row>
    <row r="3049" spans="1:13" ht="52.5" customHeight="1">
      <c r="A3049" s="29" t="str">
        <f>GRD!$O$4</f>
        <v>SELECT</v>
      </c>
      <c r="B3049" s="65" t="e">
        <f t="shared" si="1059"/>
        <v>#N/A</v>
      </c>
      <c r="C3049" s="66"/>
      <c r="D3049" s="67">
        <f>VLOOKUP($I3001,DATA!$A$1:$V$200,22,FALSE)</f>
        <v>0</v>
      </c>
      <c r="E3049" s="67"/>
      <c r="G3049" s="1">
        <v>3</v>
      </c>
      <c r="H3049" s="1" t="str">
        <f t="shared" si="1060"/>
        <v>SELECT</v>
      </c>
      <c r="I3049" s="1" t="e">
        <f t="shared" si="1061"/>
        <v>#N/A</v>
      </c>
      <c r="J3049" s="1" t="e">
        <f t="shared" si="1062"/>
        <v>#N/A</v>
      </c>
      <c r="K3049" s="1" t="e">
        <f t="shared" si="1063"/>
        <v>#N/A</v>
      </c>
      <c r="L3049" s="1" t="e">
        <f t="shared" si="1064"/>
        <v>#N/A</v>
      </c>
      <c r="M3049" s="1" t="e">
        <f t="shared" si="1065"/>
        <v>#N/A</v>
      </c>
    </row>
    <row r="3055" spans="1:13">
      <c r="A3055" s="64" t="s">
        <v>80</v>
      </c>
      <c r="B3055" s="64"/>
      <c r="C3055" s="64" t="s">
        <v>81</v>
      </c>
      <c r="D3055" s="64"/>
      <c r="E3055" s="64"/>
    </row>
    <row r="3056" spans="1:13">
      <c r="C3056" s="64" t="s">
        <v>82</v>
      </c>
      <c r="D3056" s="64"/>
      <c r="E3056" s="64"/>
    </row>
    <row r="3057" spans="1:13">
      <c r="A3057" s="1" t="s">
        <v>84</v>
      </c>
    </row>
    <row r="3059" spans="1:13">
      <c r="A3059" s="1" t="s">
        <v>83</v>
      </c>
    </row>
    <row r="3061" spans="1:13" s="21" customFormat="1" ht="18.75" customHeight="1">
      <c r="A3061" s="89" t="s">
        <v>34</v>
      </c>
      <c r="B3061" s="89"/>
      <c r="C3061" s="89"/>
      <c r="D3061" s="89"/>
      <c r="E3061" s="89"/>
      <c r="I3061" s="21">
        <f t="shared" ref="I3061" si="1066">I3001+1</f>
        <v>52</v>
      </c>
    </row>
    <row r="3062" spans="1:13" s="21" customFormat="1" ht="30" customHeight="1">
      <c r="A3062" s="90" t="s">
        <v>35</v>
      </c>
      <c r="B3062" s="90"/>
      <c r="C3062" s="90"/>
      <c r="D3062" s="90"/>
      <c r="E3062" s="90"/>
      <c r="H3062" s="1"/>
      <c r="I3062" s="1"/>
      <c r="J3062" s="1"/>
      <c r="K3062" s="1"/>
      <c r="L3062" s="1"/>
      <c r="M3062" s="1"/>
    </row>
    <row r="3063" spans="1:13" ht="18.75" customHeight="1">
      <c r="A3063" s="22" t="s">
        <v>49</v>
      </c>
      <c r="B3063" s="91" t="str">
        <f>IF((SCH!$B$2=""),"",SCH!$B$2)</f>
        <v/>
      </c>
      <c r="C3063" s="91"/>
      <c r="D3063" s="91"/>
      <c r="E3063" s="92"/>
    </row>
    <row r="3064" spans="1:13" ht="18.75" customHeight="1">
      <c r="A3064" s="23" t="s">
        <v>50</v>
      </c>
      <c r="B3064" s="82" t="str">
        <f>IF((SCH!$B$3=""),"",SCH!$B$3)</f>
        <v/>
      </c>
      <c r="C3064" s="82"/>
      <c r="D3064" s="82"/>
      <c r="E3064" s="83"/>
    </row>
    <row r="3065" spans="1:13" ht="18.75" customHeight="1">
      <c r="A3065" s="23" t="s">
        <v>56</v>
      </c>
      <c r="B3065" s="46" t="str">
        <f>IF((SCH!$B$4=""),"",SCH!$B$4)</f>
        <v/>
      </c>
      <c r="C3065" s="24" t="s">
        <v>57</v>
      </c>
      <c r="D3065" s="82" t="str">
        <f>IF((SCH!$B$5=""),"",SCH!$B$5)</f>
        <v/>
      </c>
      <c r="E3065" s="83"/>
    </row>
    <row r="3066" spans="1:13" ht="18.75" customHeight="1">
      <c r="A3066" s="23" t="s">
        <v>51</v>
      </c>
      <c r="B3066" s="82" t="str">
        <f>IF((SCH!$B$6=""),"",SCH!$B$6)</f>
        <v/>
      </c>
      <c r="C3066" s="82"/>
      <c r="D3066" s="82"/>
      <c r="E3066" s="83"/>
    </row>
    <row r="3067" spans="1:13" ht="18.75" customHeight="1">
      <c r="A3067" s="23" t="s">
        <v>52</v>
      </c>
      <c r="B3067" s="82" t="str">
        <f>IF((SCH!$B$7=""),"",SCH!$B$7)</f>
        <v/>
      </c>
      <c r="C3067" s="82"/>
      <c r="D3067" s="82"/>
      <c r="E3067" s="83"/>
    </row>
    <row r="3068" spans="1:13" ht="18.75" customHeight="1">
      <c r="A3068" s="25" t="s">
        <v>53</v>
      </c>
      <c r="B3068" s="84" t="str">
        <f>IF((SCH!$B$8=""),"",SCH!$B$8)</f>
        <v/>
      </c>
      <c r="C3068" s="84"/>
      <c r="D3068" s="84"/>
      <c r="E3068" s="85"/>
    </row>
    <row r="3069" spans="1:13" ht="26.25" customHeight="1">
      <c r="A3069" s="86" t="s">
        <v>36</v>
      </c>
      <c r="B3069" s="86"/>
      <c r="C3069" s="86"/>
      <c r="D3069" s="86"/>
      <c r="E3069" s="86"/>
    </row>
    <row r="3070" spans="1:13" s="21" customFormat="1" ht="15" customHeight="1">
      <c r="A3070" s="87" t="s">
        <v>37</v>
      </c>
      <c r="B3070" s="87"/>
      <c r="C3070" s="87"/>
      <c r="D3070" s="87"/>
      <c r="E3070" s="87"/>
      <c r="H3070" s="1"/>
      <c r="I3070" s="1"/>
      <c r="J3070" s="1"/>
      <c r="K3070" s="1"/>
      <c r="L3070" s="1"/>
      <c r="M3070" s="1"/>
    </row>
    <row r="3071" spans="1:13" s="21" customFormat="1">
      <c r="A3071" s="88" t="s">
        <v>38</v>
      </c>
      <c r="B3071" s="88"/>
      <c r="C3071" s="88"/>
      <c r="D3071" s="88"/>
      <c r="E3071" s="88"/>
      <c r="H3071" s="1"/>
      <c r="I3071" s="1"/>
      <c r="J3071" s="1"/>
      <c r="K3071" s="1"/>
      <c r="L3071" s="1"/>
      <c r="M3071" s="1"/>
    </row>
    <row r="3072" spans="1:13" ht="26.25" customHeight="1">
      <c r="A3072" s="72" t="s">
        <v>39</v>
      </c>
      <c r="B3072" s="72"/>
      <c r="C3072" s="72"/>
      <c r="D3072" s="72"/>
      <c r="E3072" s="72"/>
    </row>
    <row r="3073" spans="1:5" ht="23.25">
      <c r="A3073" s="5" t="s">
        <v>45</v>
      </c>
      <c r="B3073" s="45">
        <f>VLOOKUP($I3061,DATA!$A$1:$V$200,2,FALSE)</f>
        <v>0</v>
      </c>
      <c r="C3073" s="43" t="s">
        <v>48</v>
      </c>
      <c r="D3073" s="81">
        <f>VLOOKUP($I3061,DATA!$A$1:$V$200,3,FALSE)</f>
        <v>0</v>
      </c>
      <c r="E3073" s="81"/>
    </row>
    <row r="3074" spans="1:5" ht="23.25">
      <c r="A3074" s="5" t="s">
        <v>46</v>
      </c>
      <c r="B3074" s="79">
        <f>VLOOKUP($I3061,DATA!$A$1:$V$200,4,FALSE)</f>
        <v>0</v>
      </c>
      <c r="C3074" s="79"/>
      <c r="D3074" s="79"/>
      <c r="E3074" s="79"/>
    </row>
    <row r="3075" spans="1:5" ht="23.25">
      <c r="A3075" s="5" t="s">
        <v>47</v>
      </c>
      <c r="B3075" s="79">
        <f>VLOOKUP($I3061,DATA!$A$1:$V$200,5,FALSE)</f>
        <v>0</v>
      </c>
      <c r="C3075" s="79"/>
      <c r="D3075" s="79"/>
      <c r="E3075" s="79"/>
    </row>
    <row r="3076" spans="1:5" ht="23.25" customHeight="1">
      <c r="A3076" s="5" t="s">
        <v>40</v>
      </c>
      <c r="B3076" s="79">
        <f>VLOOKUP($I3061,DATA!$A$1:$V$200,6,FALSE)</f>
        <v>0</v>
      </c>
      <c r="C3076" s="79"/>
      <c r="D3076" s="79"/>
      <c r="E3076" s="79"/>
    </row>
    <row r="3077" spans="1:5" ht="23.25" customHeight="1">
      <c r="A3077" s="5" t="s">
        <v>41</v>
      </c>
      <c r="B3077" s="79">
        <f>VLOOKUP($I3061,DATA!$A$1:$V$200,7,FALSE)</f>
        <v>0</v>
      </c>
      <c r="C3077" s="79"/>
      <c r="D3077" s="79"/>
      <c r="E3077" s="79"/>
    </row>
    <row r="3078" spans="1:5" ht="23.25" customHeight="1">
      <c r="A3078" s="5" t="s">
        <v>42</v>
      </c>
      <c r="B3078" s="79">
        <f>VLOOKUP($I3061,DATA!$A$1:$V$200,8,FALSE)</f>
        <v>0</v>
      </c>
      <c r="C3078" s="79"/>
      <c r="D3078" s="79"/>
      <c r="E3078" s="79"/>
    </row>
    <row r="3079" spans="1:5" ht="25.5">
      <c r="A3079" s="5" t="s">
        <v>43</v>
      </c>
      <c r="B3079" s="79">
        <f>VLOOKUP($I3061,DATA!$A$1:$V$200,9,FALSE)</f>
        <v>0</v>
      </c>
      <c r="C3079" s="79"/>
      <c r="D3079" s="79"/>
      <c r="E3079" s="79"/>
    </row>
    <row r="3080" spans="1:5" ht="22.5" customHeight="1">
      <c r="A3080" s="80" t="s">
        <v>44</v>
      </c>
      <c r="B3080" s="80"/>
      <c r="C3080" s="80"/>
      <c r="D3080" s="80"/>
      <c r="E3080" s="80"/>
    </row>
    <row r="3081" spans="1:5" ht="18.75" customHeight="1">
      <c r="A3081" s="72" t="s">
        <v>58</v>
      </c>
      <c r="B3081" s="72"/>
      <c r="C3081" s="72"/>
      <c r="D3081" s="72"/>
      <c r="E3081" s="72"/>
    </row>
    <row r="3082" spans="1:5" ht="22.5" customHeight="1">
      <c r="A3082" s="26" t="s">
        <v>74</v>
      </c>
    </row>
    <row r="3083" spans="1:5" ht="18" customHeight="1">
      <c r="A3083" s="44" t="s">
        <v>59</v>
      </c>
      <c r="B3083" s="73" t="s">
        <v>60</v>
      </c>
      <c r="C3083" s="74"/>
      <c r="D3083" s="73" t="s">
        <v>61</v>
      </c>
      <c r="E3083" s="74"/>
    </row>
    <row r="3084" spans="1:5" ht="37.5" customHeight="1">
      <c r="A3084" s="28" t="s">
        <v>62</v>
      </c>
      <c r="B3084" s="65" t="e">
        <f t="shared" ref="B3084" si="1067">HLOOKUP(D3084,$I$23:$M$32,2,FALSE)</f>
        <v>#N/A</v>
      </c>
      <c r="C3084" s="66"/>
      <c r="D3084" s="68">
        <f>VLOOKUP($I3061,DATA!$A$1:$V$200,10,FALSE)</f>
        <v>0</v>
      </c>
      <c r="E3084" s="69"/>
    </row>
    <row r="3085" spans="1:5" ht="37.5" customHeight="1">
      <c r="A3085" s="28" t="s">
        <v>63</v>
      </c>
      <c r="B3085" s="65" t="e">
        <f t="shared" ref="B3085" si="1068">HLOOKUP(D3084,$I$23:$M$32,3,FALSE)</f>
        <v>#N/A</v>
      </c>
      <c r="C3085" s="66"/>
      <c r="D3085" s="68">
        <f>VLOOKUP($I3061,DATA!$A$1:$V$200,11,FALSE)</f>
        <v>0</v>
      </c>
      <c r="E3085" s="69"/>
    </row>
    <row r="3086" spans="1:5" ht="37.5" customHeight="1">
      <c r="A3086" s="28" t="s">
        <v>64</v>
      </c>
      <c r="B3086" s="65" t="e">
        <f t="shared" ref="B3086" si="1069">HLOOKUP(D3084,$I$23:$M$32,4,FALSE)</f>
        <v>#N/A</v>
      </c>
      <c r="C3086" s="66"/>
      <c r="D3086" s="68">
        <f>VLOOKUP($I3061,DATA!$A$1:$V$200,12,FALSE)</f>
        <v>0</v>
      </c>
      <c r="E3086" s="69"/>
    </row>
    <row r="3087" spans="1:5" ht="21.75" customHeight="1">
      <c r="A3087" s="26" t="s">
        <v>75</v>
      </c>
    </row>
    <row r="3088" spans="1:5" ht="18" customHeight="1">
      <c r="A3088" s="75" t="s">
        <v>65</v>
      </c>
      <c r="B3088" s="73" t="s">
        <v>60</v>
      </c>
      <c r="C3088" s="74"/>
      <c r="D3088" s="73" t="s">
        <v>61</v>
      </c>
      <c r="E3088" s="74"/>
    </row>
    <row r="3089" spans="1:13" ht="37.5" customHeight="1">
      <c r="A3089" s="76"/>
      <c r="B3089" s="65" t="e">
        <f t="shared" ref="B3089" si="1070">HLOOKUP(D3084,$I$23:$M$32,5,FALSE)</f>
        <v>#N/A</v>
      </c>
      <c r="C3089" s="66"/>
      <c r="D3089" s="68">
        <f>VLOOKUP($I3061,DATA!$A$1:$V$200,13,FALSE)</f>
        <v>0</v>
      </c>
      <c r="E3089" s="69"/>
    </row>
    <row r="3090" spans="1:13" ht="22.5" customHeight="1">
      <c r="A3090" s="26" t="s">
        <v>76</v>
      </c>
    </row>
    <row r="3091" spans="1:13" ht="18" customHeight="1">
      <c r="A3091" s="77" t="s">
        <v>66</v>
      </c>
      <c r="B3091" s="73" t="s">
        <v>60</v>
      </c>
      <c r="C3091" s="74"/>
      <c r="D3091" s="73" t="s">
        <v>61</v>
      </c>
      <c r="E3091" s="74"/>
    </row>
    <row r="3092" spans="1:13" ht="37.5" customHeight="1">
      <c r="A3092" s="78"/>
      <c r="B3092" s="65" t="e">
        <f t="shared" ref="B3092" si="1071">HLOOKUP(D3084,$I$23:$M$32,6,FALSE)</f>
        <v>#N/A</v>
      </c>
      <c r="C3092" s="66"/>
      <c r="D3092" s="68">
        <f>VLOOKUP($I3061,DATA!$A$1:$V$200,14,FALSE)</f>
        <v>0</v>
      </c>
      <c r="E3092" s="69"/>
    </row>
    <row r="3093" spans="1:13" ht="22.5" customHeight="1">
      <c r="A3093" s="26" t="s">
        <v>77</v>
      </c>
    </row>
    <row r="3094" spans="1:13" ht="30" customHeight="1">
      <c r="A3094" s="27" t="s">
        <v>67</v>
      </c>
      <c r="B3094" s="73" t="s">
        <v>60</v>
      </c>
      <c r="C3094" s="74"/>
      <c r="D3094" s="73" t="s">
        <v>61</v>
      </c>
      <c r="E3094" s="74"/>
    </row>
    <row r="3095" spans="1:13" ht="37.5" customHeight="1">
      <c r="A3095" s="28" t="s">
        <v>68</v>
      </c>
      <c r="B3095" s="65" t="e">
        <f t="shared" ref="B3095" si="1072">HLOOKUP(D3084,$I$23:$M$32,7,FALSE)</f>
        <v>#N/A</v>
      </c>
      <c r="C3095" s="66"/>
      <c r="D3095" s="68">
        <f>VLOOKUP($I3061,DATA!$A$1:$V$200,15,FALSE)</f>
        <v>0</v>
      </c>
      <c r="E3095" s="69"/>
    </row>
    <row r="3096" spans="1:13" ht="37.5" customHeight="1">
      <c r="A3096" s="28" t="s">
        <v>69</v>
      </c>
      <c r="B3096" s="65" t="e">
        <f t="shared" ref="B3096" si="1073">HLOOKUP(D3084,$I$23:$M$32,8,FALSE)</f>
        <v>#N/A</v>
      </c>
      <c r="C3096" s="66"/>
      <c r="D3096" s="68">
        <f>VLOOKUP($I3061,DATA!$A$1:$V$200,16,FALSE)</f>
        <v>0</v>
      </c>
      <c r="E3096" s="69"/>
    </row>
    <row r="3097" spans="1:13" ht="45" customHeight="1">
      <c r="A3097" s="29" t="s">
        <v>70</v>
      </c>
      <c r="B3097" s="65" t="e">
        <f t="shared" ref="B3097" si="1074">HLOOKUP(D3084,$I$23:$M$32,9,FALSE)</f>
        <v>#N/A</v>
      </c>
      <c r="C3097" s="66"/>
      <c r="D3097" s="68">
        <f>VLOOKUP($I3061,DATA!$A$1:$V$200,17,FALSE)</f>
        <v>0</v>
      </c>
      <c r="E3097" s="69"/>
    </row>
    <row r="3098" spans="1:13" ht="37.5" customHeight="1">
      <c r="A3098" s="28" t="s">
        <v>71</v>
      </c>
      <c r="B3098" s="65" t="e">
        <f t="shared" ref="B3098" si="1075">HLOOKUP(D3084,$I$23:$M$32,10,FALSE)</f>
        <v>#N/A</v>
      </c>
      <c r="C3098" s="66"/>
      <c r="D3098" s="68">
        <f>VLOOKUP($I3061,DATA!$A$1:$V$200,18,FALSE)</f>
        <v>0</v>
      </c>
      <c r="E3098" s="69"/>
    </row>
    <row r="3099" spans="1:13" ht="37.5" customHeight="1">
      <c r="A3099" s="30"/>
      <c r="B3099" s="31"/>
      <c r="C3099" s="31"/>
      <c r="D3099" s="32"/>
      <c r="E3099" s="32"/>
    </row>
    <row r="3100" spans="1:13" ht="18.75" customHeight="1">
      <c r="A3100" s="72" t="s">
        <v>72</v>
      </c>
      <c r="B3100" s="72"/>
      <c r="C3100" s="72"/>
      <c r="D3100" s="72"/>
      <c r="E3100" s="72"/>
    </row>
    <row r="3101" spans="1:13" ht="22.5" customHeight="1">
      <c r="A3101" s="26" t="s">
        <v>78</v>
      </c>
    </row>
    <row r="3102" spans="1:13" ht="30" customHeight="1">
      <c r="A3102" s="27" t="s">
        <v>73</v>
      </c>
      <c r="B3102" s="73" t="s">
        <v>60</v>
      </c>
      <c r="C3102" s="74"/>
      <c r="D3102" s="73" t="s">
        <v>61</v>
      </c>
      <c r="E3102" s="74"/>
      <c r="I3102" s="1" t="s">
        <v>26</v>
      </c>
      <c r="J3102" s="1" t="s">
        <v>25</v>
      </c>
      <c r="K3102" s="1" t="s">
        <v>194</v>
      </c>
      <c r="L3102" s="1" t="s">
        <v>195</v>
      </c>
      <c r="M3102" s="1" t="s">
        <v>196</v>
      </c>
    </row>
    <row r="3103" spans="1:13" ht="52.5" customHeight="1">
      <c r="A3103" s="29" t="str">
        <f>GRD!$L$4</f>
        <v>SELECT</v>
      </c>
      <c r="B3103" s="65" t="e">
        <f t="shared" ref="B3103:B3104" si="1076">HLOOKUP(D3103,$I$42:$M$44,$G3103,FALSE)</f>
        <v>#N/A</v>
      </c>
      <c r="C3103" s="66"/>
      <c r="D3103" s="68">
        <f>VLOOKUP($I3061,DATA!$A$1:$V$200,19,FALSE)</f>
        <v>0</v>
      </c>
      <c r="E3103" s="69"/>
      <c r="G3103" s="1">
        <v>2</v>
      </c>
      <c r="H3103" s="1" t="str">
        <f t="shared" ref="H3103:H3104" si="1077">A3103</f>
        <v>SELECT</v>
      </c>
      <c r="I3103" s="1" t="e">
        <f t="shared" ref="I3103:I3104" si="1078">VLOOKUP($H3103,$H$3:$M$15,2,FALSE)</f>
        <v>#N/A</v>
      </c>
      <c r="J3103" s="1" t="e">
        <f t="shared" ref="J3103:J3104" si="1079">VLOOKUP($H3103,$H$3:$M$15,3,FALSE)</f>
        <v>#N/A</v>
      </c>
      <c r="K3103" s="1" t="e">
        <f t="shared" ref="K3103:K3104" si="1080">VLOOKUP($H3103,$H$3:$M$15,4,FALSE)</f>
        <v>#N/A</v>
      </c>
      <c r="L3103" s="1" t="e">
        <f t="shared" ref="L3103:L3104" si="1081">VLOOKUP($H3103,$H$3:$M$15,5,FALSE)</f>
        <v>#N/A</v>
      </c>
      <c r="M3103" s="1" t="e">
        <f t="shared" ref="M3103:M3104" si="1082">VLOOKUP($H3103,$H$3:$M$15,6,FALSE)</f>
        <v>#N/A</v>
      </c>
    </row>
    <row r="3104" spans="1:13" ht="52.5" customHeight="1">
      <c r="A3104" s="29" t="str">
        <f>GRD!$M$4</f>
        <v>SELECT</v>
      </c>
      <c r="B3104" s="65" t="e">
        <f t="shared" si="1076"/>
        <v>#N/A</v>
      </c>
      <c r="C3104" s="66"/>
      <c r="D3104" s="68">
        <f>VLOOKUP($I3061,DATA!$A$1:$V$200,20,FALSE)</f>
        <v>0</v>
      </c>
      <c r="E3104" s="69"/>
      <c r="G3104" s="1">
        <v>3</v>
      </c>
      <c r="H3104" s="1" t="str">
        <f t="shared" si="1077"/>
        <v>SELECT</v>
      </c>
      <c r="I3104" s="1" t="e">
        <f t="shared" si="1078"/>
        <v>#N/A</v>
      </c>
      <c r="J3104" s="1" t="e">
        <f t="shared" si="1079"/>
        <v>#N/A</v>
      </c>
      <c r="K3104" s="1" t="e">
        <f t="shared" si="1080"/>
        <v>#N/A</v>
      </c>
      <c r="L3104" s="1" t="e">
        <f t="shared" si="1081"/>
        <v>#N/A</v>
      </c>
      <c r="M3104" s="1" t="e">
        <f t="shared" si="1082"/>
        <v>#N/A</v>
      </c>
    </row>
    <row r="3105" spans="1:13" ht="37.5" customHeight="1">
      <c r="A3105" s="70" t="s">
        <v>79</v>
      </c>
      <c r="B3105" s="70"/>
      <c r="C3105" s="70"/>
      <c r="D3105" s="70"/>
      <c r="E3105" s="70"/>
    </row>
    <row r="3106" spans="1:13" ht="12" customHeight="1">
      <c r="A3106" s="33"/>
      <c r="B3106" s="33"/>
      <c r="C3106" s="33"/>
      <c r="D3106" s="33"/>
      <c r="E3106" s="33"/>
    </row>
    <row r="3107" spans="1:13" ht="30" customHeight="1">
      <c r="A3107" s="27" t="s">
        <v>73</v>
      </c>
      <c r="B3107" s="71" t="s">
        <v>60</v>
      </c>
      <c r="C3107" s="71"/>
      <c r="D3107" s="71" t="s">
        <v>61</v>
      </c>
      <c r="E3107" s="71"/>
      <c r="I3107" s="1" t="s">
        <v>26</v>
      </c>
      <c r="J3107" s="1" t="s">
        <v>25</v>
      </c>
      <c r="K3107" s="1" t="s">
        <v>194</v>
      </c>
      <c r="L3107" s="1" t="s">
        <v>195</v>
      </c>
      <c r="M3107" s="1" t="s">
        <v>196</v>
      </c>
    </row>
    <row r="3108" spans="1:13" ht="52.5" customHeight="1">
      <c r="A3108" s="29" t="str">
        <f>GRD!$N$4</f>
        <v>SELECT</v>
      </c>
      <c r="B3108" s="65" t="e">
        <f t="shared" ref="B3108:B3109" si="1083">HLOOKUP(D3108,$I$47:$M$49,$G3108,FALSE)</f>
        <v>#N/A</v>
      </c>
      <c r="C3108" s="66"/>
      <c r="D3108" s="67">
        <f>VLOOKUP($I3061,DATA!$A$1:$V$200,21,FALSE)</f>
        <v>0</v>
      </c>
      <c r="E3108" s="67"/>
      <c r="G3108" s="1">
        <v>2</v>
      </c>
      <c r="H3108" s="1" t="str">
        <f t="shared" ref="H3108:H3109" si="1084">A3108</f>
        <v>SELECT</v>
      </c>
      <c r="I3108" s="1" t="e">
        <f t="shared" si="1061"/>
        <v>#N/A</v>
      </c>
      <c r="J3108" s="1" t="e">
        <f t="shared" si="1062"/>
        <v>#N/A</v>
      </c>
      <c r="K3108" s="1" t="e">
        <f t="shared" si="1063"/>
        <v>#N/A</v>
      </c>
      <c r="L3108" s="1" t="e">
        <f t="shared" si="1064"/>
        <v>#N/A</v>
      </c>
      <c r="M3108" s="1" t="e">
        <f t="shared" si="1065"/>
        <v>#N/A</v>
      </c>
    </row>
    <row r="3109" spans="1:13" ht="52.5" customHeight="1">
      <c r="A3109" s="29" t="str">
        <f>GRD!$O$4</f>
        <v>SELECT</v>
      </c>
      <c r="B3109" s="65" t="e">
        <f t="shared" si="1083"/>
        <v>#N/A</v>
      </c>
      <c r="C3109" s="66"/>
      <c r="D3109" s="67">
        <f>VLOOKUP($I3061,DATA!$A$1:$V$200,22,FALSE)</f>
        <v>0</v>
      </c>
      <c r="E3109" s="67"/>
      <c r="G3109" s="1">
        <v>3</v>
      </c>
      <c r="H3109" s="1" t="str">
        <f t="shared" si="1084"/>
        <v>SELECT</v>
      </c>
      <c r="I3109" s="1" t="e">
        <f t="shared" si="1061"/>
        <v>#N/A</v>
      </c>
      <c r="J3109" s="1" t="e">
        <f t="shared" si="1062"/>
        <v>#N/A</v>
      </c>
      <c r="K3109" s="1" t="e">
        <f t="shared" si="1063"/>
        <v>#N/A</v>
      </c>
      <c r="L3109" s="1" t="e">
        <f t="shared" si="1064"/>
        <v>#N/A</v>
      </c>
      <c r="M3109" s="1" t="e">
        <f t="shared" si="1065"/>
        <v>#N/A</v>
      </c>
    </row>
    <row r="3115" spans="1:13">
      <c r="A3115" s="64" t="s">
        <v>80</v>
      </c>
      <c r="B3115" s="64"/>
      <c r="C3115" s="64" t="s">
        <v>81</v>
      </c>
      <c r="D3115" s="64"/>
      <c r="E3115" s="64"/>
    </row>
    <row r="3116" spans="1:13">
      <c r="C3116" s="64" t="s">
        <v>82</v>
      </c>
      <c r="D3116" s="64"/>
      <c r="E3116" s="64"/>
    </row>
    <row r="3117" spans="1:13">
      <c r="A3117" s="1" t="s">
        <v>84</v>
      </c>
    </row>
    <row r="3119" spans="1:13">
      <c r="A3119" s="1" t="s">
        <v>83</v>
      </c>
    </row>
    <row r="3121" spans="1:13" s="21" customFormat="1" ht="18.75" customHeight="1">
      <c r="A3121" s="89" t="s">
        <v>34</v>
      </c>
      <c r="B3121" s="89"/>
      <c r="C3121" s="89"/>
      <c r="D3121" s="89"/>
      <c r="E3121" s="89"/>
      <c r="I3121" s="21">
        <f t="shared" ref="I3121" si="1085">I3061+1</f>
        <v>53</v>
      </c>
    </row>
    <row r="3122" spans="1:13" s="21" customFormat="1" ht="30" customHeight="1">
      <c r="A3122" s="90" t="s">
        <v>35</v>
      </c>
      <c r="B3122" s="90"/>
      <c r="C3122" s="90"/>
      <c r="D3122" s="90"/>
      <c r="E3122" s="90"/>
      <c r="H3122" s="1"/>
      <c r="I3122" s="1"/>
      <c r="J3122" s="1"/>
      <c r="K3122" s="1"/>
      <c r="L3122" s="1"/>
      <c r="M3122" s="1"/>
    </row>
    <row r="3123" spans="1:13" ht="18.75" customHeight="1">
      <c r="A3123" s="22" t="s">
        <v>49</v>
      </c>
      <c r="B3123" s="91" t="str">
        <f>IF((SCH!$B$2=""),"",SCH!$B$2)</f>
        <v/>
      </c>
      <c r="C3123" s="91"/>
      <c r="D3123" s="91"/>
      <c r="E3123" s="92"/>
    </row>
    <row r="3124" spans="1:13" ht="18.75" customHeight="1">
      <c r="A3124" s="23" t="s">
        <v>50</v>
      </c>
      <c r="B3124" s="82" t="str">
        <f>IF((SCH!$B$3=""),"",SCH!$B$3)</f>
        <v/>
      </c>
      <c r="C3124" s="82"/>
      <c r="D3124" s="82"/>
      <c r="E3124" s="83"/>
    </row>
    <row r="3125" spans="1:13" ht="18.75" customHeight="1">
      <c r="A3125" s="23" t="s">
        <v>56</v>
      </c>
      <c r="B3125" s="46" t="str">
        <f>IF((SCH!$B$4=""),"",SCH!$B$4)</f>
        <v/>
      </c>
      <c r="C3125" s="24" t="s">
        <v>57</v>
      </c>
      <c r="D3125" s="82" t="str">
        <f>IF((SCH!$B$5=""),"",SCH!$B$5)</f>
        <v/>
      </c>
      <c r="E3125" s="83"/>
    </row>
    <row r="3126" spans="1:13" ht="18.75" customHeight="1">
      <c r="A3126" s="23" t="s">
        <v>51</v>
      </c>
      <c r="B3126" s="82" t="str">
        <f>IF((SCH!$B$6=""),"",SCH!$B$6)</f>
        <v/>
      </c>
      <c r="C3126" s="82"/>
      <c r="D3126" s="82"/>
      <c r="E3126" s="83"/>
    </row>
    <row r="3127" spans="1:13" ht="18.75" customHeight="1">
      <c r="A3127" s="23" t="s">
        <v>52</v>
      </c>
      <c r="B3127" s="82" t="str">
        <f>IF((SCH!$B$7=""),"",SCH!$B$7)</f>
        <v/>
      </c>
      <c r="C3127" s="82"/>
      <c r="D3127" s="82"/>
      <c r="E3127" s="83"/>
    </row>
    <row r="3128" spans="1:13" ht="18.75" customHeight="1">
      <c r="A3128" s="25" t="s">
        <v>53</v>
      </c>
      <c r="B3128" s="84" t="str">
        <f>IF((SCH!$B$8=""),"",SCH!$B$8)</f>
        <v/>
      </c>
      <c r="C3128" s="84"/>
      <c r="D3128" s="84"/>
      <c r="E3128" s="85"/>
    </row>
    <row r="3129" spans="1:13" ht="26.25" customHeight="1">
      <c r="A3129" s="86" t="s">
        <v>36</v>
      </c>
      <c r="B3129" s="86"/>
      <c r="C3129" s="86"/>
      <c r="D3129" s="86"/>
      <c r="E3129" s="86"/>
    </row>
    <row r="3130" spans="1:13" s="21" customFormat="1" ht="15" customHeight="1">
      <c r="A3130" s="87" t="s">
        <v>37</v>
      </c>
      <c r="B3130" s="87"/>
      <c r="C3130" s="87"/>
      <c r="D3130" s="87"/>
      <c r="E3130" s="87"/>
      <c r="H3130" s="1"/>
      <c r="I3130" s="1"/>
      <c r="J3130" s="1"/>
      <c r="K3130" s="1"/>
      <c r="L3130" s="1"/>
      <c r="M3130" s="1"/>
    </row>
    <row r="3131" spans="1:13" s="21" customFormat="1">
      <c r="A3131" s="88" t="s">
        <v>38</v>
      </c>
      <c r="B3131" s="88"/>
      <c r="C3131" s="88"/>
      <c r="D3131" s="88"/>
      <c r="E3131" s="88"/>
      <c r="H3131" s="1"/>
      <c r="I3131" s="1"/>
      <c r="J3131" s="1"/>
      <c r="K3131" s="1"/>
      <c r="L3131" s="1"/>
      <c r="M3131" s="1"/>
    </row>
    <row r="3132" spans="1:13" ht="26.25" customHeight="1">
      <c r="A3132" s="72" t="s">
        <v>39</v>
      </c>
      <c r="B3132" s="72"/>
      <c r="C3132" s="72"/>
      <c r="D3132" s="72"/>
      <c r="E3132" s="72"/>
    </row>
    <row r="3133" spans="1:13" ht="23.25">
      <c r="A3133" s="5" t="s">
        <v>45</v>
      </c>
      <c r="B3133" s="45">
        <f>VLOOKUP($I3121,DATA!$A$1:$V$200,2,FALSE)</f>
        <v>0</v>
      </c>
      <c r="C3133" s="43" t="s">
        <v>48</v>
      </c>
      <c r="D3133" s="81">
        <f>VLOOKUP($I3121,DATA!$A$1:$V$200,3,FALSE)</f>
        <v>0</v>
      </c>
      <c r="E3133" s="81"/>
    </row>
    <row r="3134" spans="1:13" ht="23.25">
      <c r="A3134" s="5" t="s">
        <v>46</v>
      </c>
      <c r="B3134" s="79">
        <f>VLOOKUP($I3121,DATA!$A$1:$V$200,4,FALSE)</f>
        <v>0</v>
      </c>
      <c r="C3134" s="79"/>
      <c r="D3134" s="79"/>
      <c r="E3134" s="79"/>
    </row>
    <row r="3135" spans="1:13" ht="23.25">
      <c r="A3135" s="5" t="s">
        <v>47</v>
      </c>
      <c r="B3135" s="79">
        <f>VLOOKUP($I3121,DATA!$A$1:$V$200,5,FALSE)</f>
        <v>0</v>
      </c>
      <c r="C3135" s="79"/>
      <c r="D3135" s="79"/>
      <c r="E3135" s="79"/>
    </row>
    <row r="3136" spans="1:13" ht="23.25" customHeight="1">
      <c r="A3136" s="5" t="s">
        <v>40</v>
      </c>
      <c r="B3136" s="79">
        <f>VLOOKUP($I3121,DATA!$A$1:$V$200,6,FALSE)</f>
        <v>0</v>
      </c>
      <c r="C3136" s="79"/>
      <c r="D3136" s="79"/>
      <c r="E3136" s="79"/>
    </row>
    <row r="3137" spans="1:5" ht="23.25" customHeight="1">
      <c r="A3137" s="5" t="s">
        <v>41</v>
      </c>
      <c r="B3137" s="79">
        <f>VLOOKUP($I3121,DATA!$A$1:$V$200,7,FALSE)</f>
        <v>0</v>
      </c>
      <c r="C3137" s="79"/>
      <c r="D3137" s="79"/>
      <c r="E3137" s="79"/>
    </row>
    <row r="3138" spans="1:5" ht="23.25" customHeight="1">
      <c r="A3138" s="5" t="s">
        <v>42</v>
      </c>
      <c r="B3138" s="79">
        <f>VLOOKUP($I3121,DATA!$A$1:$V$200,8,FALSE)</f>
        <v>0</v>
      </c>
      <c r="C3138" s="79"/>
      <c r="D3138" s="79"/>
      <c r="E3138" s="79"/>
    </row>
    <row r="3139" spans="1:5" ht="25.5">
      <c r="A3139" s="5" t="s">
        <v>43</v>
      </c>
      <c r="B3139" s="79">
        <f>VLOOKUP($I3121,DATA!$A$1:$V$200,9,FALSE)</f>
        <v>0</v>
      </c>
      <c r="C3139" s="79"/>
      <c r="D3139" s="79"/>
      <c r="E3139" s="79"/>
    </row>
    <row r="3140" spans="1:5" ht="22.5" customHeight="1">
      <c r="A3140" s="80" t="s">
        <v>44</v>
      </c>
      <c r="B3140" s="80"/>
      <c r="C3140" s="80"/>
      <c r="D3140" s="80"/>
      <c r="E3140" s="80"/>
    </row>
    <row r="3141" spans="1:5" ht="18.75" customHeight="1">
      <c r="A3141" s="72" t="s">
        <v>58</v>
      </c>
      <c r="B3141" s="72"/>
      <c r="C3141" s="72"/>
      <c r="D3141" s="72"/>
      <c r="E3141" s="72"/>
    </row>
    <row r="3142" spans="1:5" ht="22.5" customHeight="1">
      <c r="A3142" s="26" t="s">
        <v>74</v>
      </c>
    </row>
    <row r="3143" spans="1:5" ht="18" customHeight="1">
      <c r="A3143" s="44" t="s">
        <v>59</v>
      </c>
      <c r="B3143" s="73" t="s">
        <v>60</v>
      </c>
      <c r="C3143" s="74"/>
      <c r="D3143" s="73" t="s">
        <v>61</v>
      </c>
      <c r="E3143" s="74"/>
    </row>
    <row r="3144" spans="1:5" ht="37.5" customHeight="1">
      <c r="A3144" s="28" t="s">
        <v>62</v>
      </c>
      <c r="B3144" s="65" t="e">
        <f t="shared" ref="B3144" si="1086">HLOOKUP(D3144,$I$23:$M$32,2,FALSE)</f>
        <v>#N/A</v>
      </c>
      <c r="C3144" s="66"/>
      <c r="D3144" s="68">
        <f>VLOOKUP($I3121,DATA!$A$1:$V$200,10,FALSE)</f>
        <v>0</v>
      </c>
      <c r="E3144" s="69"/>
    </row>
    <row r="3145" spans="1:5" ht="37.5" customHeight="1">
      <c r="A3145" s="28" t="s">
        <v>63</v>
      </c>
      <c r="B3145" s="65" t="e">
        <f t="shared" ref="B3145" si="1087">HLOOKUP(D3144,$I$23:$M$32,3,FALSE)</f>
        <v>#N/A</v>
      </c>
      <c r="C3145" s="66"/>
      <c r="D3145" s="68">
        <f>VLOOKUP($I3121,DATA!$A$1:$V$200,11,FALSE)</f>
        <v>0</v>
      </c>
      <c r="E3145" s="69"/>
    </row>
    <row r="3146" spans="1:5" ht="37.5" customHeight="1">
      <c r="A3146" s="28" t="s">
        <v>64</v>
      </c>
      <c r="B3146" s="65" t="e">
        <f t="shared" ref="B3146" si="1088">HLOOKUP(D3144,$I$23:$M$32,4,FALSE)</f>
        <v>#N/A</v>
      </c>
      <c r="C3146" s="66"/>
      <c r="D3146" s="68">
        <f>VLOOKUP($I3121,DATA!$A$1:$V$200,12,FALSE)</f>
        <v>0</v>
      </c>
      <c r="E3146" s="69"/>
    </row>
    <row r="3147" spans="1:5" ht="21.75" customHeight="1">
      <c r="A3147" s="26" t="s">
        <v>75</v>
      </c>
    </row>
    <row r="3148" spans="1:5" ht="18" customHeight="1">
      <c r="A3148" s="75" t="s">
        <v>65</v>
      </c>
      <c r="B3148" s="73" t="s">
        <v>60</v>
      </c>
      <c r="C3148" s="74"/>
      <c r="D3148" s="73" t="s">
        <v>61</v>
      </c>
      <c r="E3148" s="74"/>
    </row>
    <row r="3149" spans="1:5" ht="37.5" customHeight="1">
      <c r="A3149" s="76"/>
      <c r="B3149" s="65" t="e">
        <f t="shared" ref="B3149" si="1089">HLOOKUP(D3144,$I$23:$M$32,5,FALSE)</f>
        <v>#N/A</v>
      </c>
      <c r="C3149" s="66"/>
      <c r="D3149" s="68">
        <f>VLOOKUP($I3121,DATA!$A$1:$V$200,13,FALSE)</f>
        <v>0</v>
      </c>
      <c r="E3149" s="69"/>
    </row>
    <row r="3150" spans="1:5" ht="22.5" customHeight="1">
      <c r="A3150" s="26" t="s">
        <v>76</v>
      </c>
    </row>
    <row r="3151" spans="1:5" ht="18" customHeight="1">
      <c r="A3151" s="77" t="s">
        <v>66</v>
      </c>
      <c r="B3151" s="73" t="s">
        <v>60</v>
      </c>
      <c r="C3151" s="74"/>
      <c r="D3151" s="73" t="s">
        <v>61</v>
      </c>
      <c r="E3151" s="74"/>
    </row>
    <row r="3152" spans="1:5" ht="37.5" customHeight="1">
      <c r="A3152" s="78"/>
      <c r="B3152" s="65" t="e">
        <f t="shared" ref="B3152" si="1090">HLOOKUP(D3144,$I$23:$M$32,6,FALSE)</f>
        <v>#N/A</v>
      </c>
      <c r="C3152" s="66"/>
      <c r="D3152" s="68">
        <f>VLOOKUP($I3121,DATA!$A$1:$V$200,14,FALSE)</f>
        <v>0</v>
      </c>
      <c r="E3152" s="69"/>
    </row>
    <row r="3153" spans="1:13" ht="22.5" customHeight="1">
      <c r="A3153" s="26" t="s">
        <v>77</v>
      </c>
    </row>
    <row r="3154" spans="1:13" ht="30" customHeight="1">
      <c r="A3154" s="27" t="s">
        <v>67</v>
      </c>
      <c r="B3154" s="73" t="s">
        <v>60</v>
      </c>
      <c r="C3154" s="74"/>
      <c r="D3154" s="73" t="s">
        <v>61</v>
      </c>
      <c r="E3154" s="74"/>
    </row>
    <row r="3155" spans="1:13" ht="37.5" customHeight="1">
      <c r="A3155" s="28" t="s">
        <v>68</v>
      </c>
      <c r="B3155" s="65" t="e">
        <f t="shared" ref="B3155" si="1091">HLOOKUP(D3144,$I$23:$M$32,7,FALSE)</f>
        <v>#N/A</v>
      </c>
      <c r="C3155" s="66"/>
      <c r="D3155" s="68">
        <f>VLOOKUP($I3121,DATA!$A$1:$V$200,15,FALSE)</f>
        <v>0</v>
      </c>
      <c r="E3155" s="69"/>
    </row>
    <row r="3156" spans="1:13" ht="37.5" customHeight="1">
      <c r="A3156" s="28" t="s">
        <v>69</v>
      </c>
      <c r="B3156" s="65" t="e">
        <f t="shared" ref="B3156" si="1092">HLOOKUP(D3144,$I$23:$M$32,8,FALSE)</f>
        <v>#N/A</v>
      </c>
      <c r="C3156" s="66"/>
      <c r="D3156" s="68">
        <f>VLOOKUP($I3121,DATA!$A$1:$V$200,16,FALSE)</f>
        <v>0</v>
      </c>
      <c r="E3156" s="69"/>
    </row>
    <row r="3157" spans="1:13" ht="45" customHeight="1">
      <c r="A3157" s="29" t="s">
        <v>70</v>
      </c>
      <c r="B3157" s="65" t="e">
        <f t="shared" ref="B3157" si="1093">HLOOKUP(D3144,$I$23:$M$32,9,FALSE)</f>
        <v>#N/A</v>
      </c>
      <c r="C3157" s="66"/>
      <c r="D3157" s="68">
        <f>VLOOKUP($I3121,DATA!$A$1:$V$200,17,FALSE)</f>
        <v>0</v>
      </c>
      <c r="E3157" s="69"/>
    </row>
    <row r="3158" spans="1:13" ht="37.5" customHeight="1">
      <c r="A3158" s="28" t="s">
        <v>71</v>
      </c>
      <c r="B3158" s="65" t="e">
        <f t="shared" ref="B3158" si="1094">HLOOKUP(D3144,$I$23:$M$32,10,FALSE)</f>
        <v>#N/A</v>
      </c>
      <c r="C3158" s="66"/>
      <c r="D3158" s="68">
        <f>VLOOKUP($I3121,DATA!$A$1:$V$200,18,FALSE)</f>
        <v>0</v>
      </c>
      <c r="E3158" s="69"/>
    </row>
    <row r="3159" spans="1:13" ht="37.5" customHeight="1">
      <c r="A3159" s="30"/>
      <c r="B3159" s="31"/>
      <c r="C3159" s="31"/>
      <c r="D3159" s="32"/>
      <c r="E3159" s="32"/>
    </row>
    <row r="3160" spans="1:13" ht="18.75" customHeight="1">
      <c r="A3160" s="72" t="s">
        <v>72</v>
      </c>
      <c r="B3160" s="72"/>
      <c r="C3160" s="72"/>
      <c r="D3160" s="72"/>
      <c r="E3160" s="72"/>
    </row>
    <row r="3161" spans="1:13" ht="22.5" customHeight="1">
      <c r="A3161" s="26" t="s">
        <v>78</v>
      </c>
    </row>
    <row r="3162" spans="1:13" ht="30" customHeight="1">
      <c r="A3162" s="27" t="s">
        <v>73</v>
      </c>
      <c r="B3162" s="73" t="s">
        <v>60</v>
      </c>
      <c r="C3162" s="74"/>
      <c r="D3162" s="73" t="s">
        <v>61</v>
      </c>
      <c r="E3162" s="74"/>
      <c r="I3162" s="1" t="s">
        <v>26</v>
      </c>
      <c r="J3162" s="1" t="s">
        <v>25</v>
      </c>
      <c r="K3162" s="1" t="s">
        <v>194</v>
      </c>
      <c r="L3162" s="1" t="s">
        <v>195</v>
      </c>
      <c r="M3162" s="1" t="s">
        <v>196</v>
      </c>
    </row>
    <row r="3163" spans="1:13" ht="52.5" customHeight="1">
      <c r="A3163" s="29" t="str">
        <f>GRD!$L$4</f>
        <v>SELECT</v>
      </c>
      <c r="B3163" s="65" t="e">
        <f t="shared" ref="B3163:B3164" si="1095">HLOOKUP(D3163,$I$42:$M$44,$G3163,FALSE)</f>
        <v>#N/A</v>
      </c>
      <c r="C3163" s="66"/>
      <c r="D3163" s="68">
        <f>VLOOKUP($I3121,DATA!$A$1:$V$200,19,FALSE)</f>
        <v>0</v>
      </c>
      <c r="E3163" s="69"/>
      <c r="G3163" s="1">
        <v>2</v>
      </c>
      <c r="H3163" s="1" t="str">
        <f t="shared" ref="H3163:H3164" si="1096">A3163</f>
        <v>SELECT</v>
      </c>
      <c r="I3163" s="1" t="e">
        <f t="shared" ref="I3163:I3164" si="1097">VLOOKUP($H3163,$H$3:$M$15,2,FALSE)</f>
        <v>#N/A</v>
      </c>
      <c r="J3163" s="1" t="e">
        <f t="shared" ref="J3163:J3164" si="1098">VLOOKUP($H3163,$H$3:$M$15,3,FALSE)</f>
        <v>#N/A</v>
      </c>
      <c r="K3163" s="1" t="e">
        <f t="shared" ref="K3163:K3164" si="1099">VLOOKUP($H3163,$H$3:$M$15,4,FALSE)</f>
        <v>#N/A</v>
      </c>
      <c r="L3163" s="1" t="e">
        <f t="shared" ref="L3163:L3164" si="1100">VLOOKUP($H3163,$H$3:$M$15,5,FALSE)</f>
        <v>#N/A</v>
      </c>
      <c r="M3163" s="1" t="e">
        <f t="shared" ref="M3163:M3164" si="1101">VLOOKUP($H3163,$H$3:$M$15,6,FALSE)</f>
        <v>#N/A</v>
      </c>
    </row>
    <row r="3164" spans="1:13" ht="52.5" customHeight="1">
      <c r="A3164" s="29" t="str">
        <f>GRD!$M$4</f>
        <v>SELECT</v>
      </c>
      <c r="B3164" s="65" t="e">
        <f t="shared" si="1095"/>
        <v>#N/A</v>
      </c>
      <c r="C3164" s="66"/>
      <c r="D3164" s="68">
        <f>VLOOKUP($I3121,DATA!$A$1:$V$200,20,FALSE)</f>
        <v>0</v>
      </c>
      <c r="E3164" s="69"/>
      <c r="G3164" s="1">
        <v>3</v>
      </c>
      <c r="H3164" s="1" t="str">
        <f t="shared" si="1096"/>
        <v>SELECT</v>
      </c>
      <c r="I3164" s="1" t="e">
        <f t="shared" si="1097"/>
        <v>#N/A</v>
      </c>
      <c r="J3164" s="1" t="e">
        <f t="shared" si="1098"/>
        <v>#N/A</v>
      </c>
      <c r="K3164" s="1" t="e">
        <f t="shared" si="1099"/>
        <v>#N/A</v>
      </c>
      <c r="L3164" s="1" t="e">
        <f t="shared" si="1100"/>
        <v>#N/A</v>
      </c>
      <c r="M3164" s="1" t="e">
        <f t="shared" si="1101"/>
        <v>#N/A</v>
      </c>
    </row>
    <row r="3165" spans="1:13" ht="37.5" customHeight="1">
      <c r="A3165" s="70" t="s">
        <v>79</v>
      </c>
      <c r="B3165" s="70"/>
      <c r="C3165" s="70"/>
      <c r="D3165" s="70"/>
      <c r="E3165" s="70"/>
    </row>
    <row r="3166" spans="1:13" ht="12" customHeight="1">
      <c r="A3166" s="33"/>
      <c r="B3166" s="33"/>
      <c r="C3166" s="33"/>
      <c r="D3166" s="33"/>
      <c r="E3166" s="33"/>
    </row>
    <row r="3167" spans="1:13" ht="30" customHeight="1">
      <c r="A3167" s="27" t="s">
        <v>73</v>
      </c>
      <c r="B3167" s="71" t="s">
        <v>60</v>
      </c>
      <c r="C3167" s="71"/>
      <c r="D3167" s="71" t="s">
        <v>61</v>
      </c>
      <c r="E3167" s="71"/>
      <c r="I3167" s="1" t="s">
        <v>26</v>
      </c>
      <c r="J3167" s="1" t="s">
        <v>25</v>
      </c>
      <c r="K3167" s="1" t="s">
        <v>194</v>
      </c>
      <c r="L3167" s="1" t="s">
        <v>195</v>
      </c>
      <c r="M3167" s="1" t="s">
        <v>196</v>
      </c>
    </row>
    <row r="3168" spans="1:13" ht="52.5" customHeight="1">
      <c r="A3168" s="29" t="str">
        <f>GRD!$N$4</f>
        <v>SELECT</v>
      </c>
      <c r="B3168" s="65" t="e">
        <f t="shared" ref="B3168:B3169" si="1102">HLOOKUP(D3168,$I$47:$M$49,$G3168,FALSE)</f>
        <v>#N/A</v>
      </c>
      <c r="C3168" s="66"/>
      <c r="D3168" s="67">
        <f>VLOOKUP($I3121,DATA!$A$1:$V$200,21,FALSE)</f>
        <v>0</v>
      </c>
      <c r="E3168" s="67"/>
      <c r="G3168" s="1">
        <v>2</v>
      </c>
      <c r="H3168" s="1" t="str">
        <f t="shared" ref="H3168:H3169" si="1103">A3168</f>
        <v>SELECT</v>
      </c>
      <c r="I3168" s="1" t="e">
        <f t="shared" ref="I3168:I3229" si="1104">VLOOKUP($H3168,$H$3:$M$15,2,FALSE)</f>
        <v>#N/A</v>
      </c>
      <c r="J3168" s="1" t="e">
        <f t="shared" ref="J3168:J3229" si="1105">VLOOKUP($H3168,$H$3:$M$15,3,FALSE)</f>
        <v>#N/A</v>
      </c>
      <c r="K3168" s="1" t="e">
        <f t="shared" ref="K3168:K3229" si="1106">VLOOKUP($H3168,$H$3:$M$15,4,FALSE)</f>
        <v>#N/A</v>
      </c>
      <c r="L3168" s="1" t="e">
        <f t="shared" ref="L3168:L3229" si="1107">VLOOKUP($H3168,$H$3:$M$15,5,FALSE)</f>
        <v>#N/A</v>
      </c>
      <c r="M3168" s="1" t="e">
        <f t="shared" ref="M3168:M3229" si="1108">VLOOKUP($H3168,$H$3:$M$15,6,FALSE)</f>
        <v>#N/A</v>
      </c>
    </row>
    <row r="3169" spans="1:13" ht="52.5" customHeight="1">
      <c r="A3169" s="29" t="str">
        <f>GRD!$O$4</f>
        <v>SELECT</v>
      </c>
      <c r="B3169" s="65" t="e">
        <f t="shared" si="1102"/>
        <v>#N/A</v>
      </c>
      <c r="C3169" s="66"/>
      <c r="D3169" s="67">
        <f>VLOOKUP($I3121,DATA!$A$1:$V$200,22,FALSE)</f>
        <v>0</v>
      </c>
      <c r="E3169" s="67"/>
      <c r="G3169" s="1">
        <v>3</v>
      </c>
      <c r="H3169" s="1" t="str">
        <f t="shared" si="1103"/>
        <v>SELECT</v>
      </c>
      <c r="I3169" s="1" t="e">
        <f t="shared" si="1104"/>
        <v>#N/A</v>
      </c>
      <c r="J3169" s="1" t="e">
        <f t="shared" si="1105"/>
        <v>#N/A</v>
      </c>
      <c r="K3169" s="1" t="e">
        <f t="shared" si="1106"/>
        <v>#N/A</v>
      </c>
      <c r="L3169" s="1" t="e">
        <f t="shared" si="1107"/>
        <v>#N/A</v>
      </c>
      <c r="M3169" s="1" t="e">
        <f t="shared" si="1108"/>
        <v>#N/A</v>
      </c>
    </row>
    <row r="3175" spans="1:13">
      <c r="A3175" s="64" t="s">
        <v>80</v>
      </c>
      <c r="B3175" s="64"/>
      <c r="C3175" s="64" t="s">
        <v>81</v>
      </c>
      <c r="D3175" s="64"/>
      <c r="E3175" s="64"/>
    </row>
    <row r="3176" spans="1:13">
      <c r="C3176" s="64" t="s">
        <v>82</v>
      </c>
      <c r="D3176" s="64"/>
      <c r="E3176" s="64"/>
    </row>
    <row r="3177" spans="1:13">
      <c r="A3177" s="1" t="s">
        <v>84</v>
      </c>
    </row>
    <row r="3179" spans="1:13">
      <c r="A3179" s="1" t="s">
        <v>83</v>
      </c>
    </row>
    <row r="3181" spans="1:13" s="21" customFormat="1" ht="18.75" customHeight="1">
      <c r="A3181" s="89" t="s">
        <v>34</v>
      </c>
      <c r="B3181" s="89"/>
      <c r="C3181" s="89"/>
      <c r="D3181" s="89"/>
      <c r="E3181" s="89"/>
      <c r="I3181" s="21">
        <f t="shared" ref="I3181" si="1109">I3121+1</f>
        <v>54</v>
      </c>
    </row>
    <row r="3182" spans="1:13" s="21" customFormat="1" ht="30" customHeight="1">
      <c r="A3182" s="90" t="s">
        <v>35</v>
      </c>
      <c r="B3182" s="90"/>
      <c r="C3182" s="90"/>
      <c r="D3182" s="90"/>
      <c r="E3182" s="90"/>
      <c r="H3182" s="1"/>
      <c r="I3182" s="1"/>
      <c r="J3182" s="1"/>
      <c r="K3182" s="1"/>
      <c r="L3182" s="1"/>
      <c r="M3182" s="1"/>
    </row>
    <row r="3183" spans="1:13" ht="18.75" customHeight="1">
      <c r="A3183" s="22" t="s">
        <v>49</v>
      </c>
      <c r="B3183" s="91" t="str">
        <f>IF((SCH!$B$2=""),"",SCH!$B$2)</f>
        <v/>
      </c>
      <c r="C3183" s="91"/>
      <c r="D3183" s="91"/>
      <c r="E3183" s="92"/>
    </row>
    <row r="3184" spans="1:13" ht="18.75" customHeight="1">
      <c r="A3184" s="23" t="s">
        <v>50</v>
      </c>
      <c r="B3184" s="82" t="str">
        <f>IF((SCH!$B$3=""),"",SCH!$B$3)</f>
        <v/>
      </c>
      <c r="C3184" s="82"/>
      <c r="D3184" s="82"/>
      <c r="E3184" s="83"/>
    </row>
    <row r="3185" spans="1:13" ht="18.75" customHeight="1">
      <c r="A3185" s="23" t="s">
        <v>56</v>
      </c>
      <c r="B3185" s="46" t="str">
        <f>IF((SCH!$B$4=""),"",SCH!$B$4)</f>
        <v/>
      </c>
      <c r="C3185" s="24" t="s">
        <v>57</v>
      </c>
      <c r="D3185" s="82" t="str">
        <f>IF((SCH!$B$5=""),"",SCH!$B$5)</f>
        <v/>
      </c>
      <c r="E3185" s="83"/>
    </row>
    <row r="3186" spans="1:13" ht="18.75" customHeight="1">
      <c r="A3186" s="23" t="s">
        <v>51</v>
      </c>
      <c r="B3186" s="82" t="str">
        <f>IF((SCH!$B$6=""),"",SCH!$B$6)</f>
        <v/>
      </c>
      <c r="C3186" s="82"/>
      <c r="D3186" s="82"/>
      <c r="E3186" s="83"/>
    </row>
    <row r="3187" spans="1:13" ht="18.75" customHeight="1">
      <c r="A3187" s="23" t="s">
        <v>52</v>
      </c>
      <c r="B3187" s="82" t="str">
        <f>IF((SCH!$B$7=""),"",SCH!$B$7)</f>
        <v/>
      </c>
      <c r="C3187" s="82"/>
      <c r="D3187" s="82"/>
      <c r="E3187" s="83"/>
    </row>
    <row r="3188" spans="1:13" ht="18.75" customHeight="1">
      <c r="A3188" s="25" t="s">
        <v>53</v>
      </c>
      <c r="B3188" s="84" t="str">
        <f>IF((SCH!$B$8=""),"",SCH!$B$8)</f>
        <v/>
      </c>
      <c r="C3188" s="84"/>
      <c r="D3188" s="84"/>
      <c r="E3188" s="85"/>
    </row>
    <row r="3189" spans="1:13" ht="26.25" customHeight="1">
      <c r="A3189" s="86" t="s">
        <v>36</v>
      </c>
      <c r="B3189" s="86"/>
      <c r="C3189" s="86"/>
      <c r="D3189" s="86"/>
      <c r="E3189" s="86"/>
    </row>
    <row r="3190" spans="1:13" s="21" customFormat="1" ht="15" customHeight="1">
      <c r="A3190" s="87" t="s">
        <v>37</v>
      </c>
      <c r="B3190" s="87"/>
      <c r="C3190" s="87"/>
      <c r="D3190" s="87"/>
      <c r="E3190" s="87"/>
      <c r="H3190" s="1"/>
      <c r="I3190" s="1"/>
      <c r="J3190" s="1"/>
      <c r="K3190" s="1"/>
      <c r="L3190" s="1"/>
      <c r="M3190" s="1"/>
    </row>
    <row r="3191" spans="1:13" s="21" customFormat="1">
      <c r="A3191" s="88" t="s">
        <v>38</v>
      </c>
      <c r="B3191" s="88"/>
      <c r="C3191" s="88"/>
      <c r="D3191" s="88"/>
      <c r="E3191" s="88"/>
      <c r="H3191" s="1"/>
      <c r="I3191" s="1"/>
      <c r="J3191" s="1"/>
      <c r="K3191" s="1"/>
      <c r="L3191" s="1"/>
      <c r="M3191" s="1"/>
    </row>
    <row r="3192" spans="1:13" ht="26.25" customHeight="1">
      <c r="A3192" s="72" t="s">
        <v>39</v>
      </c>
      <c r="B3192" s="72"/>
      <c r="C3192" s="72"/>
      <c r="D3192" s="72"/>
      <c r="E3192" s="72"/>
    </row>
    <row r="3193" spans="1:13" ht="23.25">
      <c r="A3193" s="5" t="s">
        <v>45</v>
      </c>
      <c r="B3193" s="45">
        <f>VLOOKUP($I3181,DATA!$A$1:$V$200,2,FALSE)</f>
        <v>0</v>
      </c>
      <c r="C3193" s="43" t="s">
        <v>48</v>
      </c>
      <c r="D3193" s="81">
        <f>VLOOKUP($I3181,DATA!$A$1:$V$200,3,FALSE)</f>
        <v>0</v>
      </c>
      <c r="E3193" s="81"/>
    </row>
    <row r="3194" spans="1:13" ht="23.25">
      <c r="A3194" s="5" t="s">
        <v>46</v>
      </c>
      <c r="B3194" s="79">
        <f>VLOOKUP($I3181,DATA!$A$1:$V$200,4,FALSE)</f>
        <v>0</v>
      </c>
      <c r="C3194" s="79"/>
      <c r="D3194" s="79"/>
      <c r="E3194" s="79"/>
    </row>
    <row r="3195" spans="1:13" ht="23.25">
      <c r="A3195" s="5" t="s">
        <v>47</v>
      </c>
      <c r="B3195" s="79">
        <f>VLOOKUP($I3181,DATA!$A$1:$V$200,5,FALSE)</f>
        <v>0</v>
      </c>
      <c r="C3195" s="79"/>
      <c r="D3195" s="79"/>
      <c r="E3195" s="79"/>
    </row>
    <row r="3196" spans="1:13" ht="23.25" customHeight="1">
      <c r="A3196" s="5" t="s">
        <v>40</v>
      </c>
      <c r="B3196" s="79">
        <f>VLOOKUP($I3181,DATA!$A$1:$V$200,6,FALSE)</f>
        <v>0</v>
      </c>
      <c r="C3196" s="79"/>
      <c r="D3196" s="79"/>
      <c r="E3196" s="79"/>
    </row>
    <row r="3197" spans="1:13" ht="23.25" customHeight="1">
      <c r="A3197" s="5" t="s">
        <v>41</v>
      </c>
      <c r="B3197" s="79">
        <f>VLOOKUP($I3181,DATA!$A$1:$V$200,7,FALSE)</f>
        <v>0</v>
      </c>
      <c r="C3197" s="79"/>
      <c r="D3197" s="79"/>
      <c r="E3197" s="79"/>
    </row>
    <row r="3198" spans="1:13" ht="23.25" customHeight="1">
      <c r="A3198" s="5" t="s">
        <v>42</v>
      </c>
      <c r="B3198" s="79">
        <f>VLOOKUP($I3181,DATA!$A$1:$V$200,8,FALSE)</f>
        <v>0</v>
      </c>
      <c r="C3198" s="79"/>
      <c r="D3198" s="79"/>
      <c r="E3198" s="79"/>
    </row>
    <row r="3199" spans="1:13" ht="25.5">
      <c r="A3199" s="5" t="s">
        <v>43</v>
      </c>
      <c r="B3199" s="79">
        <f>VLOOKUP($I3181,DATA!$A$1:$V$200,9,FALSE)</f>
        <v>0</v>
      </c>
      <c r="C3199" s="79"/>
      <c r="D3199" s="79"/>
      <c r="E3199" s="79"/>
    </row>
    <row r="3200" spans="1:13" ht="22.5" customHeight="1">
      <c r="A3200" s="80" t="s">
        <v>44</v>
      </c>
      <c r="B3200" s="80"/>
      <c r="C3200" s="80"/>
      <c r="D3200" s="80"/>
      <c r="E3200" s="80"/>
    </row>
    <row r="3201" spans="1:5" ht="18.75" customHeight="1">
      <c r="A3201" s="72" t="s">
        <v>58</v>
      </c>
      <c r="B3201" s="72"/>
      <c r="C3201" s="72"/>
      <c r="D3201" s="72"/>
      <c r="E3201" s="72"/>
    </row>
    <row r="3202" spans="1:5" ht="22.5" customHeight="1">
      <c r="A3202" s="26" t="s">
        <v>74</v>
      </c>
    </row>
    <row r="3203" spans="1:5" ht="18" customHeight="1">
      <c r="A3203" s="44" t="s">
        <v>59</v>
      </c>
      <c r="B3203" s="73" t="s">
        <v>60</v>
      </c>
      <c r="C3203" s="74"/>
      <c r="D3203" s="73" t="s">
        <v>61</v>
      </c>
      <c r="E3203" s="74"/>
    </row>
    <row r="3204" spans="1:5" ht="37.5" customHeight="1">
      <c r="A3204" s="28" t="s">
        <v>62</v>
      </c>
      <c r="B3204" s="65" t="e">
        <f t="shared" ref="B3204" si="1110">HLOOKUP(D3204,$I$23:$M$32,2,FALSE)</f>
        <v>#N/A</v>
      </c>
      <c r="C3204" s="66"/>
      <c r="D3204" s="68">
        <f>VLOOKUP($I3181,DATA!$A$1:$V$200,10,FALSE)</f>
        <v>0</v>
      </c>
      <c r="E3204" s="69"/>
    </row>
    <row r="3205" spans="1:5" ht="37.5" customHeight="1">
      <c r="A3205" s="28" t="s">
        <v>63</v>
      </c>
      <c r="B3205" s="65" t="e">
        <f t="shared" ref="B3205" si="1111">HLOOKUP(D3204,$I$23:$M$32,3,FALSE)</f>
        <v>#N/A</v>
      </c>
      <c r="C3205" s="66"/>
      <c r="D3205" s="68">
        <f>VLOOKUP($I3181,DATA!$A$1:$V$200,11,FALSE)</f>
        <v>0</v>
      </c>
      <c r="E3205" s="69"/>
    </row>
    <row r="3206" spans="1:5" ht="37.5" customHeight="1">
      <c r="A3206" s="28" t="s">
        <v>64</v>
      </c>
      <c r="B3206" s="65" t="e">
        <f t="shared" ref="B3206" si="1112">HLOOKUP(D3204,$I$23:$M$32,4,FALSE)</f>
        <v>#N/A</v>
      </c>
      <c r="C3206" s="66"/>
      <c r="D3206" s="68">
        <f>VLOOKUP($I3181,DATA!$A$1:$V$200,12,FALSE)</f>
        <v>0</v>
      </c>
      <c r="E3206" s="69"/>
    </row>
    <row r="3207" spans="1:5" ht="21.75" customHeight="1">
      <c r="A3207" s="26" t="s">
        <v>75</v>
      </c>
    </row>
    <row r="3208" spans="1:5" ht="18" customHeight="1">
      <c r="A3208" s="75" t="s">
        <v>65</v>
      </c>
      <c r="B3208" s="73" t="s">
        <v>60</v>
      </c>
      <c r="C3208" s="74"/>
      <c r="D3208" s="73" t="s">
        <v>61</v>
      </c>
      <c r="E3208" s="74"/>
    </row>
    <row r="3209" spans="1:5" ht="37.5" customHeight="1">
      <c r="A3209" s="76"/>
      <c r="B3209" s="65" t="e">
        <f t="shared" ref="B3209" si="1113">HLOOKUP(D3204,$I$23:$M$32,5,FALSE)</f>
        <v>#N/A</v>
      </c>
      <c r="C3209" s="66"/>
      <c r="D3209" s="68">
        <f>VLOOKUP($I3181,DATA!$A$1:$V$200,13,FALSE)</f>
        <v>0</v>
      </c>
      <c r="E3209" s="69"/>
    </row>
    <row r="3210" spans="1:5" ht="22.5" customHeight="1">
      <c r="A3210" s="26" t="s">
        <v>76</v>
      </c>
    </row>
    <row r="3211" spans="1:5" ht="18" customHeight="1">
      <c r="A3211" s="77" t="s">
        <v>66</v>
      </c>
      <c r="B3211" s="73" t="s">
        <v>60</v>
      </c>
      <c r="C3211" s="74"/>
      <c r="D3211" s="73" t="s">
        <v>61</v>
      </c>
      <c r="E3211" s="74"/>
    </row>
    <row r="3212" spans="1:5" ht="37.5" customHeight="1">
      <c r="A3212" s="78"/>
      <c r="B3212" s="65" t="e">
        <f t="shared" ref="B3212" si="1114">HLOOKUP(D3204,$I$23:$M$32,6,FALSE)</f>
        <v>#N/A</v>
      </c>
      <c r="C3212" s="66"/>
      <c r="D3212" s="68">
        <f>VLOOKUP($I3181,DATA!$A$1:$V$200,14,FALSE)</f>
        <v>0</v>
      </c>
      <c r="E3212" s="69"/>
    </row>
    <row r="3213" spans="1:5" ht="22.5" customHeight="1">
      <c r="A3213" s="26" t="s">
        <v>77</v>
      </c>
    </row>
    <row r="3214" spans="1:5" ht="30" customHeight="1">
      <c r="A3214" s="27" t="s">
        <v>67</v>
      </c>
      <c r="B3214" s="73" t="s">
        <v>60</v>
      </c>
      <c r="C3214" s="74"/>
      <c r="D3214" s="73" t="s">
        <v>61</v>
      </c>
      <c r="E3214" s="74"/>
    </row>
    <row r="3215" spans="1:5" ht="37.5" customHeight="1">
      <c r="A3215" s="28" t="s">
        <v>68</v>
      </c>
      <c r="B3215" s="65" t="e">
        <f t="shared" ref="B3215" si="1115">HLOOKUP(D3204,$I$23:$M$32,7,FALSE)</f>
        <v>#N/A</v>
      </c>
      <c r="C3215" s="66"/>
      <c r="D3215" s="68">
        <f>VLOOKUP($I3181,DATA!$A$1:$V$200,15,FALSE)</f>
        <v>0</v>
      </c>
      <c r="E3215" s="69"/>
    </row>
    <row r="3216" spans="1:5" ht="37.5" customHeight="1">
      <c r="A3216" s="28" t="s">
        <v>69</v>
      </c>
      <c r="B3216" s="65" t="e">
        <f t="shared" ref="B3216" si="1116">HLOOKUP(D3204,$I$23:$M$32,8,FALSE)</f>
        <v>#N/A</v>
      </c>
      <c r="C3216" s="66"/>
      <c r="D3216" s="68">
        <f>VLOOKUP($I3181,DATA!$A$1:$V$200,16,FALSE)</f>
        <v>0</v>
      </c>
      <c r="E3216" s="69"/>
    </row>
    <row r="3217" spans="1:13" ht="45" customHeight="1">
      <c r="A3217" s="29" t="s">
        <v>70</v>
      </c>
      <c r="B3217" s="65" t="e">
        <f t="shared" ref="B3217" si="1117">HLOOKUP(D3204,$I$23:$M$32,9,FALSE)</f>
        <v>#N/A</v>
      </c>
      <c r="C3217" s="66"/>
      <c r="D3217" s="68">
        <f>VLOOKUP($I3181,DATA!$A$1:$V$200,17,FALSE)</f>
        <v>0</v>
      </c>
      <c r="E3217" s="69"/>
    </row>
    <row r="3218" spans="1:13" ht="37.5" customHeight="1">
      <c r="A3218" s="28" t="s">
        <v>71</v>
      </c>
      <c r="B3218" s="65" t="e">
        <f t="shared" ref="B3218" si="1118">HLOOKUP(D3204,$I$23:$M$32,10,FALSE)</f>
        <v>#N/A</v>
      </c>
      <c r="C3218" s="66"/>
      <c r="D3218" s="68">
        <f>VLOOKUP($I3181,DATA!$A$1:$V$200,18,FALSE)</f>
        <v>0</v>
      </c>
      <c r="E3218" s="69"/>
    </row>
    <row r="3219" spans="1:13" ht="37.5" customHeight="1">
      <c r="A3219" s="30"/>
      <c r="B3219" s="31"/>
      <c r="C3219" s="31"/>
      <c r="D3219" s="32"/>
      <c r="E3219" s="32"/>
    </row>
    <row r="3220" spans="1:13" ht="18.75" customHeight="1">
      <c r="A3220" s="72" t="s">
        <v>72</v>
      </c>
      <c r="B3220" s="72"/>
      <c r="C3220" s="72"/>
      <c r="D3220" s="72"/>
      <c r="E3220" s="72"/>
    </row>
    <row r="3221" spans="1:13" ht="22.5" customHeight="1">
      <c r="A3221" s="26" t="s">
        <v>78</v>
      </c>
    </row>
    <row r="3222" spans="1:13" ht="30" customHeight="1">
      <c r="A3222" s="27" t="s">
        <v>73</v>
      </c>
      <c r="B3222" s="73" t="s">
        <v>60</v>
      </c>
      <c r="C3222" s="74"/>
      <c r="D3222" s="73" t="s">
        <v>61</v>
      </c>
      <c r="E3222" s="74"/>
      <c r="I3222" s="1" t="s">
        <v>26</v>
      </c>
      <c r="J3222" s="1" t="s">
        <v>25</v>
      </c>
      <c r="K3222" s="1" t="s">
        <v>194</v>
      </c>
      <c r="L3222" s="1" t="s">
        <v>195</v>
      </c>
      <c r="M3222" s="1" t="s">
        <v>196</v>
      </c>
    </row>
    <row r="3223" spans="1:13" ht="52.5" customHeight="1">
      <c r="A3223" s="29" t="str">
        <f>GRD!$L$4</f>
        <v>SELECT</v>
      </c>
      <c r="B3223" s="65" t="e">
        <f t="shared" ref="B3223:B3224" si="1119">HLOOKUP(D3223,$I$42:$M$44,$G3223,FALSE)</f>
        <v>#N/A</v>
      </c>
      <c r="C3223" s="66"/>
      <c r="D3223" s="68">
        <f>VLOOKUP($I3181,DATA!$A$1:$V$200,19,FALSE)</f>
        <v>0</v>
      </c>
      <c r="E3223" s="69"/>
      <c r="G3223" s="1">
        <v>2</v>
      </c>
      <c r="H3223" s="1" t="str">
        <f t="shared" ref="H3223:H3224" si="1120">A3223</f>
        <v>SELECT</v>
      </c>
      <c r="I3223" s="1" t="e">
        <f t="shared" ref="I3223:I3224" si="1121">VLOOKUP($H3223,$H$3:$M$15,2,FALSE)</f>
        <v>#N/A</v>
      </c>
      <c r="J3223" s="1" t="e">
        <f t="shared" ref="J3223:J3224" si="1122">VLOOKUP($H3223,$H$3:$M$15,3,FALSE)</f>
        <v>#N/A</v>
      </c>
      <c r="K3223" s="1" t="e">
        <f t="shared" ref="K3223:K3224" si="1123">VLOOKUP($H3223,$H$3:$M$15,4,FALSE)</f>
        <v>#N/A</v>
      </c>
      <c r="L3223" s="1" t="e">
        <f t="shared" ref="L3223:L3224" si="1124">VLOOKUP($H3223,$H$3:$M$15,5,FALSE)</f>
        <v>#N/A</v>
      </c>
      <c r="M3223" s="1" t="e">
        <f t="shared" ref="M3223:M3224" si="1125">VLOOKUP($H3223,$H$3:$M$15,6,FALSE)</f>
        <v>#N/A</v>
      </c>
    </row>
    <row r="3224" spans="1:13" ht="52.5" customHeight="1">
      <c r="A3224" s="29" t="str">
        <f>GRD!$M$4</f>
        <v>SELECT</v>
      </c>
      <c r="B3224" s="65" t="e">
        <f t="shared" si="1119"/>
        <v>#N/A</v>
      </c>
      <c r="C3224" s="66"/>
      <c r="D3224" s="68">
        <f>VLOOKUP($I3181,DATA!$A$1:$V$200,20,FALSE)</f>
        <v>0</v>
      </c>
      <c r="E3224" s="69"/>
      <c r="G3224" s="1">
        <v>3</v>
      </c>
      <c r="H3224" s="1" t="str">
        <f t="shared" si="1120"/>
        <v>SELECT</v>
      </c>
      <c r="I3224" s="1" t="e">
        <f t="shared" si="1121"/>
        <v>#N/A</v>
      </c>
      <c r="J3224" s="1" t="e">
        <f t="shared" si="1122"/>
        <v>#N/A</v>
      </c>
      <c r="K3224" s="1" t="e">
        <f t="shared" si="1123"/>
        <v>#N/A</v>
      </c>
      <c r="L3224" s="1" t="e">
        <f t="shared" si="1124"/>
        <v>#N/A</v>
      </c>
      <c r="M3224" s="1" t="e">
        <f t="shared" si="1125"/>
        <v>#N/A</v>
      </c>
    </row>
    <row r="3225" spans="1:13" ht="37.5" customHeight="1">
      <c r="A3225" s="70" t="s">
        <v>79</v>
      </c>
      <c r="B3225" s="70"/>
      <c r="C3225" s="70"/>
      <c r="D3225" s="70"/>
      <c r="E3225" s="70"/>
    </row>
    <row r="3226" spans="1:13" ht="12" customHeight="1">
      <c r="A3226" s="33"/>
      <c r="B3226" s="33"/>
      <c r="C3226" s="33"/>
      <c r="D3226" s="33"/>
      <c r="E3226" s="33"/>
    </row>
    <row r="3227" spans="1:13" ht="30" customHeight="1">
      <c r="A3227" s="27" t="s">
        <v>73</v>
      </c>
      <c r="B3227" s="71" t="s">
        <v>60</v>
      </c>
      <c r="C3227" s="71"/>
      <c r="D3227" s="71" t="s">
        <v>61</v>
      </c>
      <c r="E3227" s="71"/>
      <c r="I3227" s="1" t="s">
        <v>26</v>
      </c>
      <c r="J3227" s="1" t="s">
        <v>25</v>
      </c>
      <c r="K3227" s="1" t="s">
        <v>194</v>
      </c>
      <c r="L3227" s="1" t="s">
        <v>195</v>
      </c>
      <c r="M3227" s="1" t="s">
        <v>196</v>
      </c>
    </row>
    <row r="3228" spans="1:13" ht="52.5" customHeight="1">
      <c r="A3228" s="29" t="str">
        <f>GRD!$N$4</f>
        <v>SELECT</v>
      </c>
      <c r="B3228" s="65" t="e">
        <f t="shared" ref="B3228:B3229" si="1126">HLOOKUP(D3228,$I$47:$M$49,$G3228,FALSE)</f>
        <v>#N/A</v>
      </c>
      <c r="C3228" s="66"/>
      <c r="D3228" s="67">
        <f>VLOOKUP($I3181,DATA!$A$1:$V$200,21,FALSE)</f>
        <v>0</v>
      </c>
      <c r="E3228" s="67"/>
      <c r="G3228" s="1">
        <v>2</v>
      </c>
      <c r="H3228" s="1" t="str">
        <f t="shared" ref="H3228:H3229" si="1127">A3228</f>
        <v>SELECT</v>
      </c>
      <c r="I3228" s="1" t="e">
        <f t="shared" si="1104"/>
        <v>#N/A</v>
      </c>
      <c r="J3228" s="1" t="e">
        <f t="shared" si="1105"/>
        <v>#N/A</v>
      </c>
      <c r="K3228" s="1" t="e">
        <f t="shared" si="1106"/>
        <v>#N/A</v>
      </c>
      <c r="L3228" s="1" t="e">
        <f t="shared" si="1107"/>
        <v>#N/A</v>
      </c>
      <c r="M3228" s="1" t="e">
        <f t="shared" si="1108"/>
        <v>#N/A</v>
      </c>
    </row>
    <row r="3229" spans="1:13" ht="52.5" customHeight="1">
      <c r="A3229" s="29" t="str">
        <f>GRD!$O$4</f>
        <v>SELECT</v>
      </c>
      <c r="B3229" s="65" t="e">
        <f t="shared" si="1126"/>
        <v>#N/A</v>
      </c>
      <c r="C3229" s="66"/>
      <c r="D3229" s="67">
        <f>VLOOKUP($I3181,DATA!$A$1:$V$200,22,FALSE)</f>
        <v>0</v>
      </c>
      <c r="E3229" s="67"/>
      <c r="G3229" s="1">
        <v>3</v>
      </c>
      <c r="H3229" s="1" t="str">
        <f t="shared" si="1127"/>
        <v>SELECT</v>
      </c>
      <c r="I3229" s="1" t="e">
        <f t="shared" si="1104"/>
        <v>#N/A</v>
      </c>
      <c r="J3229" s="1" t="e">
        <f t="shared" si="1105"/>
        <v>#N/A</v>
      </c>
      <c r="K3229" s="1" t="e">
        <f t="shared" si="1106"/>
        <v>#N/A</v>
      </c>
      <c r="L3229" s="1" t="e">
        <f t="shared" si="1107"/>
        <v>#N/A</v>
      </c>
      <c r="M3229" s="1" t="e">
        <f t="shared" si="1108"/>
        <v>#N/A</v>
      </c>
    </row>
    <row r="3235" spans="1:13">
      <c r="A3235" s="64" t="s">
        <v>80</v>
      </c>
      <c r="B3235" s="64"/>
      <c r="C3235" s="64" t="s">
        <v>81</v>
      </c>
      <c r="D3235" s="64"/>
      <c r="E3235" s="64"/>
    </row>
    <row r="3236" spans="1:13">
      <c r="C3236" s="64" t="s">
        <v>82</v>
      </c>
      <c r="D3236" s="64"/>
      <c r="E3236" s="64"/>
    </row>
    <row r="3237" spans="1:13">
      <c r="A3237" s="1" t="s">
        <v>84</v>
      </c>
    </row>
    <row r="3239" spans="1:13">
      <c r="A3239" s="1" t="s">
        <v>83</v>
      </c>
    </row>
    <row r="3241" spans="1:13" s="21" customFormat="1" ht="18.75" customHeight="1">
      <c r="A3241" s="89" t="s">
        <v>34</v>
      </c>
      <c r="B3241" s="89"/>
      <c r="C3241" s="89"/>
      <c r="D3241" s="89"/>
      <c r="E3241" s="89"/>
      <c r="I3241" s="21">
        <f t="shared" ref="I3241" si="1128">I3181+1</f>
        <v>55</v>
      </c>
    </row>
    <row r="3242" spans="1:13" s="21" customFormat="1" ht="30" customHeight="1">
      <c r="A3242" s="90" t="s">
        <v>35</v>
      </c>
      <c r="B3242" s="90"/>
      <c r="C3242" s="90"/>
      <c r="D3242" s="90"/>
      <c r="E3242" s="90"/>
      <c r="H3242" s="1"/>
      <c r="I3242" s="1"/>
      <c r="J3242" s="1"/>
      <c r="K3242" s="1"/>
      <c r="L3242" s="1"/>
      <c r="M3242" s="1"/>
    </row>
    <row r="3243" spans="1:13" ht="18.75" customHeight="1">
      <c r="A3243" s="22" t="s">
        <v>49</v>
      </c>
      <c r="B3243" s="91" t="str">
        <f>IF((SCH!$B$2=""),"",SCH!$B$2)</f>
        <v/>
      </c>
      <c r="C3243" s="91"/>
      <c r="D3243" s="91"/>
      <c r="E3243" s="92"/>
    </row>
    <row r="3244" spans="1:13" ht="18.75" customHeight="1">
      <c r="A3244" s="23" t="s">
        <v>50</v>
      </c>
      <c r="B3244" s="82" t="str">
        <f>IF((SCH!$B$3=""),"",SCH!$B$3)</f>
        <v/>
      </c>
      <c r="C3244" s="82"/>
      <c r="D3244" s="82"/>
      <c r="E3244" s="83"/>
    </row>
    <row r="3245" spans="1:13" ht="18.75" customHeight="1">
      <c r="A3245" s="23" t="s">
        <v>56</v>
      </c>
      <c r="B3245" s="46" t="str">
        <f>IF((SCH!$B$4=""),"",SCH!$B$4)</f>
        <v/>
      </c>
      <c r="C3245" s="24" t="s">
        <v>57</v>
      </c>
      <c r="D3245" s="82" t="str">
        <f>IF((SCH!$B$5=""),"",SCH!$B$5)</f>
        <v/>
      </c>
      <c r="E3245" s="83"/>
    </row>
    <row r="3246" spans="1:13" ht="18.75" customHeight="1">
      <c r="A3246" s="23" t="s">
        <v>51</v>
      </c>
      <c r="B3246" s="82" t="str">
        <f>IF((SCH!$B$6=""),"",SCH!$B$6)</f>
        <v/>
      </c>
      <c r="C3246" s="82"/>
      <c r="D3246" s="82"/>
      <c r="E3246" s="83"/>
    </row>
    <row r="3247" spans="1:13" ht="18.75" customHeight="1">
      <c r="A3247" s="23" t="s">
        <v>52</v>
      </c>
      <c r="B3247" s="82" t="str">
        <f>IF((SCH!$B$7=""),"",SCH!$B$7)</f>
        <v/>
      </c>
      <c r="C3247" s="82"/>
      <c r="D3247" s="82"/>
      <c r="E3247" s="83"/>
    </row>
    <row r="3248" spans="1:13" ht="18.75" customHeight="1">
      <c r="A3248" s="25" t="s">
        <v>53</v>
      </c>
      <c r="B3248" s="84" t="str">
        <f>IF((SCH!$B$8=""),"",SCH!$B$8)</f>
        <v/>
      </c>
      <c r="C3248" s="84"/>
      <c r="D3248" s="84"/>
      <c r="E3248" s="85"/>
    </row>
    <row r="3249" spans="1:13" ht="26.25" customHeight="1">
      <c r="A3249" s="86" t="s">
        <v>36</v>
      </c>
      <c r="B3249" s="86"/>
      <c r="C3249" s="86"/>
      <c r="D3249" s="86"/>
      <c r="E3249" s="86"/>
    </row>
    <row r="3250" spans="1:13" s="21" customFormat="1" ht="15" customHeight="1">
      <c r="A3250" s="87" t="s">
        <v>37</v>
      </c>
      <c r="B3250" s="87"/>
      <c r="C3250" s="87"/>
      <c r="D3250" s="87"/>
      <c r="E3250" s="87"/>
      <c r="H3250" s="1"/>
      <c r="I3250" s="1"/>
      <c r="J3250" s="1"/>
      <c r="K3250" s="1"/>
      <c r="L3250" s="1"/>
      <c r="M3250" s="1"/>
    </row>
    <row r="3251" spans="1:13" s="21" customFormat="1">
      <c r="A3251" s="88" t="s">
        <v>38</v>
      </c>
      <c r="B3251" s="88"/>
      <c r="C3251" s="88"/>
      <c r="D3251" s="88"/>
      <c r="E3251" s="88"/>
      <c r="H3251" s="1"/>
      <c r="I3251" s="1"/>
      <c r="J3251" s="1"/>
      <c r="K3251" s="1"/>
      <c r="L3251" s="1"/>
      <c r="M3251" s="1"/>
    </row>
    <row r="3252" spans="1:13" ht="26.25" customHeight="1">
      <c r="A3252" s="72" t="s">
        <v>39</v>
      </c>
      <c r="B3252" s="72"/>
      <c r="C3252" s="72"/>
      <c r="D3252" s="72"/>
      <c r="E3252" s="72"/>
    </row>
    <row r="3253" spans="1:13" ht="23.25">
      <c r="A3253" s="5" t="s">
        <v>45</v>
      </c>
      <c r="B3253" s="45">
        <f>VLOOKUP($I3241,DATA!$A$1:$V$200,2,FALSE)</f>
        <v>0</v>
      </c>
      <c r="C3253" s="43" t="s">
        <v>48</v>
      </c>
      <c r="D3253" s="81">
        <f>VLOOKUP($I3241,DATA!$A$1:$V$200,3,FALSE)</f>
        <v>0</v>
      </c>
      <c r="E3253" s="81"/>
    </row>
    <row r="3254" spans="1:13" ht="23.25">
      <c r="A3254" s="5" t="s">
        <v>46</v>
      </c>
      <c r="B3254" s="79">
        <f>VLOOKUP($I3241,DATA!$A$1:$V$200,4,FALSE)</f>
        <v>0</v>
      </c>
      <c r="C3254" s="79"/>
      <c r="D3254" s="79"/>
      <c r="E3254" s="79"/>
    </row>
    <row r="3255" spans="1:13" ht="23.25">
      <c r="A3255" s="5" t="s">
        <v>47</v>
      </c>
      <c r="B3255" s="79">
        <f>VLOOKUP($I3241,DATA!$A$1:$V$200,5,FALSE)</f>
        <v>0</v>
      </c>
      <c r="C3255" s="79"/>
      <c r="D3255" s="79"/>
      <c r="E3255" s="79"/>
    </row>
    <row r="3256" spans="1:13" ht="23.25" customHeight="1">
      <c r="A3256" s="5" t="s">
        <v>40</v>
      </c>
      <c r="B3256" s="79">
        <f>VLOOKUP($I3241,DATA!$A$1:$V$200,6,FALSE)</f>
        <v>0</v>
      </c>
      <c r="C3256" s="79"/>
      <c r="D3256" s="79"/>
      <c r="E3256" s="79"/>
    </row>
    <row r="3257" spans="1:13" ht="23.25" customHeight="1">
      <c r="A3257" s="5" t="s">
        <v>41</v>
      </c>
      <c r="B3257" s="79">
        <f>VLOOKUP($I3241,DATA!$A$1:$V$200,7,FALSE)</f>
        <v>0</v>
      </c>
      <c r="C3257" s="79"/>
      <c r="D3257" s="79"/>
      <c r="E3257" s="79"/>
    </row>
    <row r="3258" spans="1:13" ht="23.25" customHeight="1">
      <c r="A3258" s="5" t="s">
        <v>42</v>
      </c>
      <c r="B3258" s="79">
        <f>VLOOKUP($I3241,DATA!$A$1:$V$200,8,FALSE)</f>
        <v>0</v>
      </c>
      <c r="C3258" s="79"/>
      <c r="D3258" s="79"/>
      <c r="E3258" s="79"/>
    </row>
    <row r="3259" spans="1:13" ht="25.5">
      <c r="A3259" s="5" t="s">
        <v>43</v>
      </c>
      <c r="B3259" s="79">
        <f>VLOOKUP($I3241,DATA!$A$1:$V$200,9,FALSE)</f>
        <v>0</v>
      </c>
      <c r="C3259" s="79"/>
      <c r="D3259" s="79"/>
      <c r="E3259" s="79"/>
    </row>
    <row r="3260" spans="1:13" ht="22.5" customHeight="1">
      <c r="A3260" s="80" t="s">
        <v>44</v>
      </c>
      <c r="B3260" s="80"/>
      <c r="C3260" s="80"/>
      <c r="D3260" s="80"/>
      <c r="E3260" s="80"/>
    </row>
    <row r="3261" spans="1:13" ht="18.75" customHeight="1">
      <c r="A3261" s="72" t="s">
        <v>58</v>
      </c>
      <c r="B3261" s="72"/>
      <c r="C3261" s="72"/>
      <c r="D3261" s="72"/>
      <c r="E3261" s="72"/>
    </row>
    <row r="3262" spans="1:13" ht="22.5" customHeight="1">
      <c r="A3262" s="26" t="s">
        <v>74</v>
      </c>
    </row>
    <row r="3263" spans="1:13" ht="18" customHeight="1">
      <c r="A3263" s="44" t="s">
        <v>59</v>
      </c>
      <c r="B3263" s="73" t="s">
        <v>60</v>
      </c>
      <c r="C3263" s="74"/>
      <c r="D3263" s="73" t="s">
        <v>61</v>
      </c>
      <c r="E3263" s="74"/>
    </row>
    <row r="3264" spans="1:13" ht="37.5" customHeight="1">
      <c r="A3264" s="28" t="s">
        <v>62</v>
      </c>
      <c r="B3264" s="65" t="e">
        <f t="shared" ref="B3264" si="1129">HLOOKUP(D3264,$I$23:$M$32,2,FALSE)</f>
        <v>#N/A</v>
      </c>
      <c r="C3264" s="66"/>
      <c r="D3264" s="68">
        <f>VLOOKUP($I3241,DATA!$A$1:$V$200,10,FALSE)</f>
        <v>0</v>
      </c>
      <c r="E3264" s="69"/>
    </row>
    <row r="3265" spans="1:5" ht="37.5" customHeight="1">
      <c r="A3265" s="28" t="s">
        <v>63</v>
      </c>
      <c r="B3265" s="65" t="e">
        <f t="shared" ref="B3265" si="1130">HLOOKUP(D3264,$I$23:$M$32,3,FALSE)</f>
        <v>#N/A</v>
      </c>
      <c r="C3265" s="66"/>
      <c r="D3265" s="68">
        <f>VLOOKUP($I3241,DATA!$A$1:$V$200,11,FALSE)</f>
        <v>0</v>
      </c>
      <c r="E3265" s="69"/>
    </row>
    <row r="3266" spans="1:5" ht="37.5" customHeight="1">
      <c r="A3266" s="28" t="s">
        <v>64</v>
      </c>
      <c r="B3266" s="65" t="e">
        <f t="shared" ref="B3266" si="1131">HLOOKUP(D3264,$I$23:$M$32,4,FALSE)</f>
        <v>#N/A</v>
      </c>
      <c r="C3266" s="66"/>
      <c r="D3266" s="68">
        <f>VLOOKUP($I3241,DATA!$A$1:$V$200,12,FALSE)</f>
        <v>0</v>
      </c>
      <c r="E3266" s="69"/>
    </row>
    <row r="3267" spans="1:5" ht="21.75" customHeight="1">
      <c r="A3267" s="26" t="s">
        <v>75</v>
      </c>
    </row>
    <row r="3268" spans="1:5" ht="18" customHeight="1">
      <c r="A3268" s="75" t="s">
        <v>65</v>
      </c>
      <c r="B3268" s="73" t="s">
        <v>60</v>
      </c>
      <c r="C3268" s="74"/>
      <c r="D3268" s="73" t="s">
        <v>61</v>
      </c>
      <c r="E3268" s="74"/>
    </row>
    <row r="3269" spans="1:5" ht="37.5" customHeight="1">
      <c r="A3269" s="76"/>
      <c r="B3269" s="65" t="e">
        <f t="shared" ref="B3269" si="1132">HLOOKUP(D3264,$I$23:$M$32,5,FALSE)</f>
        <v>#N/A</v>
      </c>
      <c r="C3269" s="66"/>
      <c r="D3269" s="68">
        <f>VLOOKUP($I3241,DATA!$A$1:$V$200,13,FALSE)</f>
        <v>0</v>
      </c>
      <c r="E3269" s="69"/>
    </row>
    <row r="3270" spans="1:5" ht="22.5" customHeight="1">
      <c r="A3270" s="26" t="s">
        <v>76</v>
      </c>
    </row>
    <row r="3271" spans="1:5" ht="18" customHeight="1">
      <c r="A3271" s="77" t="s">
        <v>66</v>
      </c>
      <c r="B3271" s="73" t="s">
        <v>60</v>
      </c>
      <c r="C3271" s="74"/>
      <c r="D3271" s="73" t="s">
        <v>61</v>
      </c>
      <c r="E3271" s="74"/>
    </row>
    <row r="3272" spans="1:5" ht="37.5" customHeight="1">
      <c r="A3272" s="78"/>
      <c r="B3272" s="65" t="e">
        <f t="shared" ref="B3272" si="1133">HLOOKUP(D3264,$I$23:$M$32,6,FALSE)</f>
        <v>#N/A</v>
      </c>
      <c r="C3272" s="66"/>
      <c r="D3272" s="68">
        <f>VLOOKUP($I3241,DATA!$A$1:$V$200,14,FALSE)</f>
        <v>0</v>
      </c>
      <c r="E3272" s="69"/>
    </row>
    <row r="3273" spans="1:5" ht="22.5" customHeight="1">
      <c r="A3273" s="26" t="s">
        <v>77</v>
      </c>
    </row>
    <row r="3274" spans="1:5" ht="30" customHeight="1">
      <c r="A3274" s="27" t="s">
        <v>67</v>
      </c>
      <c r="B3274" s="73" t="s">
        <v>60</v>
      </c>
      <c r="C3274" s="74"/>
      <c r="D3274" s="73" t="s">
        <v>61</v>
      </c>
      <c r="E3274" s="74"/>
    </row>
    <row r="3275" spans="1:5" ht="37.5" customHeight="1">
      <c r="A3275" s="28" t="s">
        <v>68</v>
      </c>
      <c r="B3275" s="65" t="e">
        <f t="shared" ref="B3275" si="1134">HLOOKUP(D3264,$I$23:$M$32,7,FALSE)</f>
        <v>#N/A</v>
      </c>
      <c r="C3275" s="66"/>
      <c r="D3275" s="68">
        <f>VLOOKUP($I3241,DATA!$A$1:$V$200,15,FALSE)</f>
        <v>0</v>
      </c>
      <c r="E3275" s="69"/>
    </row>
    <row r="3276" spans="1:5" ht="37.5" customHeight="1">
      <c r="A3276" s="28" t="s">
        <v>69</v>
      </c>
      <c r="B3276" s="65" t="e">
        <f t="shared" ref="B3276" si="1135">HLOOKUP(D3264,$I$23:$M$32,8,FALSE)</f>
        <v>#N/A</v>
      </c>
      <c r="C3276" s="66"/>
      <c r="D3276" s="68">
        <f>VLOOKUP($I3241,DATA!$A$1:$V$200,16,FALSE)</f>
        <v>0</v>
      </c>
      <c r="E3276" s="69"/>
    </row>
    <row r="3277" spans="1:5" ht="45" customHeight="1">
      <c r="A3277" s="29" t="s">
        <v>70</v>
      </c>
      <c r="B3277" s="65" t="e">
        <f t="shared" ref="B3277" si="1136">HLOOKUP(D3264,$I$23:$M$32,9,FALSE)</f>
        <v>#N/A</v>
      </c>
      <c r="C3277" s="66"/>
      <c r="D3277" s="68">
        <f>VLOOKUP($I3241,DATA!$A$1:$V$200,17,FALSE)</f>
        <v>0</v>
      </c>
      <c r="E3277" s="69"/>
    </row>
    <row r="3278" spans="1:5" ht="37.5" customHeight="1">
      <c r="A3278" s="28" t="s">
        <v>71</v>
      </c>
      <c r="B3278" s="65" t="e">
        <f t="shared" ref="B3278" si="1137">HLOOKUP(D3264,$I$23:$M$32,10,FALSE)</f>
        <v>#N/A</v>
      </c>
      <c r="C3278" s="66"/>
      <c r="D3278" s="68">
        <f>VLOOKUP($I3241,DATA!$A$1:$V$200,18,FALSE)</f>
        <v>0</v>
      </c>
      <c r="E3278" s="69"/>
    </row>
    <row r="3279" spans="1:5" ht="37.5" customHeight="1">
      <c r="A3279" s="30"/>
      <c r="B3279" s="31"/>
      <c r="C3279" s="31"/>
      <c r="D3279" s="32"/>
      <c r="E3279" s="32"/>
    </row>
    <row r="3280" spans="1:5" ht="18.75" customHeight="1">
      <c r="A3280" s="72" t="s">
        <v>72</v>
      </c>
      <c r="B3280" s="72"/>
      <c r="C3280" s="72"/>
      <c r="D3280" s="72"/>
      <c r="E3280" s="72"/>
    </row>
    <row r="3281" spans="1:13" ht="22.5" customHeight="1">
      <c r="A3281" s="26" t="s">
        <v>78</v>
      </c>
    </row>
    <row r="3282" spans="1:13" ht="30" customHeight="1">
      <c r="A3282" s="27" t="s">
        <v>73</v>
      </c>
      <c r="B3282" s="73" t="s">
        <v>60</v>
      </c>
      <c r="C3282" s="74"/>
      <c r="D3282" s="73" t="s">
        <v>61</v>
      </c>
      <c r="E3282" s="74"/>
      <c r="I3282" s="1" t="s">
        <v>26</v>
      </c>
      <c r="J3282" s="1" t="s">
        <v>25</v>
      </c>
      <c r="K3282" s="1" t="s">
        <v>194</v>
      </c>
      <c r="L3282" s="1" t="s">
        <v>195</v>
      </c>
      <c r="M3282" s="1" t="s">
        <v>196</v>
      </c>
    </row>
    <row r="3283" spans="1:13" ht="52.5" customHeight="1">
      <c r="A3283" s="29" t="str">
        <f>GRD!$L$4</f>
        <v>SELECT</v>
      </c>
      <c r="B3283" s="65" t="e">
        <f t="shared" ref="B3283:B3284" si="1138">HLOOKUP(D3283,$I$42:$M$44,$G3283,FALSE)</f>
        <v>#N/A</v>
      </c>
      <c r="C3283" s="66"/>
      <c r="D3283" s="68">
        <f>VLOOKUP($I3241,DATA!$A$1:$V$200,19,FALSE)</f>
        <v>0</v>
      </c>
      <c r="E3283" s="69"/>
      <c r="G3283" s="1">
        <v>2</v>
      </c>
      <c r="H3283" s="1" t="str">
        <f t="shared" ref="H3283:H3284" si="1139">A3283</f>
        <v>SELECT</v>
      </c>
      <c r="I3283" s="1" t="e">
        <f t="shared" ref="I3283:I3284" si="1140">VLOOKUP($H3283,$H$3:$M$15,2,FALSE)</f>
        <v>#N/A</v>
      </c>
      <c r="J3283" s="1" t="e">
        <f t="shared" ref="J3283:J3284" si="1141">VLOOKUP($H3283,$H$3:$M$15,3,FALSE)</f>
        <v>#N/A</v>
      </c>
      <c r="K3283" s="1" t="e">
        <f t="shared" ref="K3283:K3284" si="1142">VLOOKUP($H3283,$H$3:$M$15,4,FALSE)</f>
        <v>#N/A</v>
      </c>
      <c r="L3283" s="1" t="e">
        <f t="shared" ref="L3283:L3284" si="1143">VLOOKUP($H3283,$H$3:$M$15,5,FALSE)</f>
        <v>#N/A</v>
      </c>
      <c r="M3283" s="1" t="e">
        <f t="shared" ref="M3283:M3284" si="1144">VLOOKUP($H3283,$H$3:$M$15,6,FALSE)</f>
        <v>#N/A</v>
      </c>
    </row>
    <row r="3284" spans="1:13" ht="52.5" customHeight="1">
      <c r="A3284" s="29" t="str">
        <f>GRD!$M$4</f>
        <v>SELECT</v>
      </c>
      <c r="B3284" s="65" t="e">
        <f t="shared" si="1138"/>
        <v>#N/A</v>
      </c>
      <c r="C3284" s="66"/>
      <c r="D3284" s="68">
        <f>VLOOKUP($I3241,DATA!$A$1:$V$200,20,FALSE)</f>
        <v>0</v>
      </c>
      <c r="E3284" s="69"/>
      <c r="G3284" s="1">
        <v>3</v>
      </c>
      <c r="H3284" s="1" t="str">
        <f t="shared" si="1139"/>
        <v>SELECT</v>
      </c>
      <c r="I3284" s="1" t="e">
        <f t="shared" si="1140"/>
        <v>#N/A</v>
      </c>
      <c r="J3284" s="1" t="e">
        <f t="shared" si="1141"/>
        <v>#N/A</v>
      </c>
      <c r="K3284" s="1" t="e">
        <f t="shared" si="1142"/>
        <v>#N/A</v>
      </c>
      <c r="L3284" s="1" t="e">
        <f t="shared" si="1143"/>
        <v>#N/A</v>
      </c>
      <c r="M3284" s="1" t="e">
        <f t="shared" si="1144"/>
        <v>#N/A</v>
      </c>
    </row>
    <row r="3285" spans="1:13" ht="37.5" customHeight="1">
      <c r="A3285" s="70" t="s">
        <v>79</v>
      </c>
      <c r="B3285" s="70"/>
      <c r="C3285" s="70"/>
      <c r="D3285" s="70"/>
      <c r="E3285" s="70"/>
    </row>
    <row r="3286" spans="1:13" ht="12" customHeight="1">
      <c r="A3286" s="33"/>
      <c r="B3286" s="33"/>
      <c r="C3286" s="33"/>
      <c r="D3286" s="33"/>
      <c r="E3286" s="33"/>
    </row>
    <row r="3287" spans="1:13" ht="30" customHeight="1">
      <c r="A3287" s="27" t="s">
        <v>73</v>
      </c>
      <c r="B3287" s="71" t="s">
        <v>60</v>
      </c>
      <c r="C3287" s="71"/>
      <c r="D3287" s="71" t="s">
        <v>61</v>
      </c>
      <c r="E3287" s="71"/>
      <c r="I3287" s="1" t="s">
        <v>26</v>
      </c>
      <c r="J3287" s="1" t="s">
        <v>25</v>
      </c>
      <c r="K3287" s="1" t="s">
        <v>194</v>
      </c>
      <c r="L3287" s="1" t="s">
        <v>195</v>
      </c>
      <c r="M3287" s="1" t="s">
        <v>196</v>
      </c>
    </row>
    <row r="3288" spans="1:13" ht="52.5" customHeight="1">
      <c r="A3288" s="29" t="str">
        <f>GRD!$N$4</f>
        <v>SELECT</v>
      </c>
      <c r="B3288" s="65" t="e">
        <f t="shared" ref="B3288:B3289" si="1145">HLOOKUP(D3288,$I$47:$M$49,$G3288,FALSE)</f>
        <v>#N/A</v>
      </c>
      <c r="C3288" s="66"/>
      <c r="D3288" s="67">
        <f>VLOOKUP($I3241,DATA!$A$1:$V$200,21,FALSE)</f>
        <v>0</v>
      </c>
      <c r="E3288" s="67"/>
      <c r="G3288" s="1">
        <v>2</v>
      </c>
      <c r="H3288" s="1" t="str">
        <f t="shared" ref="H3288:H3289" si="1146">A3288</f>
        <v>SELECT</v>
      </c>
      <c r="I3288" s="1" t="e">
        <f t="shared" ref="I3288:I3349" si="1147">VLOOKUP($H3288,$H$3:$M$15,2,FALSE)</f>
        <v>#N/A</v>
      </c>
      <c r="J3288" s="1" t="e">
        <f t="shared" ref="J3288:J3349" si="1148">VLOOKUP($H3288,$H$3:$M$15,3,FALSE)</f>
        <v>#N/A</v>
      </c>
      <c r="K3288" s="1" t="e">
        <f t="shared" ref="K3288:K3349" si="1149">VLOOKUP($H3288,$H$3:$M$15,4,FALSE)</f>
        <v>#N/A</v>
      </c>
      <c r="L3288" s="1" t="e">
        <f t="shared" ref="L3288:L3349" si="1150">VLOOKUP($H3288,$H$3:$M$15,5,FALSE)</f>
        <v>#N/A</v>
      </c>
      <c r="M3288" s="1" t="e">
        <f t="shared" ref="M3288:M3349" si="1151">VLOOKUP($H3288,$H$3:$M$15,6,FALSE)</f>
        <v>#N/A</v>
      </c>
    </row>
    <row r="3289" spans="1:13" ht="52.5" customHeight="1">
      <c r="A3289" s="29" t="str">
        <f>GRD!$O$4</f>
        <v>SELECT</v>
      </c>
      <c r="B3289" s="65" t="e">
        <f t="shared" si="1145"/>
        <v>#N/A</v>
      </c>
      <c r="C3289" s="66"/>
      <c r="D3289" s="67">
        <f>VLOOKUP($I3241,DATA!$A$1:$V$200,22,FALSE)</f>
        <v>0</v>
      </c>
      <c r="E3289" s="67"/>
      <c r="G3289" s="1">
        <v>3</v>
      </c>
      <c r="H3289" s="1" t="str">
        <f t="shared" si="1146"/>
        <v>SELECT</v>
      </c>
      <c r="I3289" s="1" t="e">
        <f t="shared" si="1147"/>
        <v>#N/A</v>
      </c>
      <c r="J3289" s="1" t="e">
        <f t="shared" si="1148"/>
        <v>#N/A</v>
      </c>
      <c r="K3289" s="1" t="e">
        <f t="shared" si="1149"/>
        <v>#N/A</v>
      </c>
      <c r="L3289" s="1" t="e">
        <f t="shared" si="1150"/>
        <v>#N/A</v>
      </c>
      <c r="M3289" s="1" t="e">
        <f t="shared" si="1151"/>
        <v>#N/A</v>
      </c>
    </row>
    <row r="3295" spans="1:13">
      <c r="A3295" s="64" t="s">
        <v>80</v>
      </c>
      <c r="B3295" s="64"/>
      <c r="C3295" s="64" t="s">
        <v>81</v>
      </c>
      <c r="D3295" s="64"/>
      <c r="E3295" s="64"/>
    </row>
    <row r="3296" spans="1:13">
      <c r="C3296" s="64" t="s">
        <v>82</v>
      </c>
      <c r="D3296" s="64"/>
      <c r="E3296" s="64"/>
    </row>
    <row r="3297" spans="1:13">
      <c r="A3297" s="1" t="s">
        <v>84</v>
      </c>
    </row>
    <row r="3299" spans="1:13">
      <c r="A3299" s="1" t="s">
        <v>83</v>
      </c>
    </row>
    <row r="3301" spans="1:13" s="21" customFormat="1" ht="18.75" customHeight="1">
      <c r="A3301" s="89" t="s">
        <v>34</v>
      </c>
      <c r="B3301" s="89"/>
      <c r="C3301" s="89"/>
      <c r="D3301" s="89"/>
      <c r="E3301" s="89"/>
      <c r="I3301" s="21">
        <f t="shared" ref="I3301" si="1152">I3241+1</f>
        <v>56</v>
      </c>
    </row>
    <row r="3302" spans="1:13" s="21" customFormat="1" ht="30" customHeight="1">
      <c r="A3302" s="90" t="s">
        <v>35</v>
      </c>
      <c r="B3302" s="90"/>
      <c r="C3302" s="90"/>
      <c r="D3302" s="90"/>
      <c r="E3302" s="90"/>
      <c r="H3302" s="1"/>
      <c r="I3302" s="1"/>
      <c r="J3302" s="1"/>
      <c r="K3302" s="1"/>
      <c r="L3302" s="1"/>
      <c r="M3302" s="1"/>
    </row>
    <row r="3303" spans="1:13" ht="18.75" customHeight="1">
      <c r="A3303" s="22" t="s">
        <v>49</v>
      </c>
      <c r="B3303" s="91" t="str">
        <f>IF((SCH!$B$2=""),"",SCH!$B$2)</f>
        <v/>
      </c>
      <c r="C3303" s="91"/>
      <c r="D3303" s="91"/>
      <c r="E3303" s="92"/>
    </row>
    <row r="3304" spans="1:13" ht="18.75" customHeight="1">
      <c r="A3304" s="23" t="s">
        <v>50</v>
      </c>
      <c r="B3304" s="82" t="str">
        <f>IF((SCH!$B$3=""),"",SCH!$B$3)</f>
        <v/>
      </c>
      <c r="C3304" s="82"/>
      <c r="D3304" s="82"/>
      <c r="E3304" s="83"/>
    </row>
    <row r="3305" spans="1:13" ht="18.75" customHeight="1">
      <c r="A3305" s="23" t="s">
        <v>56</v>
      </c>
      <c r="B3305" s="46" t="str">
        <f>IF((SCH!$B$4=""),"",SCH!$B$4)</f>
        <v/>
      </c>
      <c r="C3305" s="24" t="s">
        <v>57</v>
      </c>
      <c r="D3305" s="82" t="str">
        <f>IF((SCH!$B$5=""),"",SCH!$B$5)</f>
        <v/>
      </c>
      <c r="E3305" s="83"/>
    </row>
    <row r="3306" spans="1:13" ht="18.75" customHeight="1">
      <c r="A3306" s="23" t="s">
        <v>51</v>
      </c>
      <c r="B3306" s="82" t="str">
        <f>IF((SCH!$B$6=""),"",SCH!$B$6)</f>
        <v/>
      </c>
      <c r="C3306" s="82"/>
      <c r="D3306" s="82"/>
      <c r="E3306" s="83"/>
    </row>
    <row r="3307" spans="1:13" ht="18.75" customHeight="1">
      <c r="A3307" s="23" t="s">
        <v>52</v>
      </c>
      <c r="B3307" s="82" t="str">
        <f>IF((SCH!$B$7=""),"",SCH!$B$7)</f>
        <v/>
      </c>
      <c r="C3307" s="82"/>
      <c r="D3307" s="82"/>
      <c r="E3307" s="83"/>
    </row>
    <row r="3308" spans="1:13" ht="18.75" customHeight="1">
      <c r="A3308" s="25" t="s">
        <v>53</v>
      </c>
      <c r="B3308" s="84" t="str">
        <f>IF((SCH!$B$8=""),"",SCH!$B$8)</f>
        <v/>
      </c>
      <c r="C3308" s="84"/>
      <c r="D3308" s="84"/>
      <c r="E3308" s="85"/>
    </row>
    <row r="3309" spans="1:13" ht="26.25" customHeight="1">
      <c r="A3309" s="86" t="s">
        <v>36</v>
      </c>
      <c r="B3309" s="86"/>
      <c r="C3309" s="86"/>
      <c r="D3309" s="86"/>
      <c r="E3309" s="86"/>
    </row>
    <row r="3310" spans="1:13" s="21" customFormat="1" ht="15" customHeight="1">
      <c r="A3310" s="87" t="s">
        <v>37</v>
      </c>
      <c r="B3310" s="87"/>
      <c r="C3310" s="87"/>
      <c r="D3310" s="87"/>
      <c r="E3310" s="87"/>
      <c r="H3310" s="1"/>
      <c r="I3310" s="1"/>
      <c r="J3310" s="1"/>
      <c r="K3310" s="1"/>
      <c r="L3310" s="1"/>
      <c r="M3310" s="1"/>
    </row>
    <row r="3311" spans="1:13" s="21" customFormat="1">
      <c r="A3311" s="88" t="s">
        <v>38</v>
      </c>
      <c r="B3311" s="88"/>
      <c r="C3311" s="88"/>
      <c r="D3311" s="88"/>
      <c r="E3311" s="88"/>
      <c r="H3311" s="1"/>
      <c r="I3311" s="1"/>
      <c r="J3311" s="1"/>
      <c r="K3311" s="1"/>
      <c r="L3311" s="1"/>
      <c r="M3311" s="1"/>
    </row>
    <row r="3312" spans="1:13" ht="26.25" customHeight="1">
      <c r="A3312" s="72" t="s">
        <v>39</v>
      </c>
      <c r="B3312" s="72"/>
      <c r="C3312" s="72"/>
      <c r="D3312" s="72"/>
      <c r="E3312" s="72"/>
    </row>
    <row r="3313" spans="1:5" ht="23.25">
      <c r="A3313" s="5" t="s">
        <v>45</v>
      </c>
      <c r="B3313" s="45">
        <f>VLOOKUP($I3301,DATA!$A$1:$V$200,2,FALSE)</f>
        <v>0</v>
      </c>
      <c r="C3313" s="43" t="s">
        <v>48</v>
      </c>
      <c r="D3313" s="81">
        <f>VLOOKUP($I3301,DATA!$A$1:$V$200,3,FALSE)</f>
        <v>0</v>
      </c>
      <c r="E3313" s="81"/>
    </row>
    <row r="3314" spans="1:5" ht="23.25">
      <c r="A3314" s="5" t="s">
        <v>46</v>
      </c>
      <c r="B3314" s="79">
        <f>VLOOKUP($I3301,DATA!$A$1:$V$200,4,FALSE)</f>
        <v>0</v>
      </c>
      <c r="C3314" s="79"/>
      <c r="D3314" s="79"/>
      <c r="E3314" s="79"/>
    </row>
    <row r="3315" spans="1:5" ht="23.25">
      <c r="A3315" s="5" t="s">
        <v>47</v>
      </c>
      <c r="B3315" s="79">
        <f>VLOOKUP($I3301,DATA!$A$1:$V$200,5,FALSE)</f>
        <v>0</v>
      </c>
      <c r="C3315" s="79"/>
      <c r="D3315" s="79"/>
      <c r="E3315" s="79"/>
    </row>
    <row r="3316" spans="1:5" ht="23.25" customHeight="1">
      <c r="A3316" s="5" t="s">
        <v>40</v>
      </c>
      <c r="B3316" s="79">
        <f>VLOOKUP($I3301,DATA!$A$1:$V$200,6,FALSE)</f>
        <v>0</v>
      </c>
      <c r="C3316" s="79"/>
      <c r="D3316" s="79"/>
      <c r="E3316" s="79"/>
    </row>
    <row r="3317" spans="1:5" ht="23.25" customHeight="1">
      <c r="A3317" s="5" t="s">
        <v>41</v>
      </c>
      <c r="B3317" s="79">
        <f>VLOOKUP($I3301,DATA!$A$1:$V$200,7,FALSE)</f>
        <v>0</v>
      </c>
      <c r="C3317" s="79"/>
      <c r="D3317" s="79"/>
      <c r="E3317" s="79"/>
    </row>
    <row r="3318" spans="1:5" ht="23.25" customHeight="1">
      <c r="A3318" s="5" t="s">
        <v>42</v>
      </c>
      <c r="B3318" s="79">
        <f>VLOOKUP($I3301,DATA!$A$1:$V$200,8,FALSE)</f>
        <v>0</v>
      </c>
      <c r="C3318" s="79"/>
      <c r="D3318" s="79"/>
      <c r="E3318" s="79"/>
    </row>
    <row r="3319" spans="1:5" ht="25.5">
      <c r="A3319" s="5" t="s">
        <v>43</v>
      </c>
      <c r="B3319" s="79">
        <f>VLOOKUP($I3301,DATA!$A$1:$V$200,9,FALSE)</f>
        <v>0</v>
      </c>
      <c r="C3319" s="79"/>
      <c r="D3319" s="79"/>
      <c r="E3319" s="79"/>
    </row>
    <row r="3320" spans="1:5" ht="22.5" customHeight="1">
      <c r="A3320" s="80" t="s">
        <v>44</v>
      </c>
      <c r="B3320" s="80"/>
      <c r="C3320" s="80"/>
      <c r="D3320" s="80"/>
      <c r="E3320" s="80"/>
    </row>
    <row r="3321" spans="1:5" ht="18.75" customHeight="1">
      <c r="A3321" s="72" t="s">
        <v>58</v>
      </c>
      <c r="B3321" s="72"/>
      <c r="C3321" s="72"/>
      <c r="D3321" s="72"/>
      <c r="E3321" s="72"/>
    </row>
    <row r="3322" spans="1:5" ht="22.5" customHeight="1">
      <c r="A3322" s="26" t="s">
        <v>74</v>
      </c>
    </row>
    <row r="3323" spans="1:5" ht="18" customHeight="1">
      <c r="A3323" s="44" t="s">
        <v>59</v>
      </c>
      <c r="B3323" s="73" t="s">
        <v>60</v>
      </c>
      <c r="C3323" s="74"/>
      <c r="D3323" s="73" t="s">
        <v>61</v>
      </c>
      <c r="E3323" s="74"/>
    </row>
    <row r="3324" spans="1:5" ht="37.5" customHeight="1">
      <c r="A3324" s="28" t="s">
        <v>62</v>
      </c>
      <c r="B3324" s="65" t="e">
        <f t="shared" ref="B3324" si="1153">HLOOKUP(D3324,$I$23:$M$32,2,FALSE)</f>
        <v>#N/A</v>
      </c>
      <c r="C3324" s="66"/>
      <c r="D3324" s="68">
        <f>VLOOKUP($I3301,DATA!$A$1:$V$200,10,FALSE)</f>
        <v>0</v>
      </c>
      <c r="E3324" s="69"/>
    </row>
    <row r="3325" spans="1:5" ht="37.5" customHeight="1">
      <c r="A3325" s="28" t="s">
        <v>63</v>
      </c>
      <c r="B3325" s="65" t="e">
        <f t="shared" ref="B3325" si="1154">HLOOKUP(D3324,$I$23:$M$32,3,FALSE)</f>
        <v>#N/A</v>
      </c>
      <c r="C3325" s="66"/>
      <c r="D3325" s="68">
        <f>VLOOKUP($I3301,DATA!$A$1:$V$200,11,FALSE)</f>
        <v>0</v>
      </c>
      <c r="E3325" s="69"/>
    </row>
    <row r="3326" spans="1:5" ht="37.5" customHeight="1">
      <c r="A3326" s="28" t="s">
        <v>64</v>
      </c>
      <c r="B3326" s="65" t="e">
        <f t="shared" ref="B3326" si="1155">HLOOKUP(D3324,$I$23:$M$32,4,FALSE)</f>
        <v>#N/A</v>
      </c>
      <c r="C3326" s="66"/>
      <c r="D3326" s="68">
        <f>VLOOKUP($I3301,DATA!$A$1:$V$200,12,FALSE)</f>
        <v>0</v>
      </c>
      <c r="E3326" s="69"/>
    </row>
    <row r="3327" spans="1:5" ht="21.75" customHeight="1">
      <c r="A3327" s="26" t="s">
        <v>75</v>
      </c>
    </row>
    <row r="3328" spans="1:5" ht="18" customHeight="1">
      <c r="A3328" s="75" t="s">
        <v>65</v>
      </c>
      <c r="B3328" s="73" t="s">
        <v>60</v>
      </c>
      <c r="C3328" s="74"/>
      <c r="D3328" s="73" t="s">
        <v>61</v>
      </c>
      <c r="E3328" s="74"/>
    </row>
    <row r="3329" spans="1:13" ht="37.5" customHeight="1">
      <c r="A3329" s="76"/>
      <c r="B3329" s="65" t="e">
        <f t="shared" ref="B3329" si="1156">HLOOKUP(D3324,$I$23:$M$32,5,FALSE)</f>
        <v>#N/A</v>
      </c>
      <c r="C3329" s="66"/>
      <c r="D3329" s="68">
        <f>VLOOKUP($I3301,DATA!$A$1:$V$200,13,FALSE)</f>
        <v>0</v>
      </c>
      <c r="E3329" s="69"/>
    </row>
    <row r="3330" spans="1:13" ht="22.5" customHeight="1">
      <c r="A3330" s="26" t="s">
        <v>76</v>
      </c>
    </row>
    <row r="3331" spans="1:13" ht="18" customHeight="1">
      <c r="A3331" s="77" t="s">
        <v>66</v>
      </c>
      <c r="B3331" s="73" t="s">
        <v>60</v>
      </c>
      <c r="C3331" s="74"/>
      <c r="D3331" s="73" t="s">
        <v>61</v>
      </c>
      <c r="E3331" s="74"/>
    </row>
    <row r="3332" spans="1:13" ht="37.5" customHeight="1">
      <c r="A3332" s="78"/>
      <c r="B3332" s="65" t="e">
        <f t="shared" ref="B3332" si="1157">HLOOKUP(D3324,$I$23:$M$32,6,FALSE)</f>
        <v>#N/A</v>
      </c>
      <c r="C3332" s="66"/>
      <c r="D3332" s="68">
        <f>VLOOKUP($I3301,DATA!$A$1:$V$200,14,FALSE)</f>
        <v>0</v>
      </c>
      <c r="E3332" s="69"/>
    </row>
    <row r="3333" spans="1:13" ht="22.5" customHeight="1">
      <c r="A3333" s="26" t="s">
        <v>77</v>
      </c>
    </row>
    <row r="3334" spans="1:13" ht="30" customHeight="1">
      <c r="A3334" s="27" t="s">
        <v>67</v>
      </c>
      <c r="B3334" s="73" t="s">
        <v>60</v>
      </c>
      <c r="C3334" s="74"/>
      <c r="D3334" s="73" t="s">
        <v>61</v>
      </c>
      <c r="E3334" s="74"/>
    </row>
    <row r="3335" spans="1:13" ht="37.5" customHeight="1">
      <c r="A3335" s="28" t="s">
        <v>68</v>
      </c>
      <c r="B3335" s="65" t="e">
        <f t="shared" ref="B3335" si="1158">HLOOKUP(D3324,$I$23:$M$32,7,FALSE)</f>
        <v>#N/A</v>
      </c>
      <c r="C3335" s="66"/>
      <c r="D3335" s="68">
        <f>VLOOKUP($I3301,DATA!$A$1:$V$200,15,FALSE)</f>
        <v>0</v>
      </c>
      <c r="E3335" s="69"/>
    </row>
    <row r="3336" spans="1:13" ht="37.5" customHeight="1">
      <c r="A3336" s="28" t="s">
        <v>69</v>
      </c>
      <c r="B3336" s="65" t="e">
        <f t="shared" ref="B3336" si="1159">HLOOKUP(D3324,$I$23:$M$32,8,FALSE)</f>
        <v>#N/A</v>
      </c>
      <c r="C3336" s="66"/>
      <c r="D3336" s="68">
        <f>VLOOKUP($I3301,DATA!$A$1:$V$200,16,FALSE)</f>
        <v>0</v>
      </c>
      <c r="E3336" s="69"/>
    </row>
    <row r="3337" spans="1:13" ht="45" customHeight="1">
      <c r="A3337" s="29" t="s">
        <v>70</v>
      </c>
      <c r="B3337" s="65" t="e">
        <f t="shared" ref="B3337" si="1160">HLOOKUP(D3324,$I$23:$M$32,9,FALSE)</f>
        <v>#N/A</v>
      </c>
      <c r="C3337" s="66"/>
      <c r="D3337" s="68">
        <f>VLOOKUP($I3301,DATA!$A$1:$V$200,17,FALSE)</f>
        <v>0</v>
      </c>
      <c r="E3337" s="69"/>
    </row>
    <row r="3338" spans="1:13" ht="37.5" customHeight="1">
      <c r="A3338" s="28" t="s">
        <v>71</v>
      </c>
      <c r="B3338" s="65" t="e">
        <f t="shared" ref="B3338" si="1161">HLOOKUP(D3324,$I$23:$M$32,10,FALSE)</f>
        <v>#N/A</v>
      </c>
      <c r="C3338" s="66"/>
      <c r="D3338" s="68">
        <f>VLOOKUP($I3301,DATA!$A$1:$V$200,18,FALSE)</f>
        <v>0</v>
      </c>
      <c r="E3338" s="69"/>
    </row>
    <row r="3339" spans="1:13" ht="37.5" customHeight="1">
      <c r="A3339" s="30"/>
      <c r="B3339" s="31"/>
      <c r="C3339" s="31"/>
      <c r="D3339" s="32"/>
      <c r="E3339" s="32"/>
    </row>
    <row r="3340" spans="1:13" ht="18.75" customHeight="1">
      <c r="A3340" s="72" t="s">
        <v>72</v>
      </c>
      <c r="B3340" s="72"/>
      <c r="C3340" s="72"/>
      <c r="D3340" s="72"/>
      <c r="E3340" s="72"/>
    </row>
    <row r="3341" spans="1:13" ht="22.5" customHeight="1">
      <c r="A3341" s="26" t="s">
        <v>78</v>
      </c>
    </row>
    <row r="3342" spans="1:13" ht="30" customHeight="1">
      <c r="A3342" s="27" t="s">
        <v>73</v>
      </c>
      <c r="B3342" s="73" t="s">
        <v>60</v>
      </c>
      <c r="C3342" s="74"/>
      <c r="D3342" s="73" t="s">
        <v>61</v>
      </c>
      <c r="E3342" s="74"/>
      <c r="I3342" s="1" t="s">
        <v>26</v>
      </c>
      <c r="J3342" s="1" t="s">
        <v>25</v>
      </c>
      <c r="K3342" s="1" t="s">
        <v>194</v>
      </c>
      <c r="L3342" s="1" t="s">
        <v>195</v>
      </c>
      <c r="M3342" s="1" t="s">
        <v>196</v>
      </c>
    </row>
    <row r="3343" spans="1:13" ht="52.5" customHeight="1">
      <c r="A3343" s="29" t="str">
        <f>GRD!$L$4</f>
        <v>SELECT</v>
      </c>
      <c r="B3343" s="65" t="e">
        <f t="shared" ref="B3343:B3344" si="1162">HLOOKUP(D3343,$I$42:$M$44,$G3343,FALSE)</f>
        <v>#N/A</v>
      </c>
      <c r="C3343" s="66"/>
      <c r="D3343" s="68">
        <f>VLOOKUP($I3301,DATA!$A$1:$V$200,19,FALSE)</f>
        <v>0</v>
      </c>
      <c r="E3343" s="69"/>
      <c r="G3343" s="1">
        <v>2</v>
      </c>
      <c r="H3343" s="1" t="str">
        <f t="shared" ref="H3343:H3344" si="1163">A3343</f>
        <v>SELECT</v>
      </c>
      <c r="I3343" s="1" t="e">
        <f t="shared" ref="I3343:I3344" si="1164">VLOOKUP($H3343,$H$3:$M$15,2,FALSE)</f>
        <v>#N/A</v>
      </c>
      <c r="J3343" s="1" t="e">
        <f t="shared" ref="J3343:J3344" si="1165">VLOOKUP($H3343,$H$3:$M$15,3,FALSE)</f>
        <v>#N/A</v>
      </c>
      <c r="K3343" s="1" t="e">
        <f t="shared" ref="K3343:K3344" si="1166">VLOOKUP($H3343,$H$3:$M$15,4,FALSE)</f>
        <v>#N/A</v>
      </c>
      <c r="L3343" s="1" t="e">
        <f t="shared" ref="L3343:L3344" si="1167">VLOOKUP($H3343,$H$3:$M$15,5,FALSE)</f>
        <v>#N/A</v>
      </c>
      <c r="M3343" s="1" t="e">
        <f t="shared" ref="M3343:M3344" si="1168">VLOOKUP($H3343,$H$3:$M$15,6,FALSE)</f>
        <v>#N/A</v>
      </c>
    </row>
    <row r="3344" spans="1:13" ht="52.5" customHeight="1">
      <c r="A3344" s="29" t="str">
        <f>GRD!$M$4</f>
        <v>SELECT</v>
      </c>
      <c r="B3344" s="65" t="e">
        <f t="shared" si="1162"/>
        <v>#N/A</v>
      </c>
      <c r="C3344" s="66"/>
      <c r="D3344" s="68">
        <f>VLOOKUP($I3301,DATA!$A$1:$V$200,20,FALSE)</f>
        <v>0</v>
      </c>
      <c r="E3344" s="69"/>
      <c r="G3344" s="1">
        <v>3</v>
      </c>
      <c r="H3344" s="1" t="str">
        <f t="shared" si="1163"/>
        <v>SELECT</v>
      </c>
      <c r="I3344" s="1" t="e">
        <f t="shared" si="1164"/>
        <v>#N/A</v>
      </c>
      <c r="J3344" s="1" t="e">
        <f t="shared" si="1165"/>
        <v>#N/A</v>
      </c>
      <c r="K3344" s="1" t="e">
        <f t="shared" si="1166"/>
        <v>#N/A</v>
      </c>
      <c r="L3344" s="1" t="e">
        <f t="shared" si="1167"/>
        <v>#N/A</v>
      </c>
      <c r="M3344" s="1" t="e">
        <f t="shared" si="1168"/>
        <v>#N/A</v>
      </c>
    </row>
    <row r="3345" spans="1:13" ht="37.5" customHeight="1">
      <c r="A3345" s="70" t="s">
        <v>79</v>
      </c>
      <c r="B3345" s="70"/>
      <c r="C3345" s="70"/>
      <c r="D3345" s="70"/>
      <c r="E3345" s="70"/>
    </row>
    <row r="3346" spans="1:13" ht="12" customHeight="1">
      <c r="A3346" s="33"/>
      <c r="B3346" s="33"/>
      <c r="C3346" s="33"/>
      <c r="D3346" s="33"/>
      <c r="E3346" s="33"/>
    </row>
    <row r="3347" spans="1:13" ht="30" customHeight="1">
      <c r="A3347" s="27" t="s">
        <v>73</v>
      </c>
      <c r="B3347" s="71" t="s">
        <v>60</v>
      </c>
      <c r="C3347" s="71"/>
      <c r="D3347" s="71" t="s">
        <v>61</v>
      </c>
      <c r="E3347" s="71"/>
      <c r="I3347" s="1" t="s">
        <v>26</v>
      </c>
      <c r="J3347" s="1" t="s">
        <v>25</v>
      </c>
      <c r="K3347" s="1" t="s">
        <v>194</v>
      </c>
      <c r="L3347" s="1" t="s">
        <v>195</v>
      </c>
      <c r="M3347" s="1" t="s">
        <v>196</v>
      </c>
    </row>
    <row r="3348" spans="1:13" ht="52.5" customHeight="1">
      <c r="A3348" s="29" t="str">
        <f>GRD!$N$4</f>
        <v>SELECT</v>
      </c>
      <c r="B3348" s="65" t="e">
        <f t="shared" ref="B3348:B3349" si="1169">HLOOKUP(D3348,$I$47:$M$49,$G3348,FALSE)</f>
        <v>#N/A</v>
      </c>
      <c r="C3348" s="66"/>
      <c r="D3348" s="67">
        <f>VLOOKUP($I3301,DATA!$A$1:$V$200,21,FALSE)</f>
        <v>0</v>
      </c>
      <c r="E3348" s="67"/>
      <c r="G3348" s="1">
        <v>2</v>
      </c>
      <c r="H3348" s="1" t="str">
        <f t="shared" ref="H3348:H3349" si="1170">A3348</f>
        <v>SELECT</v>
      </c>
      <c r="I3348" s="1" t="e">
        <f t="shared" si="1147"/>
        <v>#N/A</v>
      </c>
      <c r="J3348" s="1" t="e">
        <f t="shared" si="1148"/>
        <v>#N/A</v>
      </c>
      <c r="K3348" s="1" t="e">
        <f t="shared" si="1149"/>
        <v>#N/A</v>
      </c>
      <c r="L3348" s="1" t="e">
        <f t="shared" si="1150"/>
        <v>#N/A</v>
      </c>
      <c r="M3348" s="1" t="e">
        <f t="shared" si="1151"/>
        <v>#N/A</v>
      </c>
    </row>
    <row r="3349" spans="1:13" ht="52.5" customHeight="1">
      <c r="A3349" s="29" t="str">
        <f>GRD!$O$4</f>
        <v>SELECT</v>
      </c>
      <c r="B3349" s="65" t="e">
        <f t="shared" si="1169"/>
        <v>#N/A</v>
      </c>
      <c r="C3349" s="66"/>
      <c r="D3349" s="67">
        <f>VLOOKUP($I3301,DATA!$A$1:$V$200,22,FALSE)</f>
        <v>0</v>
      </c>
      <c r="E3349" s="67"/>
      <c r="G3349" s="1">
        <v>3</v>
      </c>
      <c r="H3349" s="1" t="str">
        <f t="shared" si="1170"/>
        <v>SELECT</v>
      </c>
      <c r="I3349" s="1" t="e">
        <f t="shared" si="1147"/>
        <v>#N/A</v>
      </c>
      <c r="J3349" s="1" t="e">
        <f t="shared" si="1148"/>
        <v>#N/A</v>
      </c>
      <c r="K3349" s="1" t="e">
        <f t="shared" si="1149"/>
        <v>#N/A</v>
      </c>
      <c r="L3349" s="1" t="e">
        <f t="shared" si="1150"/>
        <v>#N/A</v>
      </c>
      <c r="M3349" s="1" t="e">
        <f t="shared" si="1151"/>
        <v>#N/A</v>
      </c>
    </row>
    <row r="3355" spans="1:13">
      <c r="A3355" s="64" t="s">
        <v>80</v>
      </c>
      <c r="B3355" s="64"/>
      <c r="C3355" s="64" t="s">
        <v>81</v>
      </c>
      <c r="D3355" s="64"/>
      <c r="E3355" s="64"/>
    </row>
    <row r="3356" spans="1:13">
      <c r="C3356" s="64" t="s">
        <v>82</v>
      </c>
      <c r="D3356" s="64"/>
      <c r="E3356" s="64"/>
    </row>
    <row r="3357" spans="1:13">
      <c r="A3357" s="1" t="s">
        <v>84</v>
      </c>
    </row>
    <row r="3359" spans="1:13">
      <c r="A3359" s="1" t="s">
        <v>83</v>
      </c>
    </row>
    <row r="3361" spans="1:13" s="21" customFormat="1" ht="18.75" customHeight="1">
      <c r="A3361" s="89" t="s">
        <v>34</v>
      </c>
      <c r="B3361" s="89"/>
      <c r="C3361" s="89"/>
      <c r="D3361" s="89"/>
      <c r="E3361" s="89"/>
      <c r="I3361" s="21">
        <f t="shared" ref="I3361" si="1171">I3301+1</f>
        <v>57</v>
      </c>
    </row>
    <row r="3362" spans="1:13" s="21" customFormat="1" ht="30" customHeight="1">
      <c r="A3362" s="90" t="s">
        <v>35</v>
      </c>
      <c r="B3362" s="90"/>
      <c r="C3362" s="90"/>
      <c r="D3362" s="90"/>
      <c r="E3362" s="90"/>
      <c r="H3362" s="1"/>
      <c r="I3362" s="1"/>
      <c r="J3362" s="1"/>
      <c r="K3362" s="1"/>
      <c r="L3362" s="1"/>
      <c r="M3362" s="1"/>
    </row>
    <row r="3363" spans="1:13" ht="18.75" customHeight="1">
      <c r="A3363" s="22" t="s">
        <v>49</v>
      </c>
      <c r="B3363" s="91" t="str">
        <f>IF((SCH!$B$2=""),"",SCH!$B$2)</f>
        <v/>
      </c>
      <c r="C3363" s="91"/>
      <c r="D3363" s="91"/>
      <c r="E3363" s="92"/>
    </row>
    <row r="3364" spans="1:13" ht="18.75" customHeight="1">
      <c r="A3364" s="23" t="s">
        <v>50</v>
      </c>
      <c r="B3364" s="82" t="str">
        <f>IF((SCH!$B$3=""),"",SCH!$B$3)</f>
        <v/>
      </c>
      <c r="C3364" s="82"/>
      <c r="D3364" s="82"/>
      <c r="E3364" s="83"/>
    </row>
    <row r="3365" spans="1:13" ht="18.75" customHeight="1">
      <c r="A3365" s="23" t="s">
        <v>56</v>
      </c>
      <c r="B3365" s="46" t="str">
        <f>IF((SCH!$B$4=""),"",SCH!$B$4)</f>
        <v/>
      </c>
      <c r="C3365" s="24" t="s">
        <v>57</v>
      </c>
      <c r="D3365" s="82" t="str">
        <f>IF((SCH!$B$5=""),"",SCH!$B$5)</f>
        <v/>
      </c>
      <c r="E3365" s="83"/>
    </row>
    <row r="3366" spans="1:13" ht="18.75" customHeight="1">
      <c r="A3366" s="23" t="s">
        <v>51</v>
      </c>
      <c r="B3366" s="82" t="str">
        <f>IF((SCH!$B$6=""),"",SCH!$B$6)</f>
        <v/>
      </c>
      <c r="C3366" s="82"/>
      <c r="D3366" s="82"/>
      <c r="E3366" s="83"/>
    </row>
    <row r="3367" spans="1:13" ht="18.75" customHeight="1">
      <c r="A3367" s="23" t="s">
        <v>52</v>
      </c>
      <c r="B3367" s="82" t="str">
        <f>IF((SCH!$B$7=""),"",SCH!$B$7)</f>
        <v/>
      </c>
      <c r="C3367" s="82"/>
      <c r="D3367" s="82"/>
      <c r="E3367" s="83"/>
    </row>
    <row r="3368" spans="1:13" ht="18.75" customHeight="1">
      <c r="A3368" s="25" t="s">
        <v>53</v>
      </c>
      <c r="B3368" s="84" t="str">
        <f>IF((SCH!$B$8=""),"",SCH!$B$8)</f>
        <v/>
      </c>
      <c r="C3368" s="84"/>
      <c r="D3368" s="84"/>
      <c r="E3368" s="85"/>
    </row>
    <row r="3369" spans="1:13" ht="26.25" customHeight="1">
      <c r="A3369" s="86" t="s">
        <v>36</v>
      </c>
      <c r="B3369" s="86"/>
      <c r="C3369" s="86"/>
      <c r="D3369" s="86"/>
      <c r="E3369" s="86"/>
    </row>
    <row r="3370" spans="1:13" s="21" customFormat="1" ht="15" customHeight="1">
      <c r="A3370" s="87" t="s">
        <v>37</v>
      </c>
      <c r="B3370" s="87"/>
      <c r="C3370" s="87"/>
      <c r="D3370" s="87"/>
      <c r="E3370" s="87"/>
      <c r="H3370" s="1"/>
      <c r="I3370" s="1"/>
      <c r="J3370" s="1"/>
      <c r="K3370" s="1"/>
      <c r="L3370" s="1"/>
      <c r="M3370" s="1"/>
    </row>
    <row r="3371" spans="1:13" s="21" customFormat="1">
      <c r="A3371" s="88" t="s">
        <v>38</v>
      </c>
      <c r="B3371" s="88"/>
      <c r="C3371" s="88"/>
      <c r="D3371" s="88"/>
      <c r="E3371" s="88"/>
      <c r="H3371" s="1"/>
      <c r="I3371" s="1"/>
      <c r="J3371" s="1"/>
      <c r="K3371" s="1"/>
      <c r="L3371" s="1"/>
      <c r="M3371" s="1"/>
    </row>
    <row r="3372" spans="1:13" ht="26.25" customHeight="1">
      <c r="A3372" s="72" t="s">
        <v>39</v>
      </c>
      <c r="B3372" s="72"/>
      <c r="C3372" s="72"/>
      <c r="D3372" s="72"/>
      <c r="E3372" s="72"/>
    </row>
    <row r="3373" spans="1:13" ht="23.25">
      <c r="A3373" s="5" t="s">
        <v>45</v>
      </c>
      <c r="B3373" s="45">
        <f>VLOOKUP($I3361,DATA!$A$1:$V$200,2,FALSE)</f>
        <v>0</v>
      </c>
      <c r="C3373" s="43" t="s">
        <v>48</v>
      </c>
      <c r="D3373" s="81">
        <f>VLOOKUP($I3361,DATA!$A$1:$V$200,3,FALSE)</f>
        <v>0</v>
      </c>
      <c r="E3373" s="81"/>
    </row>
    <row r="3374" spans="1:13" ht="23.25">
      <c r="A3374" s="5" t="s">
        <v>46</v>
      </c>
      <c r="B3374" s="79">
        <f>VLOOKUP($I3361,DATA!$A$1:$V$200,4,FALSE)</f>
        <v>0</v>
      </c>
      <c r="C3374" s="79"/>
      <c r="D3374" s="79"/>
      <c r="E3374" s="79"/>
    </row>
    <row r="3375" spans="1:13" ht="23.25">
      <c r="A3375" s="5" t="s">
        <v>47</v>
      </c>
      <c r="B3375" s="79">
        <f>VLOOKUP($I3361,DATA!$A$1:$V$200,5,FALSE)</f>
        <v>0</v>
      </c>
      <c r="C3375" s="79"/>
      <c r="D3375" s="79"/>
      <c r="E3375" s="79"/>
    </row>
    <row r="3376" spans="1:13" ht="23.25" customHeight="1">
      <c r="A3376" s="5" t="s">
        <v>40</v>
      </c>
      <c r="B3376" s="79">
        <f>VLOOKUP($I3361,DATA!$A$1:$V$200,6,FALSE)</f>
        <v>0</v>
      </c>
      <c r="C3376" s="79"/>
      <c r="D3376" s="79"/>
      <c r="E3376" s="79"/>
    </row>
    <row r="3377" spans="1:5" ht="23.25" customHeight="1">
      <c r="A3377" s="5" t="s">
        <v>41</v>
      </c>
      <c r="B3377" s="79">
        <f>VLOOKUP($I3361,DATA!$A$1:$V$200,7,FALSE)</f>
        <v>0</v>
      </c>
      <c r="C3377" s="79"/>
      <c r="D3377" s="79"/>
      <c r="E3377" s="79"/>
    </row>
    <row r="3378" spans="1:5" ht="23.25" customHeight="1">
      <c r="A3378" s="5" t="s">
        <v>42</v>
      </c>
      <c r="B3378" s="79">
        <f>VLOOKUP($I3361,DATA!$A$1:$V$200,8,FALSE)</f>
        <v>0</v>
      </c>
      <c r="C3378" s="79"/>
      <c r="D3378" s="79"/>
      <c r="E3378" s="79"/>
    </row>
    <row r="3379" spans="1:5" ht="25.5">
      <c r="A3379" s="5" t="s">
        <v>43</v>
      </c>
      <c r="B3379" s="79">
        <f>VLOOKUP($I3361,DATA!$A$1:$V$200,9,FALSE)</f>
        <v>0</v>
      </c>
      <c r="C3379" s="79"/>
      <c r="D3379" s="79"/>
      <c r="E3379" s="79"/>
    </row>
    <row r="3380" spans="1:5" ht="22.5" customHeight="1">
      <c r="A3380" s="80" t="s">
        <v>44</v>
      </c>
      <c r="B3380" s="80"/>
      <c r="C3380" s="80"/>
      <c r="D3380" s="80"/>
      <c r="E3380" s="80"/>
    </row>
    <row r="3381" spans="1:5" ht="18.75" customHeight="1">
      <c r="A3381" s="72" t="s">
        <v>58</v>
      </c>
      <c r="B3381" s="72"/>
      <c r="C3381" s="72"/>
      <c r="D3381" s="72"/>
      <c r="E3381" s="72"/>
    </row>
    <row r="3382" spans="1:5" ht="22.5" customHeight="1">
      <c r="A3382" s="26" t="s">
        <v>74</v>
      </c>
    </row>
    <row r="3383" spans="1:5" ht="18" customHeight="1">
      <c r="A3383" s="44" t="s">
        <v>59</v>
      </c>
      <c r="B3383" s="73" t="s">
        <v>60</v>
      </c>
      <c r="C3383" s="74"/>
      <c r="D3383" s="73" t="s">
        <v>61</v>
      </c>
      <c r="E3383" s="74"/>
    </row>
    <row r="3384" spans="1:5" ht="37.5" customHeight="1">
      <c r="A3384" s="28" t="s">
        <v>62</v>
      </c>
      <c r="B3384" s="65" t="e">
        <f t="shared" ref="B3384" si="1172">HLOOKUP(D3384,$I$23:$M$32,2,FALSE)</f>
        <v>#N/A</v>
      </c>
      <c r="C3384" s="66"/>
      <c r="D3384" s="68">
        <f>VLOOKUP($I3361,DATA!$A$1:$V$200,10,FALSE)</f>
        <v>0</v>
      </c>
      <c r="E3384" s="69"/>
    </row>
    <row r="3385" spans="1:5" ht="37.5" customHeight="1">
      <c r="A3385" s="28" t="s">
        <v>63</v>
      </c>
      <c r="B3385" s="65" t="e">
        <f t="shared" ref="B3385" si="1173">HLOOKUP(D3384,$I$23:$M$32,3,FALSE)</f>
        <v>#N/A</v>
      </c>
      <c r="C3385" s="66"/>
      <c r="D3385" s="68">
        <f>VLOOKUP($I3361,DATA!$A$1:$V$200,11,FALSE)</f>
        <v>0</v>
      </c>
      <c r="E3385" s="69"/>
    </row>
    <row r="3386" spans="1:5" ht="37.5" customHeight="1">
      <c r="A3386" s="28" t="s">
        <v>64</v>
      </c>
      <c r="B3386" s="65" t="e">
        <f t="shared" ref="B3386" si="1174">HLOOKUP(D3384,$I$23:$M$32,4,FALSE)</f>
        <v>#N/A</v>
      </c>
      <c r="C3386" s="66"/>
      <c r="D3386" s="68">
        <f>VLOOKUP($I3361,DATA!$A$1:$V$200,12,FALSE)</f>
        <v>0</v>
      </c>
      <c r="E3386" s="69"/>
    </row>
    <row r="3387" spans="1:5" ht="21.75" customHeight="1">
      <c r="A3387" s="26" t="s">
        <v>75</v>
      </c>
    </row>
    <row r="3388" spans="1:5" ht="18" customHeight="1">
      <c r="A3388" s="75" t="s">
        <v>65</v>
      </c>
      <c r="B3388" s="73" t="s">
        <v>60</v>
      </c>
      <c r="C3388" s="74"/>
      <c r="D3388" s="73" t="s">
        <v>61</v>
      </c>
      <c r="E3388" s="74"/>
    </row>
    <row r="3389" spans="1:5" ht="37.5" customHeight="1">
      <c r="A3389" s="76"/>
      <c r="B3389" s="65" t="e">
        <f t="shared" ref="B3389" si="1175">HLOOKUP(D3384,$I$23:$M$32,5,FALSE)</f>
        <v>#N/A</v>
      </c>
      <c r="C3389" s="66"/>
      <c r="D3389" s="68">
        <f>VLOOKUP($I3361,DATA!$A$1:$V$200,13,FALSE)</f>
        <v>0</v>
      </c>
      <c r="E3389" s="69"/>
    </row>
    <row r="3390" spans="1:5" ht="22.5" customHeight="1">
      <c r="A3390" s="26" t="s">
        <v>76</v>
      </c>
    </row>
    <row r="3391" spans="1:5" ht="18" customHeight="1">
      <c r="A3391" s="77" t="s">
        <v>66</v>
      </c>
      <c r="B3391" s="73" t="s">
        <v>60</v>
      </c>
      <c r="C3391" s="74"/>
      <c r="D3391" s="73" t="s">
        <v>61</v>
      </c>
      <c r="E3391" s="74"/>
    </row>
    <row r="3392" spans="1:5" ht="37.5" customHeight="1">
      <c r="A3392" s="78"/>
      <c r="B3392" s="65" t="e">
        <f t="shared" ref="B3392" si="1176">HLOOKUP(D3384,$I$23:$M$32,6,FALSE)</f>
        <v>#N/A</v>
      </c>
      <c r="C3392" s="66"/>
      <c r="D3392" s="68">
        <f>VLOOKUP($I3361,DATA!$A$1:$V$200,14,FALSE)</f>
        <v>0</v>
      </c>
      <c r="E3392" s="69"/>
    </row>
    <row r="3393" spans="1:13" ht="22.5" customHeight="1">
      <c r="A3393" s="26" t="s">
        <v>77</v>
      </c>
    </row>
    <row r="3394" spans="1:13" ht="30" customHeight="1">
      <c r="A3394" s="27" t="s">
        <v>67</v>
      </c>
      <c r="B3394" s="73" t="s">
        <v>60</v>
      </c>
      <c r="C3394" s="74"/>
      <c r="D3394" s="73" t="s">
        <v>61</v>
      </c>
      <c r="E3394" s="74"/>
    </row>
    <row r="3395" spans="1:13" ht="37.5" customHeight="1">
      <c r="A3395" s="28" t="s">
        <v>68</v>
      </c>
      <c r="B3395" s="65" t="e">
        <f t="shared" ref="B3395" si="1177">HLOOKUP(D3384,$I$23:$M$32,7,FALSE)</f>
        <v>#N/A</v>
      </c>
      <c r="C3395" s="66"/>
      <c r="D3395" s="68">
        <f>VLOOKUP($I3361,DATA!$A$1:$V$200,15,FALSE)</f>
        <v>0</v>
      </c>
      <c r="E3395" s="69"/>
    </row>
    <row r="3396" spans="1:13" ht="37.5" customHeight="1">
      <c r="A3396" s="28" t="s">
        <v>69</v>
      </c>
      <c r="B3396" s="65" t="e">
        <f t="shared" ref="B3396" si="1178">HLOOKUP(D3384,$I$23:$M$32,8,FALSE)</f>
        <v>#N/A</v>
      </c>
      <c r="C3396" s="66"/>
      <c r="D3396" s="68">
        <f>VLOOKUP($I3361,DATA!$A$1:$V$200,16,FALSE)</f>
        <v>0</v>
      </c>
      <c r="E3396" s="69"/>
    </row>
    <row r="3397" spans="1:13" ht="45" customHeight="1">
      <c r="A3397" s="29" t="s">
        <v>70</v>
      </c>
      <c r="B3397" s="65" t="e">
        <f t="shared" ref="B3397" si="1179">HLOOKUP(D3384,$I$23:$M$32,9,FALSE)</f>
        <v>#N/A</v>
      </c>
      <c r="C3397" s="66"/>
      <c r="D3397" s="68">
        <f>VLOOKUP($I3361,DATA!$A$1:$V$200,17,FALSE)</f>
        <v>0</v>
      </c>
      <c r="E3397" s="69"/>
    </row>
    <row r="3398" spans="1:13" ht="37.5" customHeight="1">
      <c r="A3398" s="28" t="s">
        <v>71</v>
      </c>
      <c r="B3398" s="65" t="e">
        <f t="shared" ref="B3398" si="1180">HLOOKUP(D3384,$I$23:$M$32,10,FALSE)</f>
        <v>#N/A</v>
      </c>
      <c r="C3398" s="66"/>
      <c r="D3398" s="68">
        <f>VLOOKUP($I3361,DATA!$A$1:$V$200,18,FALSE)</f>
        <v>0</v>
      </c>
      <c r="E3398" s="69"/>
    </row>
    <row r="3399" spans="1:13" ht="37.5" customHeight="1">
      <c r="A3399" s="30"/>
      <c r="B3399" s="31"/>
      <c r="C3399" s="31"/>
      <c r="D3399" s="32"/>
      <c r="E3399" s="32"/>
    </row>
    <row r="3400" spans="1:13" ht="18.75" customHeight="1">
      <c r="A3400" s="72" t="s">
        <v>72</v>
      </c>
      <c r="B3400" s="72"/>
      <c r="C3400" s="72"/>
      <c r="D3400" s="72"/>
      <c r="E3400" s="72"/>
    </row>
    <row r="3401" spans="1:13" ht="22.5" customHeight="1">
      <c r="A3401" s="26" t="s">
        <v>78</v>
      </c>
    </row>
    <row r="3402" spans="1:13" ht="30" customHeight="1">
      <c r="A3402" s="27" t="s">
        <v>73</v>
      </c>
      <c r="B3402" s="73" t="s">
        <v>60</v>
      </c>
      <c r="C3402" s="74"/>
      <c r="D3402" s="73" t="s">
        <v>61</v>
      </c>
      <c r="E3402" s="74"/>
      <c r="I3402" s="1" t="s">
        <v>26</v>
      </c>
      <c r="J3402" s="1" t="s">
        <v>25</v>
      </c>
      <c r="K3402" s="1" t="s">
        <v>194</v>
      </c>
      <c r="L3402" s="1" t="s">
        <v>195</v>
      </c>
      <c r="M3402" s="1" t="s">
        <v>196</v>
      </c>
    </row>
    <row r="3403" spans="1:13" ht="52.5" customHeight="1">
      <c r="A3403" s="29" t="str">
        <f>GRD!$L$4</f>
        <v>SELECT</v>
      </c>
      <c r="B3403" s="65" t="e">
        <f t="shared" ref="B3403:B3404" si="1181">HLOOKUP(D3403,$I$42:$M$44,$G3403,FALSE)</f>
        <v>#N/A</v>
      </c>
      <c r="C3403" s="66"/>
      <c r="D3403" s="68">
        <f>VLOOKUP($I3361,DATA!$A$1:$V$200,19,FALSE)</f>
        <v>0</v>
      </c>
      <c r="E3403" s="69"/>
      <c r="G3403" s="1">
        <v>2</v>
      </c>
      <c r="H3403" s="1" t="str">
        <f t="shared" ref="H3403:H3404" si="1182">A3403</f>
        <v>SELECT</v>
      </c>
      <c r="I3403" s="1" t="e">
        <f t="shared" ref="I3403:I3404" si="1183">VLOOKUP($H3403,$H$3:$M$15,2,FALSE)</f>
        <v>#N/A</v>
      </c>
      <c r="J3403" s="1" t="e">
        <f t="shared" ref="J3403:J3404" si="1184">VLOOKUP($H3403,$H$3:$M$15,3,FALSE)</f>
        <v>#N/A</v>
      </c>
      <c r="K3403" s="1" t="e">
        <f t="shared" ref="K3403:K3404" si="1185">VLOOKUP($H3403,$H$3:$M$15,4,FALSE)</f>
        <v>#N/A</v>
      </c>
      <c r="L3403" s="1" t="e">
        <f t="shared" ref="L3403:L3404" si="1186">VLOOKUP($H3403,$H$3:$M$15,5,FALSE)</f>
        <v>#N/A</v>
      </c>
      <c r="M3403" s="1" t="e">
        <f t="shared" ref="M3403:M3404" si="1187">VLOOKUP($H3403,$H$3:$M$15,6,FALSE)</f>
        <v>#N/A</v>
      </c>
    </row>
    <row r="3404" spans="1:13" ht="52.5" customHeight="1">
      <c r="A3404" s="29" t="str">
        <f>GRD!$M$4</f>
        <v>SELECT</v>
      </c>
      <c r="B3404" s="65" t="e">
        <f t="shared" si="1181"/>
        <v>#N/A</v>
      </c>
      <c r="C3404" s="66"/>
      <c r="D3404" s="68">
        <f>VLOOKUP($I3361,DATA!$A$1:$V$200,20,FALSE)</f>
        <v>0</v>
      </c>
      <c r="E3404" s="69"/>
      <c r="G3404" s="1">
        <v>3</v>
      </c>
      <c r="H3404" s="1" t="str">
        <f t="shared" si="1182"/>
        <v>SELECT</v>
      </c>
      <c r="I3404" s="1" t="e">
        <f t="shared" si="1183"/>
        <v>#N/A</v>
      </c>
      <c r="J3404" s="1" t="e">
        <f t="shared" si="1184"/>
        <v>#N/A</v>
      </c>
      <c r="K3404" s="1" t="e">
        <f t="shared" si="1185"/>
        <v>#N/A</v>
      </c>
      <c r="L3404" s="1" t="e">
        <f t="shared" si="1186"/>
        <v>#N/A</v>
      </c>
      <c r="M3404" s="1" t="e">
        <f t="shared" si="1187"/>
        <v>#N/A</v>
      </c>
    </row>
    <row r="3405" spans="1:13" ht="37.5" customHeight="1">
      <c r="A3405" s="70" t="s">
        <v>79</v>
      </c>
      <c r="B3405" s="70"/>
      <c r="C3405" s="70"/>
      <c r="D3405" s="70"/>
      <c r="E3405" s="70"/>
    </row>
    <row r="3406" spans="1:13" ht="12" customHeight="1">
      <c r="A3406" s="33"/>
      <c r="B3406" s="33"/>
      <c r="C3406" s="33"/>
      <c r="D3406" s="33"/>
      <c r="E3406" s="33"/>
    </row>
    <row r="3407" spans="1:13" ht="30" customHeight="1">
      <c r="A3407" s="27" t="s">
        <v>73</v>
      </c>
      <c r="B3407" s="71" t="s">
        <v>60</v>
      </c>
      <c r="C3407" s="71"/>
      <c r="D3407" s="71" t="s">
        <v>61</v>
      </c>
      <c r="E3407" s="71"/>
      <c r="I3407" s="1" t="s">
        <v>26</v>
      </c>
      <c r="J3407" s="1" t="s">
        <v>25</v>
      </c>
      <c r="K3407" s="1" t="s">
        <v>194</v>
      </c>
      <c r="L3407" s="1" t="s">
        <v>195</v>
      </c>
      <c r="M3407" s="1" t="s">
        <v>196</v>
      </c>
    </row>
    <row r="3408" spans="1:13" ht="52.5" customHeight="1">
      <c r="A3408" s="29" t="str">
        <f>GRD!$N$4</f>
        <v>SELECT</v>
      </c>
      <c r="B3408" s="65" t="e">
        <f t="shared" ref="B3408:B3409" si="1188">HLOOKUP(D3408,$I$47:$M$49,$G3408,FALSE)</f>
        <v>#N/A</v>
      </c>
      <c r="C3408" s="66"/>
      <c r="D3408" s="67">
        <f>VLOOKUP($I3361,DATA!$A$1:$V$200,21,FALSE)</f>
        <v>0</v>
      </c>
      <c r="E3408" s="67"/>
      <c r="G3408" s="1">
        <v>2</v>
      </c>
      <c r="H3408" s="1" t="str">
        <f t="shared" ref="H3408:H3409" si="1189">A3408</f>
        <v>SELECT</v>
      </c>
      <c r="I3408" s="1" t="e">
        <f t="shared" ref="I3408:I3469" si="1190">VLOOKUP($H3408,$H$3:$M$15,2,FALSE)</f>
        <v>#N/A</v>
      </c>
      <c r="J3408" s="1" t="e">
        <f t="shared" ref="J3408:J3469" si="1191">VLOOKUP($H3408,$H$3:$M$15,3,FALSE)</f>
        <v>#N/A</v>
      </c>
      <c r="K3408" s="1" t="e">
        <f t="shared" ref="K3408:K3469" si="1192">VLOOKUP($H3408,$H$3:$M$15,4,FALSE)</f>
        <v>#N/A</v>
      </c>
      <c r="L3408" s="1" t="e">
        <f t="shared" ref="L3408:L3469" si="1193">VLOOKUP($H3408,$H$3:$M$15,5,FALSE)</f>
        <v>#N/A</v>
      </c>
      <c r="M3408" s="1" t="e">
        <f t="shared" ref="M3408:M3469" si="1194">VLOOKUP($H3408,$H$3:$M$15,6,FALSE)</f>
        <v>#N/A</v>
      </c>
    </row>
    <row r="3409" spans="1:13" ht="52.5" customHeight="1">
      <c r="A3409" s="29" t="str">
        <f>GRD!$O$4</f>
        <v>SELECT</v>
      </c>
      <c r="B3409" s="65" t="e">
        <f t="shared" si="1188"/>
        <v>#N/A</v>
      </c>
      <c r="C3409" s="66"/>
      <c r="D3409" s="67">
        <f>VLOOKUP($I3361,DATA!$A$1:$V$200,22,FALSE)</f>
        <v>0</v>
      </c>
      <c r="E3409" s="67"/>
      <c r="G3409" s="1">
        <v>3</v>
      </c>
      <c r="H3409" s="1" t="str">
        <f t="shared" si="1189"/>
        <v>SELECT</v>
      </c>
      <c r="I3409" s="1" t="e">
        <f t="shared" si="1190"/>
        <v>#N/A</v>
      </c>
      <c r="J3409" s="1" t="e">
        <f t="shared" si="1191"/>
        <v>#N/A</v>
      </c>
      <c r="K3409" s="1" t="e">
        <f t="shared" si="1192"/>
        <v>#N/A</v>
      </c>
      <c r="L3409" s="1" t="e">
        <f t="shared" si="1193"/>
        <v>#N/A</v>
      </c>
      <c r="M3409" s="1" t="e">
        <f t="shared" si="1194"/>
        <v>#N/A</v>
      </c>
    </row>
    <row r="3415" spans="1:13">
      <c r="A3415" s="64" t="s">
        <v>80</v>
      </c>
      <c r="B3415" s="64"/>
      <c r="C3415" s="64" t="s">
        <v>81</v>
      </c>
      <c r="D3415" s="64"/>
      <c r="E3415" s="64"/>
    </row>
    <row r="3416" spans="1:13">
      <c r="C3416" s="64" t="s">
        <v>82</v>
      </c>
      <c r="D3416" s="64"/>
      <c r="E3416" s="64"/>
    </row>
    <row r="3417" spans="1:13">
      <c r="A3417" s="1" t="s">
        <v>84</v>
      </c>
    </row>
    <row r="3419" spans="1:13">
      <c r="A3419" s="1" t="s">
        <v>83</v>
      </c>
    </row>
    <row r="3421" spans="1:13" s="21" customFormat="1" ht="18.75" customHeight="1">
      <c r="A3421" s="89" t="s">
        <v>34</v>
      </c>
      <c r="B3421" s="89"/>
      <c r="C3421" s="89"/>
      <c r="D3421" s="89"/>
      <c r="E3421" s="89"/>
      <c r="I3421" s="21">
        <f t="shared" ref="I3421" si="1195">I3361+1</f>
        <v>58</v>
      </c>
    </row>
    <row r="3422" spans="1:13" s="21" customFormat="1" ht="30" customHeight="1">
      <c r="A3422" s="90" t="s">
        <v>35</v>
      </c>
      <c r="B3422" s="90"/>
      <c r="C3422" s="90"/>
      <c r="D3422" s="90"/>
      <c r="E3422" s="90"/>
      <c r="H3422" s="1"/>
      <c r="I3422" s="1"/>
      <c r="J3422" s="1"/>
      <c r="K3422" s="1"/>
      <c r="L3422" s="1"/>
      <c r="M3422" s="1"/>
    </row>
    <row r="3423" spans="1:13" ht="18.75" customHeight="1">
      <c r="A3423" s="22" t="s">
        <v>49</v>
      </c>
      <c r="B3423" s="91" t="str">
        <f>IF((SCH!$B$2=""),"",SCH!$B$2)</f>
        <v/>
      </c>
      <c r="C3423" s="91"/>
      <c r="D3423" s="91"/>
      <c r="E3423" s="92"/>
    </row>
    <row r="3424" spans="1:13" ht="18.75" customHeight="1">
      <c r="A3424" s="23" t="s">
        <v>50</v>
      </c>
      <c r="B3424" s="82" t="str">
        <f>IF((SCH!$B$3=""),"",SCH!$B$3)</f>
        <v/>
      </c>
      <c r="C3424" s="82"/>
      <c r="D3424" s="82"/>
      <c r="E3424" s="83"/>
    </row>
    <row r="3425" spans="1:13" ht="18.75" customHeight="1">
      <c r="A3425" s="23" t="s">
        <v>56</v>
      </c>
      <c r="B3425" s="46" t="str">
        <f>IF((SCH!$B$4=""),"",SCH!$B$4)</f>
        <v/>
      </c>
      <c r="C3425" s="24" t="s">
        <v>57</v>
      </c>
      <c r="D3425" s="82" t="str">
        <f>IF((SCH!$B$5=""),"",SCH!$B$5)</f>
        <v/>
      </c>
      <c r="E3425" s="83"/>
    </row>
    <row r="3426" spans="1:13" ht="18.75" customHeight="1">
      <c r="A3426" s="23" t="s">
        <v>51</v>
      </c>
      <c r="B3426" s="82" t="str">
        <f>IF((SCH!$B$6=""),"",SCH!$B$6)</f>
        <v/>
      </c>
      <c r="C3426" s="82"/>
      <c r="D3426" s="82"/>
      <c r="E3426" s="83"/>
    </row>
    <row r="3427" spans="1:13" ht="18.75" customHeight="1">
      <c r="A3427" s="23" t="s">
        <v>52</v>
      </c>
      <c r="B3427" s="82" t="str">
        <f>IF((SCH!$B$7=""),"",SCH!$B$7)</f>
        <v/>
      </c>
      <c r="C3427" s="82"/>
      <c r="D3427" s="82"/>
      <c r="E3427" s="83"/>
    </row>
    <row r="3428" spans="1:13" ht="18.75" customHeight="1">
      <c r="A3428" s="25" t="s">
        <v>53</v>
      </c>
      <c r="B3428" s="84" t="str">
        <f>IF((SCH!$B$8=""),"",SCH!$B$8)</f>
        <v/>
      </c>
      <c r="C3428" s="84"/>
      <c r="D3428" s="84"/>
      <c r="E3428" s="85"/>
    </row>
    <row r="3429" spans="1:13" ht="26.25" customHeight="1">
      <c r="A3429" s="86" t="s">
        <v>36</v>
      </c>
      <c r="B3429" s="86"/>
      <c r="C3429" s="86"/>
      <c r="D3429" s="86"/>
      <c r="E3429" s="86"/>
    </row>
    <row r="3430" spans="1:13" s="21" customFormat="1" ht="15" customHeight="1">
      <c r="A3430" s="87" t="s">
        <v>37</v>
      </c>
      <c r="B3430" s="87"/>
      <c r="C3430" s="87"/>
      <c r="D3430" s="87"/>
      <c r="E3430" s="87"/>
      <c r="H3430" s="1"/>
      <c r="I3430" s="1"/>
      <c r="J3430" s="1"/>
      <c r="K3430" s="1"/>
      <c r="L3430" s="1"/>
      <c r="M3430" s="1"/>
    </row>
    <row r="3431" spans="1:13" s="21" customFormat="1">
      <c r="A3431" s="88" t="s">
        <v>38</v>
      </c>
      <c r="B3431" s="88"/>
      <c r="C3431" s="88"/>
      <c r="D3431" s="88"/>
      <c r="E3431" s="88"/>
      <c r="H3431" s="1"/>
      <c r="I3431" s="1"/>
      <c r="J3431" s="1"/>
      <c r="K3431" s="1"/>
      <c r="L3431" s="1"/>
      <c r="M3431" s="1"/>
    </row>
    <row r="3432" spans="1:13" ht="26.25" customHeight="1">
      <c r="A3432" s="72" t="s">
        <v>39</v>
      </c>
      <c r="B3432" s="72"/>
      <c r="C3432" s="72"/>
      <c r="D3432" s="72"/>
      <c r="E3432" s="72"/>
    </row>
    <row r="3433" spans="1:13" ht="23.25">
      <c r="A3433" s="5" t="s">
        <v>45</v>
      </c>
      <c r="B3433" s="45">
        <f>VLOOKUP($I3421,DATA!$A$1:$V$200,2,FALSE)</f>
        <v>0</v>
      </c>
      <c r="C3433" s="43" t="s">
        <v>48</v>
      </c>
      <c r="D3433" s="81">
        <f>VLOOKUP($I3421,DATA!$A$1:$V$200,3,FALSE)</f>
        <v>0</v>
      </c>
      <c r="E3433" s="81"/>
    </row>
    <row r="3434" spans="1:13" ht="23.25">
      <c r="A3434" s="5" t="s">
        <v>46</v>
      </c>
      <c r="B3434" s="79">
        <f>VLOOKUP($I3421,DATA!$A$1:$V$200,4,FALSE)</f>
        <v>0</v>
      </c>
      <c r="C3434" s="79"/>
      <c r="D3434" s="79"/>
      <c r="E3434" s="79"/>
    </row>
    <row r="3435" spans="1:13" ht="23.25">
      <c r="A3435" s="5" t="s">
        <v>47</v>
      </c>
      <c r="B3435" s="79">
        <f>VLOOKUP($I3421,DATA!$A$1:$V$200,5,FALSE)</f>
        <v>0</v>
      </c>
      <c r="C3435" s="79"/>
      <c r="D3435" s="79"/>
      <c r="E3435" s="79"/>
    </row>
    <row r="3436" spans="1:13" ht="23.25" customHeight="1">
      <c r="A3436" s="5" t="s">
        <v>40</v>
      </c>
      <c r="B3436" s="79">
        <f>VLOOKUP($I3421,DATA!$A$1:$V$200,6,FALSE)</f>
        <v>0</v>
      </c>
      <c r="C3436" s="79"/>
      <c r="D3436" s="79"/>
      <c r="E3436" s="79"/>
    </row>
    <row r="3437" spans="1:13" ht="23.25" customHeight="1">
      <c r="A3437" s="5" t="s">
        <v>41</v>
      </c>
      <c r="B3437" s="79">
        <f>VLOOKUP($I3421,DATA!$A$1:$V$200,7,FALSE)</f>
        <v>0</v>
      </c>
      <c r="C3437" s="79"/>
      <c r="D3437" s="79"/>
      <c r="E3437" s="79"/>
    </row>
    <row r="3438" spans="1:13" ht="23.25" customHeight="1">
      <c r="A3438" s="5" t="s">
        <v>42</v>
      </c>
      <c r="B3438" s="79">
        <f>VLOOKUP($I3421,DATA!$A$1:$V$200,8,FALSE)</f>
        <v>0</v>
      </c>
      <c r="C3438" s="79"/>
      <c r="D3438" s="79"/>
      <c r="E3438" s="79"/>
    </row>
    <row r="3439" spans="1:13" ht="25.5">
      <c r="A3439" s="5" t="s">
        <v>43</v>
      </c>
      <c r="B3439" s="79">
        <f>VLOOKUP($I3421,DATA!$A$1:$V$200,9,FALSE)</f>
        <v>0</v>
      </c>
      <c r="C3439" s="79"/>
      <c r="D3439" s="79"/>
      <c r="E3439" s="79"/>
    </row>
    <row r="3440" spans="1:13" ht="22.5" customHeight="1">
      <c r="A3440" s="80" t="s">
        <v>44</v>
      </c>
      <c r="B3440" s="80"/>
      <c r="C3440" s="80"/>
      <c r="D3440" s="80"/>
      <c r="E3440" s="80"/>
    </row>
    <row r="3441" spans="1:5" ht="18.75" customHeight="1">
      <c r="A3441" s="72" t="s">
        <v>58</v>
      </c>
      <c r="B3441" s="72"/>
      <c r="C3441" s="72"/>
      <c r="D3441" s="72"/>
      <c r="E3441" s="72"/>
    </row>
    <row r="3442" spans="1:5" ht="22.5" customHeight="1">
      <c r="A3442" s="26" t="s">
        <v>74</v>
      </c>
    </row>
    <row r="3443" spans="1:5" ht="18" customHeight="1">
      <c r="A3443" s="44" t="s">
        <v>59</v>
      </c>
      <c r="B3443" s="73" t="s">
        <v>60</v>
      </c>
      <c r="C3443" s="74"/>
      <c r="D3443" s="73" t="s">
        <v>61</v>
      </c>
      <c r="E3443" s="74"/>
    </row>
    <row r="3444" spans="1:5" ht="37.5" customHeight="1">
      <c r="A3444" s="28" t="s">
        <v>62</v>
      </c>
      <c r="B3444" s="65" t="e">
        <f t="shared" ref="B3444" si="1196">HLOOKUP(D3444,$I$23:$M$32,2,FALSE)</f>
        <v>#N/A</v>
      </c>
      <c r="C3444" s="66"/>
      <c r="D3444" s="68">
        <f>VLOOKUP($I3421,DATA!$A$1:$V$200,10,FALSE)</f>
        <v>0</v>
      </c>
      <c r="E3444" s="69"/>
    </row>
    <row r="3445" spans="1:5" ht="37.5" customHeight="1">
      <c r="A3445" s="28" t="s">
        <v>63</v>
      </c>
      <c r="B3445" s="65" t="e">
        <f t="shared" ref="B3445" si="1197">HLOOKUP(D3444,$I$23:$M$32,3,FALSE)</f>
        <v>#N/A</v>
      </c>
      <c r="C3445" s="66"/>
      <c r="D3445" s="68">
        <f>VLOOKUP($I3421,DATA!$A$1:$V$200,11,FALSE)</f>
        <v>0</v>
      </c>
      <c r="E3445" s="69"/>
    </row>
    <row r="3446" spans="1:5" ht="37.5" customHeight="1">
      <c r="A3446" s="28" t="s">
        <v>64</v>
      </c>
      <c r="B3446" s="65" t="e">
        <f t="shared" ref="B3446" si="1198">HLOOKUP(D3444,$I$23:$M$32,4,FALSE)</f>
        <v>#N/A</v>
      </c>
      <c r="C3446" s="66"/>
      <c r="D3446" s="68">
        <f>VLOOKUP($I3421,DATA!$A$1:$V$200,12,FALSE)</f>
        <v>0</v>
      </c>
      <c r="E3446" s="69"/>
    </row>
    <row r="3447" spans="1:5" ht="21.75" customHeight="1">
      <c r="A3447" s="26" t="s">
        <v>75</v>
      </c>
    </row>
    <row r="3448" spans="1:5" ht="18" customHeight="1">
      <c r="A3448" s="75" t="s">
        <v>65</v>
      </c>
      <c r="B3448" s="73" t="s">
        <v>60</v>
      </c>
      <c r="C3448" s="74"/>
      <c r="D3448" s="73" t="s">
        <v>61</v>
      </c>
      <c r="E3448" s="74"/>
    </row>
    <row r="3449" spans="1:5" ht="37.5" customHeight="1">
      <c r="A3449" s="76"/>
      <c r="B3449" s="65" t="e">
        <f t="shared" ref="B3449" si="1199">HLOOKUP(D3444,$I$23:$M$32,5,FALSE)</f>
        <v>#N/A</v>
      </c>
      <c r="C3449" s="66"/>
      <c r="D3449" s="68">
        <f>VLOOKUP($I3421,DATA!$A$1:$V$200,13,FALSE)</f>
        <v>0</v>
      </c>
      <c r="E3449" s="69"/>
    </row>
    <row r="3450" spans="1:5" ht="22.5" customHeight="1">
      <c r="A3450" s="26" t="s">
        <v>76</v>
      </c>
    </row>
    <row r="3451" spans="1:5" ht="18" customHeight="1">
      <c r="A3451" s="77" t="s">
        <v>66</v>
      </c>
      <c r="B3451" s="73" t="s">
        <v>60</v>
      </c>
      <c r="C3451" s="74"/>
      <c r="D3451" s="73" t="s">
        <v>61</v>
      </c>
      <c r="E3451" s="74"/>
    </row>
    <row r="3452" spans="1:5" ht="37.5" customHeight="1">
      <c r="A3452" s="78"/>
      <c r="B3452" s="65" t="e">
        <f t="shared" ref="B3452" si="1200">HLOOKUP(D3444,$I$23:$M$32,6,FALSE)</f>
        <v>#N/A</v>
      </c>
      <c r="C3452" s="66"/>
      <c r="D3452" s="68">
        <f>VLOOKUP($I3421,DATA!$A$1:$V$200,14,FALSE)</f>
        <v>0</v>
      </c>
      <c r="E3452" s="69"/>
    </row>
    <row r="3453" spans="1:5" ht="22.5" customHeight="1">
      <c r="A3453" s="26" t="s">
        <v>77</v>
      </c>
    </row>
    <row r="3454" spans="1:5" ht="30" customHeight="1">
      <c r="A3454" s="27" t="s">
        <v>67</v>
      </c>
      <c r="B3454" s="73" t="s">
        <v>60</v>
      </c>
      <c r="C3454" s="74"/>
      <c r="D3454" s="73" t="s">
        <v>61</v>
      </c>
      <c r="E3454" s="74"/>
    </row>
    <row r="3455" spans="1:5" ht="37.5" customHeight="1">
      <c r="A3455" s="28" t="s">
        <v>68</v>
      </c>
      <c r="B3455" s="65" t="e">
        <f t="shared" ref="B3455" si="1201">HLOOKUP(D3444,$I$23:$M$32,7,FALSE)</f>
        <v>#N/A</v>
      </c>
      <c r="C3455" s="66"/>
      <c r="D3455" s="68">
        <f>VLOOKUP($I3421,DATA!$A$1:$V$200,15,FALSE)</f>
        <v>0</v>
      </c>
      <c r="E3455" s="69"/>
    </row>
    <row r="3456" spans="1:5" ht="37.5" customHeight="1">
      <c r="A3456" s="28" t="s">
        <v>69</v>
      </c>
      <c r="B3456" s="65" t="e">
        <f t="shared" ref="B3456" si="1202">HLOOKUP(D3444,$I$23:$M$32,8,FALSE)</f>
        <v>#N/A</v>
      </c>
      <c r="C3456" s="66"/>
      <c r="D3456" s="68">
        <f>VLOOKUP($I3421,DATA!$A$1:$V$200,16,FALSE)</f>
        <v>0</v>
      </c>
      <c r="E3456" s="69"/>
    </row>
    <row r="3457" spans="1:13" ht="45" customHeight="1">
      <c r="A3457" s="29" t="s">
        <v>70</v>
      </c>
      <c r="B3457" s="65" t="e">
        <f t="shared" ref="B3457" si="1203">HLOOKUP(D3444,$I$23:$M$32,9,FALSE)</f>
        <v>#N/A</v>
      </c>
      <c r="C3457" s="66"/>
      <c r="D3457" s="68">
        <f>VLOOKUP($I3421,DATA!$A$1:$V$200,17,FALSE)</f>
        <v>0</v>
      </c>
      <c r="E3457" s="69"/>
    </row>
    <row r="3458" spans="1:13" ht="37.5" customHeight="1">
      <c r="A3458" s="28" t="s">
        <v>71</v>
      </c>
      <c r="B3458" s="65" t="e">
        <f t="shared" ref="B3458" si="1204">HLOOKUP(D3444,$I$23:$M$32,10,FALSE)</f>
        <v>#N/A</v>
      </c>
      <c r="C3458" s="66"/>
      <c r="D3458" s="68">
        <f>VLOOKUP($I3421,DATA!$A$1:$V$200,18,FALSE)</f>
        <v>0</v>
      </c>
      <c r="E3458" s="69"/>
    </row>
    <row r="3459" spans="1:13" ht="37.5" customHeight="1">
      <c r="A3459" s="30"/>
      <c r="B3459" s="31"/>
      <c r="C3459" s="31"/>
      <c r="D3459" s="32"/>
      <c r="E3459" s="32"/>
    </row>
    <row r="3460" spans="1:13" ht="18.75" customHeight="1">
      <c r="A3460" s="72" t="s">
        <v>72</v>
      </c>
      <c r="B3460" s="72"/>
      <c r="C3460" s="72"/>
      <c r="D3460" s="72"/>
      <c r="E3460" s="72"/>
    </row>
    <row r="3461" spans="1:13" ht="22.5" customHeight="1">
      <c r="A3461" s="26" t="s">
        <v>78</v>
      </c>
    </row>
    <row r="3462" spans="1:13" ht="30" customHeight="1">
      <c r="A3462" s="27" t="s">
        <v>73</v>
      </c>
      <c r="B3462" s="73" t="s">
        <v>60</v>
      </c>
      <c r="C3462" s="74"/>
      <c r="D3462" s="73" t="s">
        <v>61</v>
      </c>
      <c r="E3462" s="74"/>
      <c r="I3462" s="1" t="s">
        <v>26</v>
      </c>
      <c r="J3462" s="1" t="s">
        <v>25</v>
      </c>
      <c r="K3462" s="1" t="s">
        <v>194</v>
      </c>
      <c r="L3462" s="1" t="s">
        <v>195</v>
      </c>
      <c r="M3462" s="1" t="s">
        <v>196</v>
      </c>
    </row>
    <row r="3463" spans="1:13" ht="52.5" customHeight="1">
      <c r="A3463" s="29" t="str">
        <f>GRD!$L$4</f>
        <v>SELECT</v>
      </c>
      <c r="B3463" s="65" t="e">
        <f t="shared" ref="B3463:B3464" si="1205">HLOOKUP(D3463,$I$42:$M$44,$G3463,FALSE)</f>
        <v>#N/A</v>
      </c>
      <c r="C3463" s="66"/>
      <c r="D3463" s="68">
        <f>VLOOKUP($I3421,DATA!$A$1:$V$200,19,FALSE)</f>
        <v>0</v>
      </c>
      <c r="E3463" s="69"/>
      <c r="G3463" s="1">
        <v>2</v>
      </c>
      <c r="H3463" s="1" t="str">
        <f t="shared" ref="H3463:H3464" si="1206">A3463</f>
        <v>SELECT</v>
      </c>
      <c r="I3463" s="1" t="e">
        <f t="shared" ref="I3463:I3464" si="1207">VLOOKUP($H3463,$H$3:$M$15,2,FALSE)</f>
        <v>#N/A</v>
      </c>
      <c r="J3463" s="1" t="e">
        <f t="shared" ref="J3463:J3464" si="1208">VLOOKUP($H3463,$H$3:$M$15,3,FALSE)</f>
        <v>#N/A</v>
      </c>
      <c r="K3463" s="1" t="e">
        <f t="shared" ref="K3463:K3464" si="1209">VLOOKUP($H3463,$H$3:$M$15,4,FALSE)</f>
        <v>#N/A</v>
      </c>
      <c r="L3463" s="1" t="e">
        <f t="shared" ref="L3463:L3464" si="1210">VLOOKUP($H3463,$H$3:$M$15,5,FALSE)</f>
        <v>#N/A</v>
      </c>
      <c r="M3463" s="1" t="e">
        <f t="shared" ref="M3463:M3464" si="1211">VLOOKUP($H3463,$H$3:$M$15,6,FALSE)</f>
        <v>#N/A</v>
      </c>
    </row>
    <row r="3464" spans="1:13" ht="52.5" customHeight="1">
      <c r="A3464" s="29" t="str">
        <f>GRD!$M$4</f>
        <v>SELECT</v>
      </c>
      <c r="B3464" s="65" t="e">
        <f t="shared" si="1205"/>
        <v>#N/A</v>
      </c>
      <c r="C3464" s="66"/>
      <c r="D3464" s="68">
        <f>VLOOKUP($I3421,DATA!$A$1:$V$200,20,FALSE)</f>
        <v>0</v>
      </c>
      <c r="E3464" s="69"/>
      <c r="G3464" s="1">
        <v>3</v>
      </c>
      <c r="H3464" s="1" t="str">
        <f t="shared" si="1206"/>
        <v>SELECT</v>
      </c>
      <c r="I3464" s="1" t="e">
        <f t="shared" si="1207"/>
        <v>#N/A</v>
      </c>
      <c r="J3464" s="1" t="e">
        <f t="shared" si="1208"/>
        <v>#N/A</v>
      </c>
      <c r="K3464" s="1" t="e">
        <f t="shared" si="1209"/>
        <v>#N/A</v>
      </c>
      <c r="L3464" s="1" t="e">
        <f t="shared" si="1210"/>
        <v>#N/A</v>
      </c>
      <c r="M3464" s="1" t="e">
        <f t="shared" si="1211"/>
        <v>#N/A</v>
      </c>
    </row>
    <row r="3465" spans="1:13" ht="37.5" customHeight="1">
      <c r="A3465" s="70" t="s">
        <v>79</v>
      </c>
      <c r="B3465" s="70"/>
      <c r="C3465" s="70"/>
      <c r="D3465" s="70"/>
      <c r="E3465" s="70"/>
    </row>
    <row r="3466" spans="1:13" ht="12" customHeight="1">
      <c r="A3466" s="33"/>
      <c r="B3466" s="33"/>
      <c r="C3466" s="33"/>
      <c r="D3466" s="33"/>
      <c r="E3466" s="33"/>
    </row>
    <row r="3467" spans="1:13" ht="30" customHeight="1">
      <c r="A3467" s="27" t="s">
        <v>73</v>
      </c>
      <c r="B3467" s="71" t="s">
        <v>60</v>
      </c>
      <c r="C3467" s="71"/>
      <c r="D3467" s="71" t="s">
        <v>61</v>
      </c>
      <c r="E3467" s="71"/>
      <c r="I3467" s="1" t="s">
        <v>26</v>
      </c>
      <c r="J3467" s="1" t="s">
        <v>25</v>
      </c>
      <c r="K3467" s="1" t="s">
        <v>194</v>
      </c>
      <c r="L3467" s="1" t="s">
        <v>195</v>
      </c>
      <c r="M3467" s="1" t="s">
        <v>196</v>
      </c>
    </row>
    <row r="3468" spans="1:13" ht="52.5" customHeight="1">
      <c r="A3468" s="29" t="str">
        <f>GRD!$N$4</f>
        <v>SELECT</v>
      </c>
      <c r="B3468" s="65" t="e">
        <f t="shared" ref="B3468:B3469" si="1212">HLOOKUP(D3468,$I$47:$M$49,$G3468,FALSE)</f>
        <v>#N/A</v>
      </c>
      <c r="C3468" s="66"/>
      <c r="D3468" s="67">
        <f>VLOOKUP($I3421,DATA!$A$1:$V$200,21,FALSE)</f>
        <v>0</v>
      </c>
      <c r="E3468" s="67"/>
      <c r="G3468" s="1">
        <v>2</v>
      </c>
      <c r="H3468" s="1" t="str">
        <f t="shared" ref="H3468:H3469" si="1213">A3468</f>
        <v>SELECT</v>
      </c>
      <c r="I3468" s="1" t="e">
        <f t="shared" si="1190"/>
        <v>#N/A</v>
      </c>
      <c r="J3468" s="1" t="e">
        <f t="shared" si="1191"/>
        <v>#N/A</v>
      </c>
      <c r="K3468" s="1" t="e">
        <f t="shared" si="1192"/>
        <v>#N/A</v>
      </c>
      <c r="L3468" s="1" t="e">
        <f t="shared" si="1193"/>
        <v>#N/A</v>
      </c>
      <c r="M3468" s="1" t="e">
        <f t="shared" si="1194"/>
        <v>#N/A</v>
      </c>
    </row>
    <row r="3469" spans="1:13" ht="52.5" customHeight="1">
      <c r="A3469" s="29" t="str">
        <f>GRD!$O$4</f>
        <v>SELECT</v>
      </c>
      <c r="B3469" s="65" t="e">
        <f t="shared" si="1212"/>
        <v>#N/A</v>
      </c>
      <c r="C3469" s="66"/>
      <c r="D3469" s="67">
        <f>VLOOKUP($I3421,DATA!$A$1:$V$200,22,FALSE)</f>
        <v>0</v>
      </c>
      <c r="E3469" s="67"/>
      <c r="G3469" s="1">
        <v>3</v>
      </c>
      <c r="H3469" s="1" t="str">
        <f t="shared" si="1213"/>
        <v>SELECT</v>
      </c>
      <c r="I3469" s="1" t="e">
        <f t="shared" si="1190"/>
        <v>#N/A</v>
      </c>
      <c r="J3469" s="1" t="e">
        <f t="shared" si="1191"/>
        <v>#N/A</v>
      </c>
      <c r="K3469" s="1" t="e">
        <f t="shared" si="1192"/>
        <v>#N/A</v>
      </c>
      <c r="L3469" s="1" t="e">
        <f t="shared" si="1193"/>
        <v>#N/A</v>
      </c>
      <c r="M3469" s="1" t="e">
        <f t="shared" si="1194"/>
        <v>#N/A</v>
      </c>
    </row>
    <row r="3475" spans="1:13">
      <c r="A3475" s="64" t="s">
        <v>80</v>
      </c>
      <c r="B3475" s="64"/>
      <c r="C3475" s="64" t="s">
        <v>81</v>
      </c>
      <c r="D3475" s="64"/>
      <c r="E3475" s="64"/>
    </row>
    <row r="3476" spans="1:13">
      <c r="C3476" s="64" t="s">
        <v>82</v>
      </c>
      <c r="D3476" s="64"/>
      <c r="E3476" s="64"/>
    </row>
    <row r="3477" spans="1:13">
      <c r="A3477" s="1" t="s">
        <v>84</v>
      </c>
    </row>
    <row r="3479" spans="1:13">
      <c r="A3479" s="1" t="s">
        <v>83</v>
      </c>
    </row>
    <row r="3481" spans="1:13" s="21" customFormat="1" ht="18.75" customHeight="1">
      <c r="A3481" s="89" t="s">
        <v>34</v>
      </c>
      <c r="B3481" s="89"/>
      <c r="C3481" s="89"/>
      <c r="D3481" s="89"/>
      <c r="E3481" s="89"/>
      <c r="I3481" s="21">
        <f t="shared" ref="I3481" si="1214">I3421+1</f>
        <v>59</v>
      </c>
    </row>
    <row r="3482" spans="1:13" s="21" customFormat="1" ht="30" customHeight="1">
      <c r="A3482" s="90" t="s">
        <v>35</v>
      </c>
      <c r="B3482" s="90"/>
      <c r="C3482" s="90"/>
      <c r="D3482" s="90"/>
      <c r="E3482" s="90"/>
      <c r="H3482" s="1"/>
      <c r="I3482" s="1"/>
      <c r="J3482" s="1"/>
      <c r="K3482" s="1"/>
      <c r="L3482" s="1"/>
      <c r="M3482" s="1"/>
    </row>
    <row r="3483" spans="1:13" ht="18.75" customHeight="1">
      <c r="A3483" s="22" t="s">
        <v>49</v>
      </c>
      <c r="B3483" s="91" t="str">
        <f>IF((SCH!$B$2=""),"",SCH!$B$2)</f>
        <v/>
      </c>
      <c r="C3483" s="91"/>
      <c r="D3483" s="91"/>
      <c r="E3483" s="92"/>
    </row>
    <row r="3484" spans="1:13" ht="18.75" customHeight="1">
      <c r="A3484" s="23" t="s">
        <v>50</v>
      </c>
      <c r="B3484" s="82" t="str">
        <f>IF((SCH!$B$3=""),"",SCH!$B$3)</f>
        <v/>
      </c>
      <c r="C3484" s="82"/>
      <c r="D3484" s="82"/>
      <c r="E3484" s="83"/>
    </row>
    <row r="3485" spans="1:13" ht="18.75" customHeight="1">
      <c r="A3485" s="23" t="s">
        <v>56</v>
      </c>
      <c r="B3485" s="46" t="str">
        <f>IF((SCH!$B$4=""),"",SCH!$B$4)</f>
        <v/>
      </c>
      <c r="C3485" s="24" t="s">
        <v>57</v>
      </c>
      <c r="D3485" s="82" t="str">
        <f>IF((SCH!$B$5=""),"",SCH!$B$5)</f>
        <v/>
      </c>
      <c r="E3485" s="83"/>
    </row>
    <row r="3486" spans="1:13" ht="18.75" customHeight="1">
      <c r="A3486" s="23" t="s">
        <v>51</v>
      </c>
      <c r="B3486" s="82" t="str">
        <f>IF((SCH!$B$6=""),"",SCH!$B$6)</f>
        <v/>
      </c>
      <c r="C3486" s="82"/>
      <c r="D3486" s="82"/>
      <c r="E3486" s="83"/>
    </row>
    <row r="3487" spans="1:13" ht="18.75" customHeight="1">
      <c r="A3487" s="23" t="s">
        <v>52</v>
      </c>
      <c r="B3487" s="82" t="str">
        <f>IF((SCH!$B$7=""),"",SCH!$B$7)</f>
        <v/>
      </c>
      <c r="C3487" s="82"/>
      <c r="D3487" s="82"/>
      <c r="E3487" s="83"/>
    </row>
    <row r="3488" spans="1:13" ht="18.75" customHeight="1">
      <c r="A3488" s="25" t="s">
        <v>53</v>
      </c>
      <c r="B3488" s="84" t="str">
        <f>IF((SCH!$B$8=""),"",SCH!$B$8)</f>
        <v/>
      </c>
      <c r="C3488" s="84"/>
      <c r="D3488" s="84"/>
      <c r="E3488" s="85"/>
    </row>
    <row r="3489" spans="1:13" ht="26.25" customHeight="1">
      <c r="A3489" s="86" t="s">
        <v>36</v>
      </c>
      <c r="B3489" s="86"/>
      <c r="C3489" s="86"/>
      <c r="D3489" s="86"/>
      <c r="E3489" s="86"/>
    </row>
    <row r="3490" spans="1:13" s="21" customFormat="1" ht="15" customHeight="1">
      <c r="A3490" s="87" t="s">
        <v>37</v>
      </c>
      <c r="B3490" s="87"/>
      <c r="C3490" s="87"/>
      <c r="D3490" s="87"/>
      <c r="E3490" s="87"/>
      <c r="H3490" s="1"/>
      <c r="I3490" s="1"/>
      <c r="J3490" s="1"/>
      <c r="K3490" s="1"/>
      <c r="L3490" s="1"/>
      <c r="M3490" s="1"/>
    </row>
    <row r="3491" spans="1:13" s="21" customFormat="1">
      <c r="A3491" s="88" t="s">
        <v>38</v>
      </c>
      <c r="B3491" s="88"/>
      <c r="C3491" s="88"/>
      <c r="D3491" s="88"/>
      <c r="E3491" s="88"/>
      <c r="H3491" s="1"/>
      <c r="I3491" s="1"/>
      <c r="J3491" s="1"/>
      <c r="K3491" s="1"/>
      <c r="L3491" s="1"/>
      <c r="M3491" s="1"/>
    </row>
    <row r="3492" spans="1:13" ht="26.25" customHeight="1">
      <c r="A3492" s="72" t="s">
        <v>39</v>
      </c>
      <c r="B3492" s="72"/>
      <c r="C3492" s="72"/>
      <c r="D3492" s="72"/>
      <c r="E3492" s="72"/>
    </row>
    <row r="3493" spans="1:13" ht="23.25">
      <c r="A3493" s="5" t="s">
        <v>45</v>
      </c>
      <c r="B3493" s="45">
        <f>VLOOKUP($I3481,DATA!$A$1:$V$200,2,FALSE)</f>
        <v>0</v>
      </c>
      <c r="C3493" s="43" t="s">
        <v>48</v>
      </c>
      <c r="D3493" s="81">
        <f>VLOOKUP($I3481,DATA!$A$1:$V$200,3,FALSE)</f>
        <v>0</v>
      </c>
      <c r="E3493" s="81"/>
    </row>
    <row r="3494" spans="1:13" ht="23.25">
      <c r="A3494" s="5" t="s">
        <v>46</v>
      </c>
      <c r="B3494" s="79">
        <f>VLOOKUP($I3481,DATA!$A$1:$V$200,4,FALSE)</f>
        <v>0</v>
      </c>
      <c r="C3494" s="79"/>
      <c r="D3494" s="79"/>
      <c r="E3494" s="79"/>
    </row>
    <row r="3495" spans="1:13" ht="23.25">
      <c r="A3495" s="5" t="s">
        <v>47</v>
      </c>
      <c r="B3495" s="79">
        <f>VLOOKUP($I3481,DATA!$A$1:$V$200,5,FALSE)</f>
        <v>0</v>
      </c>
      <c r="C3495" s="79"/>
      <c r="D3495" s="79"/>
      <c r="E3495" s="79"/>
    </row>
    <row r="3496" spans="1:13" ht="23.25" customHeight="1">
      <c r="A3496" s="5" t="s">
        <v>40</v>
      </c>
      <c r="B3496" s="79">
        <f>VLOOKUP($I3481,DATA!$A$1:$V$200,6,FALSE)</f>
        <v>0</v>
      </c>
      <c r="C3496" s="79"/>
      <c r="D3496" s="79"/>
      <c r="E3496" s="79"/>
    </row>
    <row r="3497" spans="1:13" ht="23.25" customHeight="1">
      <c r="A3497" s="5" t="s">
        <v>41</v>
      </c>
      <c r="B3497" s="79">
        <f>VLOOKUP($I3481,DATA!$A$1:$V$200,7,FALSE)</f>
        <v>0</v>
      </c>
      <c r="C3497" s="79"/>
      <c r="D3497" s="79"/>
      <c r="E3497" s="79"/>
    </row>
    <row r="3498" spans="1:13" ht="23.25" customHeight="1">
      <c r="A3498" s="5" t="s">
        <v>42</v>
      </c>
      <c r="B3498" s="79">
        <f>VLOOKUP($I3481,DATA!$A$1:$V$200,8,FALSE)</f>
        <v>0</v>
      </c>
      <c r="C3498" s="79"/>
      <c r="D3498" s="79"/>
      <c r="E3498" s="79"/>
    </row>
    <row r="3499" spans="1:13" ht="25.5">
      <c r="A3499" s="5" t="s">
        <v>43</v>
      </c>
      <c r="B3499" s="79">
        <f>VLOOKUP($I3481,DATA!$A$1:$V$200,9,FALSE)</f>
        <v>0</v>
      </c>
      <c r="C3499" s="79"/>
      <c r="D3499" s="79"/>
      <c r="E3499" s="79"/>
    </row>
    <row r="3500" spans="1:13" ht="22.5" customHeight="1">
      <c r="A3500" s="80" t="s">
        <v>44</v>
      </c>
      <c r="B3500" s="80"/>
      <c r="C3500" s="80"/>
      <c r="D3500" s="80"/>
      <c r="E3500" s="80"/>
    </row>
    <row r="3501" spans="1:13" ht="18.75" customHeight="1">
      <c r="A3501" s="72" t="s">
        <v>58</v>
      </c>
      <c r="B3501" s="72"/>
      <c r="C3501" s="72"/>
      <c r="D3501" s="72"/>
      <c r="E3501" s="72"/>
    </row>
    <row r="3502" spans="1:13" ht="22.5" customHeight="1">
      <c r="A3502" s="26" t="s">
        <v>74</v>
      </c>
    </row>
    <row r="3503" spans="1:13" ht="18" customHeight="1">
      <c r="A3503" s="44" t="s">
        <v>59</v>
      </c>
      <c r="B3503" s="73" t="s">
        <v>60</v>
      </c>
      <c r="C3503" s="74"/>
      <c r="D3503" s="73" t="s">
        <v>61</v>
      </c>
      <c r="E3503" s="74"/>
    </row>
    <row r="3504" spans="1:13" ht="37.5" customHeight="1">
      <c r="A3504" s="28" t="s">
        <v>62</v>
      </c>
      <c r="B3504" s="65" t="e">
        <f t="shared" ref="B3504" si="1215">HLOOKUP(D3504,$I$23:$M$32,2,FALSE)</f>
        <v>#N/A</v>
      </c>
      <c r="C3504" s="66"/>
      <c r="D3504" s="68">
        <f>VLOOKUP($I3481,DATA!$A$1:$V$200,10,FALSE)</f>
        <v>0</v>
      </c>
      <c r="E3504" s="69"/>
    </row>
    <row r="3505" spans="1:5" ht="37.5" customHeight="1">
      <c r="A3505" s="28" t="s">
        <v>63</v>
      </c>
      <c r="B3505" s="65" t="e">
        <f t="shared" ref="B3505" si="1216">HLOOKUP(D3504,$I$23:$M$32,3,FALSE)</f>
        <v>#N/A</v>
      </c>
      <c r="C3505" s="66"/>
      <c r="D3505" s="68">
        <f>VLOOKUP($I3481,DATA!$A$1:$V$200,11,FALSE)</f>
        <v>0</v>
      </c>
      <c r="E3505" s="69"/>
    </row>
    <row r="3506" spans="1:5" ht="37.5" customHeight="1">
      <c r="A3506" s="28" t="s">
        <v>64</v>
      </c>
      <c r="B3506" s="65" t="e">
        <f t="shared" ref="B3506" si="1217">HLOOKUP(D3504,$I$23:$M$32,4,FALSE)</f>
        <v>#N/A</v>
      </c>
      <c r="C3506" s="66"/>
      <c r="D3506" s="68">
        <f>VLOOKUP($I3481,DATA!$A$1:$V$200,12,FALSE)</f>
        <v>0</v>
      </c>
      <c r="E3506" s="69"/>
    </row>
    <row r="3507" spans="1:5" ht="21.75" customHeight="1">
      <c r="A3507" s="26" t="s">
        <v>75</v>
      </c>
    </row>
    <row r="3508" spans="1:5" ht="18" customHeight="1">
      <c r="A3508" s="75" t="s">
        <v>65</v>
      </c>
      <c r="B3508" s="73" t="s">
        <v>60</v>
      </c>
      <c r="C3508" s="74"/>
      <c r="D3508" s="73" t="s">
        <v>61</v>
      </c>
      <c r="E3508" s="74"/>
    </row>
    <row r="3509" spans="1:5" ht="37.5" customHeight="1">
      <c r="A3509" s="76"/>
      <c r="B3509" s="65" t="e">
        <f t="shared" ref="B3509" si="1218">HLOOKUP(D3504,$I$23:$M$32,5,FALSE)</f>
        <v>#N/A</v>
      </c>
      <c r="C3509" s="66"/>
      <c r="D3509" s="68">
        <f>VLOOKUP($I3481,DATA!$A$1:$V$200,13,FALSE)</f>
        <v>0</v>
      </c>
      <c r="E3509" s="69"/>
    </row>
    <row r="3510" spans="1:5" ht="22.5" customHeight="1">
      <c r="A3510" s="26" t="s">
        <v>76</v>
      </c>
    </row>
    <row r="3511" spans="1:5" ht="18" customHeight="1">
      <c r="A3511" s="77" t="s">
        <v>66</v>
      </c>
      <c r="B3511" s="73" t="s">
        <v>60</v>
      </c>
      <c r="C3511" s="74"/>
      <c r="D3511" s="73" t="s">
        <v>61</v>
      </c>
      <c r="E3511" s="74"/>
    </row>
    <row r="3512" spans="1:5" ht="37.5" customHeight="1">
      <c r="A3512" s="78"/>
      <c r="B3512" s="65" t="e">
        <f t="shared" ref="B3512" si="1219">HLOOKUP(D3504,$I$23:$M$32,6,FALSE)</f>
        <v>#N/A</v>
      </c>
      <c r="C3512" s="66"/>
      <c r="D3512" s="68">
        <f>VLOOKUP($I3481,DATA!$A$1:$V$200,14,FALSE)</f>
        <v>0</v>
      </c>
      <c r="E3512" s="69"/>
    </row>
    <row r="3513" spans="1:5" ht="22.5" customHeight="1">
      <c r="A3513" s="26" t="s">
        <v>77</v>
      </c>
    </row>
    <row r="3514" spans="1:5" ht="30" customHeight="1">
      <c r="A3514" s="27" t="s">
        <v>67</v>
      </c>
      <c r="B3514" s="73" t="s">
        <v>60</v>
      </c>
      <c r="C3514" s="74"/>
      <c r="D3514" s="73" t="s">
        <v>61</v>
      </c>
      <c r="E3514" s="74"/>
    </row>
    <row r="3515" spans="1:5" ht="37.5" customHeight="1">
      <c r="A3515" s="28" t="s">
        <v>68</v>
      </c>
      <c r="B3515" s="65" t="e">
        <f t="shared" ref="B3515" si="1220">HLOOKUP(D3504,$I$23:$M$32,7,FALSE)</f>
        <v>#N/A</v>
      </c>
      <c r="C3515" s="66"/>
      <c r="D3515" s="68">
        <f>VLOOKUP($I3481,DATA!$A$1:$V$200,15,FALSE)</f>
        <v>0</v>
      </c>
      <c r="E3515" s="69"/>
    </row>
    <row r="3516" spans="1:5" ht="37.5" customHeight="1">
      <c r="A3516" s="28" t="s">
        <v>69</v>
      </c>
      <c r="B3516" s="65" t="e">
        <f t="shared" ref="B3516" si="1221">HLOOKUP(D3504,$I$23:$M$32,8,FALSE)</f>
        <v>#N/A</v>
      </c>
      <c r="C3516" s="66"/>
      <c r="D3516" s="68">
        <f>VLOOKUP($I3481,DATA!$A$1:$V$200,16,FALSE)</f>
        <v>0</v>
      </c>
      <c r="E3516" s="69"/>
    </row>
    <row r="3517" spans="1:5" ht="45" customHeight="1">
      <c r="A3517" s="29" t="s">
        <v>70</v>
      </c>
      <c r="B3517" s="65" t="e">
        <f t="shared" ref="B3517" si="1222">HLOOKUP(D3504,$I$23:$M$32,9,FALSE)</f>
        <v>#N/A</v>
      </c>
      <c r="C3517" s="66"/>
      <c r="D3517" s="68">
        <f>VLOOKUP($I3481,DATA!$A$1:$V$200,17,FALSE)</f>
        <v>0</v>
      </c>
      <c r="E3517" s="69"/>
    </row>
    <row r="3518" spans="1:5" ht="37.5" customHeight="1">
      <c r="A3518" s="28" t="s">
        <v>71</v>
      </c>
      <c r="B3518" s="65" t="e">
        <f t="shared" ref="B3518" si="1223">HLOOKUP(D3504,$I$23:$M$32,10,FALSE)</f>
        <v>#N/A</v>
      </c>
      <c r="C3518" s="66"/>
      <c r="D3518" s="68">
        <f>VLOOKUP($I3481,DATA!$A$1:$V$200,18,FALSE)</f>
        <v>0</v>
      </c>
      <c r="E3518" s="69"/>
    </row>
    <row r="3519" spans="1:5" ht="37.5" customHeight="1">
      <c r="A3519" s="30"/>
      <c r="B3519" s="31"/>
      <c r="C3519" s="31"/>
      <c r="D3519" s="32"/>
      <c r="E3519" s="32"/>
    </row>
    <row r="3520" spans="1:5" ht="18.75" customHeight="1">
      <c r="A3520" s="72" t="s">
        <v>72</v>
      </c>
      <c r="B3520" s="72"/>
      <c r="C3520" s="72"/>
      <c r="D3520" s="72"/>
      <c r="E3520" s="72"/>
    </row>
    <row r="3521" spans="1:13" ht="22.5" customHeight="1">
      <c r="A3521" s="26" t="s">
        <v>78</v>
      </c>
    </row>
    <row r="3522" spans="1:13" ht="30" customHeight="1">
      <c r="A3522" s="27" t="s">
        <v>73</v>
      </c>
      <c r="B3522" s="73" t="s">
        <v>60</v>
      </c>
      <c r="C3522" s="74"/>
      <c r="D3522" s="73" t="s">
        <v>61</v>
      </c>
      <c r="E3522" s="74"/>
      <c r="I3522" s="1" t="s">
        <v>26</v>
      </c>
      <c r="J3522" s="1" t="s">
        <v>25</v>
      </c>
      <c r="K3522" s="1" t="s">
        <v>194</v>
      </c>
      <c r="L3522" s="1" t="s">
        <v>195</v>
      </c>
      <c r="M3522" s="1" t="s">
        <v>196</v>
      </c>
    </row>
    <row r="3523" spans="1:13" ht="52.5" customHeight="1">
      <c r="A3523" s="29" t="str">
        <f>GRD!$L$4</f>
        <v>SELECT</v>
      </c>
      <c r="B3523" s="65" t="e">
        <f t="shared" ref="B3523:B3524" si="1224">HLOOKUP(D3523,$I$42:$M$44,$G3523,FALSE)</f>
        <v>#N/A</v>
      </c>
      <c r="C3523" s="66"/>
      <c r="D3523" s="68">
        <f>VLOOKUP($I3481,DATA!$A$1:$V$200,19,FALSE)</f>
        <v>0</v>
      </c>
      <c r="E3523" s="69"/>
      <c r="G3523" s="1">
        <v>2</v>
      </c>
      <c r="H3523" s="1" t="str">
        <f t="shared" ref="H3523:H3524" si="1225">A3523</f>
        <v>SELECT</v>
      </c>
      <c r="I3523" s="1" t="e">
        <f t="shared" ref="I3523:I3524" si="1226">VLOOKUP($H3523,$H$3:$M$15,2,FALSE)</f>
        <v>#N/A</v>
      </c>
      <c r="J3523" s="1" t="e">
        <f t="shared" ref="J3523:J3524" si="1227">VLOOKUP($H3523,$H$3:$M$15,3,FALSE)</f>
        <v>#N/A</v>
      </c>
      <c r="K3523" s="1" t="e">
        <f t="shared" ref="K3523:K3524" si="1228">VLOOKUP($H3523,$H$3:$M$15,4,FALSE)</f>
        <v>#N/A</v>
      </c>
      <c r="L3523" s="1" t="e">
        <f t="shared" ref="L3523:L3524" si="1229">VLOOKUP($H3523,$H$3:$M$15,5,FALSE)</f>
        <v>#N/A</v>
      </c>
      <c r="M3523" s="1" t="e">
        <f t="shared" ref="M3523:M3524" si="1230">VLOOKUP($H3523,$H$3:$M$15,6,FALSE)</f>
        <v>#N/A</v>
      </c>
    </row>
    <row r="3524" spans="1:13" ht="52.5" customHeight="1">
      <c r="A3524" s="29" t="str">
        <f>GRD!$M$4</f>
        <v>SELECT</v>
      </c>
      <c r="B3524" s="65" t="e">
        <f t="shared" si="1224"/>
        <v>#N/A</v>
      </c>
      <c r="C3524" s="66"/>
      <c r="D3524" s="68">
        <f>VLOOKUP($I3481,DATA!$A$1:$V$200,20,FALSE)</f>
        <v>0</v>
      </c>
      <c r="E3524" s="69"/>
      <c r="G3524" s="1">
        <v>3</v>
      </c>
      <c r="H3524" s="1" t="str">
        <f t="shared" si="1225"/>
        <v>SELECT</v>
      </c>
      <c r="I3524" s="1" t="e">
        <f t="shared" si="1226"/>
        <v>#N/A</v>
      </c>
      <c r="J3524" s="1" t="e">
        <f t="shared" si="1227"/>
        <v>#N/A</v>
      </c>
      <c r="K3524" s="1" t="e">
        <f t="shared" si="1228"/>
        <v>#N/A</v>
      </c>
      <c r="L3524" s="1" t="e">
        <f t="shared" si="1229"/>
        <v>#N/A</v>
      </c>
      <c r="M3524" s="1" t="e">
        <f t="shared" si="1230"/>
        <v>#N/A</v>
      </c>
    </row>
    <row r="3525" spans="1:13" ht="37.5" customHeight="1">
      <c r="A3525" s="70" t="s">
        <v>79</v>
      </c>
      <c r="B3525" s="70"/>
      <c r="C3525" s="70"/>
      <c r="D3525" s="70"/>
      <c r="E3525" s="70"/>
    </row>
    <row r="3526" spans="1:13" ht="12" customHeight="1">
      <c r="A3526" s="33"/>
      <c r="B3526" s="33"/>
      <c r="C3526" s="33"/>
      <c r="D3526" s="33"/>
      <c r="E3526" s="33"/>
    </row>
    <row r="3527" spans="1:13" ht="30" customHeight="1">
      <c r="A3527" s="27" t="s">
        <v>73</v>
      </c>
      <c r="B3527" s="71" t="s">
        <v>60</v>
      </c>
      <c r="C3527" s="71"/>
      <c r="D3527" s="71" t="s">
        <v>61</v>
      </c>
      <c r="E3527" s="71"/>
      <c r="I3527" s="1" t="s">
        <v>26</v>
      </c>
      <c r="J3527" s="1" t="s">
        <v>25</v>
      </c>
      <c r="K3527" s="1" t="s">
        <v>194</v>
      </c>
      <c r="L3527" s="1" t="s">
        <v>195</v>
      </c>
      <c r="M3527" s="1" t="s">
        <v>196</v>
      </c>
    </row>
    <row r="3528" spans="1:13" ht="52.5" customHeight="1">
      <c r="A3528" s="29" t="str">
        <f>GRD!$N$4</f>
        <v>SELECT</v>
      </c>
      <c r="B3528" s="65" t="e">
        <f t="shared" ref="B3528:B3529" si="1231">HLOOKUP(D3528,$I$47:$M$49,$G3528,FALSE)</f>
        <v>#N/A</v>
      </c>
      <c r="C3528" s="66"/>
      <c r="D3528" s="67">
        <f>VLOOKUP($I3481,DATA!$A$1:$V$200,21,FALSE)</f>
        <v>0</v>
      </c>
      <c r="E3528" s="67"/>
      <c r="G3528" s="1">
        <v>2</v>
      </c>
      <c r="H3528" s="1" t="str">
        <f t="shared" ref="H3528:H3529" si="1232">A3528</f>
        <v>SELECT</v>
      </c>
      <c r="I3528" s="1" t="e">
        <f t="shared" ref="I3528:I3589" si="1233">VLOOKUP($H3528,$H$3:$M$15,2,FALSE)</f>
        <v>#N/A</v>
      </c>
      <c r="J3528" s="1" t="e">
        <f t="shared" ref="J3528:J3589" si="1234">VLOOKUP($H3528,$H$3:$M$15,3,FALSE)</f>
        <v>#N/A</v>
      </c>
      <c r="K3528" s="1" t="e">
        <f t="shared" ref="K3528:K3589" si="1235">VLOOKUP($H3528,$H$3:$M$15,4,FALSE)</f>
        <v>#N/A</v>
      </c>
      <c r="L3528" s="1" t="e">
        <f t="shared" ref="L3528:L3589" si="1236">VLOOKUP($H3528,$H$3:$M$15,5,FALSE)</f>
        <v>#N/A</v>
      </c>
      <c r="M3528" s="1" t="e">
        <f t="shared" ref="M3528:M3589" si="1237">VLOOKUP($H3528,$H$3:$M$15,6,FALSE)</f>
        <v>#N/A</v>
      </c>
    </row>
    <row r="3529" spans="1:13" ht="52.5" customHeight="1">
      <c r="A3529" s="29" t="str">
        <f>GRD!$O$4</f>
        <v>SELECT</v>
      </c>
      <c r="B3529" s="65" t="e">
        <f t="shared" si="1231"/>
        <v>#N/A</v>
      </c>
      <c r="C3529" s="66"/>
      <c r="D3529" s="67">
        <f>VLOOKUP($I3481,DATA!$A$1:$V$200,22,FALSE)</f>
        <v>0</v>
      </c>
      <c r="E3529" s="67"/>
      <c r="G3529" s="1">
        <v>3</v>
      </c>
      <c r="H3529" s="1" t="str">
        <f t="shared" si="1232"/>
        <v>SELECT</v>
      </c>
      <c r="I3529" s="1" t="e">
        <f t="shared" si="1233"/>
        <v>#N/A</v>
      </c>
      <c r="J3529" s="1" t="e">
        <f t="shared" si="1234"/>
        <v>#N/A</v>
      </c>
      <c r="K3529" s="1" t="e">
        <f t="shared" si="1235"/>
        <v>#N/A</v>
      </c>
      <c r="L3529" s="1" t="e">
        <f t="shared" si="1236"/>
        <v>#N/A</v>
      </c>
      <c r="M3529" s="1" t="e">
        <f t="shared" si="1237"/>
        <v>#N/A</v>
      </c>
    </row>
    <row r="3535" spans="1:13">
      <c r="A3535" s="64" t="s">
        <v>80</v>
      </c>
      <c r="B3535" s="64"/>
      <c r="C3535" s="64" t="s">
        <v>81</v>
      </c>
      <c r="D3535" s="64"/>
      <c r="E3535" s="64"/>
    </row>
    <row r="3536" spans="1:13">
      <c r="C3536" s="64" t="s">
        <v>82</v>
      </c>
      <c r="D3536" s="64"/>
      <c r="E3536" s="64"/>
    </row>
    <row r="3537" spans="1:13">
      <c r="A3537" s="1" t="s">
        <v>84</v>
      </c>
    </row>
    <row r="3539" spans="1:13">
      <c r="A3539" s="1" t="s">
        <v>83</v>
      </c>
    </row>
    <row r="3541" spans="1:13" s="21" customFormat="1" ht="18.75" customHeight="1">
      <c r="A3541" s="89" t="s">
        <v>34</v>
      </c>
      <c r="B3541" s="89"/>
      <c r="C3541" s="89"/>
      <c r="D3541" s="89"/>
      <c r="E3541" s="89"/>
      <c r="I3541" s="21">
        <f t="shared" ref="I3541" si="1238">I3481+1</f>
        <v>60</v>
      </c>
    </row>
    <row r="3542" spans="1:13" s="21" customFormat="1" ht="30" customHeight="1">
      <c r="A3542" s="90" t="s">
        <v>35</v>
      </c>
      <c r="B3542" s="90"/>
      <c r="C3542" s="90"/>
      <c r="D3542" s="90"/>
      <c r="E3542" s="90"/>
      <c r="H3542" s="1"/>
      <c r="I3542" s="1"/>
      <c r="J3542" s="1"/>
      <c r="K3542" s="1"/>
      <c r="L3542" s="1"/>
      <c r="M3542" s="1"/>
    </row>
    <row r="3543" spans="1:13" ht="18.75" customHeight="1">
      <c r="A3543" s="22" t="s">
        <v>49</v>
      </c>
      <c r="B3543" s="91" t="str">
        <f>IF((SCH!$B$2=""),"",SCH!$B$2)</f>
        <v/>
      </c>
      <c r="C3543" s="91"/>
      <c r="D3543" s="91"/>
      <c r="E3543" s="92"/>
    </row>
    <row r="3544" spans="1:13" ht="18.75" customHeight="1">
      <c r="A3544" s="23" t="s">
        <v>50</v>
      </c>
      <c r="B3544" s="82" t="str">
        <f>IF((SCH!$B$3=""),"",SCH!$B$3)</f>
        <v/>
      </c>
      <c r="C3544" s="82"/>
      <c r="D3544" s="82"/>
      <c r="E3544" s="83"/>
    </row>
    <row r="3545" spans="1:13" ht="18.75" customHeight="1">
      <c r="A3545" s="23" t="s">
        <v>56</v>
      </c>
      <c r="B3545" s="46" t="str">
        <f>IF((SCH!$B$4=""),"",SCH!$B$4)</f>
        <v/>
      </c>
      <c r="C3545" s="24" t="s">
        <v>57</v>
      </c>
      <c r="D3545" s="82" t="str">
        <f>IF((SCH!$B$5=""),"",SCH!$B$5)</f>
        <v/>
      </c>
      <c r="E3545" s="83"/>
    </row>
    <row r="3546" spans="1:13" ht="18.75" customHeight="1">
      <c r="A3546" s="23" t="s">
        <v>51</v>
      </c>
      <c r="B3546" s="82" t="str">
        <f>IF((SCH!$B$6=""),"",SCH!$B$6)</f>
        <v/>
      </c>
      <c r="C3546" s="82"/>
      <c r="D3546" s="82"/>
      <c r="E3546" s="83"/>
    </row>
    <row r="3547" spans="1:13" ht="18.75" customHeight="1">
      <c r="A3547" s="23" t="s">
        <v>52</v>
      </c>
      <c r="B3547" s="82" t="str">
        <f>IF((SCH!$B$7=""),"",SCH!$B$7)</f>
        <v/>
      </c>
      <c r="C3547" s="82"/>
      <c r="D3547" s="82"/>
      <c r="E3547" s="83"/>
    </row>
    <row r="3548" spans="1:13" ht="18.75" customHeight="1">
      <c r="A3548" s="25" t="s">
        <v>53</v>
      </c>
      <c r="B3548" s="84" t="str">
        <f>IF((SCH!$B$8=""),"",SCH!$B$8)</f>
        <v/>
      </c>
      <c r="C3548" s="84"/>
      <c r="D3548" s="84"/>
      <c r="E3548" s="85"/>
    </row>
    <row r="3549" spans="1:13" ht="26.25" customHeight="1">
      <c r="A3549" s="86" t="s">
        <v>36</v>
      </c>
      <c r="B3549" s="86"/>
      <c r="C3549" s="86"/>
      <c r="D3549" s="86"/>
      <c r="E3549" s="86"/>
    </row>
    <row r="3550" spans="1:13" s="21" customFormat="1" ht="15" customHeight="1">
      <c r="A3550" s="87" t="s">
        <v>37</v>
      </c>
      <c r="B3550" s="87"/>
      <c r="C3550" s="87"/>
      <c r="D3550" s="87"/>
      <c r="E3550" s="87"/>
      <c r="H3550" s="1"/>
      <c r="I3550" s="1"/>
      <c r="J3550" s="1"/>
      <c r="K3550" s="1"/>
      <c r="L3550" s="1"/>
      <c r="M3550" s="1"/>
    </row>
    <row r="3551" spans="1:13" s="21" customFormat="1">
      <c r="A3551" s="88" t="s">
        <v>38</v>
      </c>
      <c r="B3551" s="88"/>
      <c r="C3551" s="88"/>
      <c r="D3551" s="88"/>
      <c r="E3551" s="88"/>
      <c r="H3551" s="1"/>
      <c r="I3551" s="1"/>
      <c r="J3551" s="1"/>
      <c r="K3551" s="1"/>
      <c r="L3551" s="1"/>
      <c r="M3551" s="1"/>
    </row>
    <row r="3552" spans="1:13" ht="26.25" customHeight="1">
      <c r="A3552" s="72" t="s">
        <v>39</v>
      </c>
      <c r="B3552" s="72"/>
      <c r="C3552" s="72"/>
      <c r="D3552" s="72"/>
      <c r="E3552" s="72"/>
    </row>
    <row r="3553" spans="1:5" ht="23.25">
      <c r="A3553" s="5" t="s">
        <v>45</v>
      </c>
      <c r="B3553" s="45">
        <f>VLOOKUP($I3541,DATA!$A$1:$V$200,2,FALSE)</f>
        <v>0</v>
      </c>
      <c r="C3553" s="43" t="s">
        <v>48</v>
      </c>
      <c r="D3553" s="81">
        <f>VLOOKUP($I3541,DATA!$A$1:$V$200,3,FALSE)</f>
        <v>0</v>
      </c>
      <c r="E3553" s="81"/>
    </row>
    <row r="3554" spans="1:5" ht="23.25">
      <c r="A3554" s="5" t="s">
        <v>46</v>
      </c>
      <c r="B3554" s="79">
        <f>VLOOKUP($I3541,DATA!$A$1:$V$200,4,FALSE)</f>
        <v>0</v>
      </c>
      <c r="C3554" s="79"/>
      <c r="D3554" s="79"/>
      <c r="E3554" s="79"/>
    </row>
    <row r="3555" spans="1:5" ht="23.25">
      <c r="A3555" s="5" t="s">
        <v>47</v>
      </c>
      <c r="B3555" s="79">
        <f>VLOOKUP($I3541,DATA!$A$1:$V$200,5,FALSE)</f>
        <v>0</v>
      </c>
      <c r="C3555" s="79"/>
      <c r="D3555" s="79"/>
      <c r="E3555" s="79"/>
    </row>
    <row r="3556" spans="1:5" ht="23.25" customHeight="1">
      <c r="A3556" s="5" t="s">
        <v>40</v>
      </c>
      <c r="B3556" s="79">
        <f>VLOOKUP($I3541,DATA!$A$1:$V$200,6,FALSE)</f>
        <v>0</v>
      </c>
      <c r="C3556" s="79"/>
      <c r="D3556" s="79"/>
      <c r="E3556" s="79"/>
    </row>
    <row r="3557" spans="1:5" ht="23.25" customHeight="1">
      <c r="A3557" s="5" t="s">
        <v>41</v>
      </c>
      <c r="B3557" s="79">
        <f>VLOOKUP($I3541,DATA!$A$1:$V$200,7,FALSE)</f>
        <v>0</v>
      </c>
      <c r="C3557" s="79"/>
      <c r="D3557" s="79"/>
      <c r="E3557" s="79"/>
    </row>
    <row r="3558" spans="1:5" ht="23.25" customHeight="1">
      <c r="A3558" s="5" t="s">
        <v>42</v>
      </c>
      <c r="B3558" s="79">
        <f>VLOOKUP($I3541,DATA!$A$1:$V$200,8,FALSE)</f>
        <v>0</v>
      </c>
      <c r="C3558" s="79"/>
      <c r="D3558" s="79"/>
      <c r="E3558" s="79"/>
    </row>
    <row r="3559" spans="1:5" ht="25.5">
      <c r="A3559" s="5" t="s">
        <v>43</v>
      </c>
      <c r="B3559" s="79">
        <f>VLOOKUP($I3541,DATA!$A$1:$V$200,9,FALSE)</f>
        <v>0</v>
      </c>
      <c r="C3559" s="79"/>
      <c r="D3559" s="79"/>
      <c r="E3559" s="79"/>
    </row>
    <row r="3560" spans="1:5" ht="22.5" customHeight="1">
      <c r="A3560" s="80" t="s">
        <v>44</v>
      </c>
      <c r="B3560" s="80"/>
      <c r="C3560" s="80"/>
      <c r="D3560" s="80"/>
      <c r="E3560" s="80"/>
    </row>
    <row r="3561" spans="1:5" ht="18.75" customHeight="1">
      <c r="A3561" s="72" t="s">
        <v>58</v>
      </c>
      <c r="B3561" s="72"/>
      <c r="C3561" s="72"/>
      <c r="D3561" s="72"/>
      <c r="E3561" s="72"/>
    </row>
    <row r="3562" spans="1:5" ht="22.5" customHeight="1">
      <c r="A3562" s="26" t="s">
        <v>74</v>
      </c>
    </row>
    <row r="3563" spans="1:5" ht="18" customHeight="1">
      <c r="A3563" s="44" t="s">
        <v>59</v>
      </c>
      <c r="B3563" s="73" t="s">
        <v>60</v>
      </c>
      <c r="C3563" s="74"/>
      <c r="D3563" s="73" t="s">
        <v>61</v>
      </c>
      <c r="E3563" s="74"/>
    </row>
    <row r="3564" spans="1:5" ht="37.5" customHeight="1">
      <c r="A3564" s="28" t="s">
        <v>62</v>
      </c>
      <c r="B3564" s="65" t="e">
        <f t="shared" ref="B3564" si="1239">HLOOKUP(D3564,$I$23:$M$32,2,FALSE)</f>
        <v>#N/A</v>
      </c>
      <c r="C3564" s="66"/>
      <c r="D3564" s="68">
        <f>VLOOKUP($I3541,DATA!$A$1:$V$200,10,FALSE)</f>
        <v>0</v>
      </c>
      <c r="E3564" s="69"/>
    </row>
    <row r="3565" spans="1:5" ht="37.5" customHeight="1">
      <c r="A3565" s="28" t="s">
        <v>63</v>
      </c>
      <c r="B3565" s="65" t="e">
        <f t="shared" ref="B3565" si="1240">HLOOKUP(D3564,$I$23:$M$32,3,FALSE)</f>
        <v>#N/A</v>
      </c>
      <c r="C3565" s="66"/>
      <c r="D3565" s="68">
        <f>VLOOKUP($I3541,DATA!$A$1:$V$200,11,FALSE)</f>
        <v>0</v>
      </c>
      <c r="E3565" s="69"/>
    </row>
    <row r="3566" spans="1:5" ht="37.5" customHeight="1">
      <c r="A3566" s="28" t="s">
        <v>64</v>
      </c>
      <c r="B3566" s="65" t="e">
        <f t="shared" ref="B3566" si="1241">HLOOKUP(D3564,$I$23:$M$32,4,FALSE)</f>
        <v>#N/A</v>
      </c>
      <c r="C3566" s="66"/>
      <c r="D3566" s="68">
        <f>VLOOKUP($I3541,DATA!$A$1:$V$200,12,FALSE)</f>
        <v>0</v>
      </c>
      <c r="E3566" s="69"/>
    </row>
    <row r="3567" spans="1:5" ht="21.75" customHeight="1">
      <c r="A3567" s="26" t="s">
        <v>75</v>
      </c>
    </row>
    <row r="3568" spans="1:5" ht="18" customHeight="1">
      <c r="A3568" s="75" t="s">
        <v>65</v>
      </c>
      <c r="B3568" s="73" t="s">
        <v>60</v>
      </c>
      <c r="C3568" s="74"/>
      <c r="D3568" s="73" t="s">
        <v>61</v>
      </c>
      <c r="E3568" s="74"/>
    </row>
    <row r="3569" spans="1:13" ht="37.5" customHeight="1">
      <c r="A3569" s="76"/>
      <c r="B3569" s="65" t="e">
        <f t="shared" ref="B3569" si="1242">HLOOKUP(D3564,$I$23:$M$32,5,FALSE)</f>
        <v>#N/A</v>
      </c>
      <c r="C3569" s="66"/>
      <c r="D3569" s="68">
        <f>VLOOKUP($I3541,DATA!$A$1:$V$200,13,FALSE)</f>
        <v>0</v>
      </c>
      <c r="E3569" s="69"/>
    </row>
    <row r="3570" spans="1:13" ht="22.5" customHeight="1">
      <c r="A3570" s="26" t="s">
        <v>76</v>
      </c>
    </row>
    <row r="3571" spans="1:13" ht="18" customHeight="1">
      <c r="A3571" s="77" t="s">
        <v>66</v>
      </c>
      <c r="B3571" s="73" t="s">
        <v>60</v>
      </c>
      <c r="C3571" s="74"/>
      <c r="D3571" s="73" t="s">
        <v>61</v>
      </c>
      <c r="E3571" s="74"/>
    </row>
    <row r="3572" spans="1:13" ht="37.5" customHeight="1">
      <c r="A3572" s="78"/>
      <c r="B3572" s="65" t="e">
        <f t="shared" ref="B3572" si="1243">HLOOKUP(D3564,$I$23:$M$32,6,FALSE)</f>
        <v>#N/A</v>
      </c>
      <c r="C3572" s="66"/>
      <c r="D3572" s="68">
        <f>VLOOKUP($I3541,DATA!$A$1:$V$200,14,FALSE)</f>
        <v>0</v>
      </c>
      <c r="E3572" s="69"/>
    </row>
    <row r="3573" spans="1:13" ht="22.5" customHeight="1">
      <c r="A3573" s="26" t="s">
        <v>77</v>
      </c>
    </row>
    <row r="3574" spans="1:13" ht="30" customHeight="1">
      <c r="A3574" s="27" t="s">
        <v>67</v>
      </c>
      <c r="B3574" s="73" t="s">
        <v>60</v>
      </c>
      <c r="C3574" s="74"/>
      <c r="D3574" s="73" t="s">
        <v>61</v>
      </c>
      <c r="E3574" s="74"/>
    </row>
    <row r="3575" spans="1:13" ht="37.5" customHeight="1">
      <c r="A3575" s="28" t="s">
        <v>68</v>
      </c>
      <c r="B3575" s="65" t="e">
        <f t="shared" ref="B3575" si="1244">HLOOKUP(D3564,$I$23:$M$32,7,FALSE)</f>
        <v>#N/A</v>
      </c>
      <c r="C3575" s="66"/>
      <c r="D3575" s="68">
        <f>VLOOKUP($I3541,DATA!$A$1:$V$200,15,FALSE)</f>
        <v>0</v>
      </c>
      <c r="E3575" s="69"/>
    </row>
    <row r="3576" spans="1:13" ht="37.5" customHeight="1">
      <c r="A3576" s="28" t="s">
        <v>69</v>
      </c>
      <c r="B3576" s="65" t="e">
        <f t="shared" ref="B3576" si="1245">HLOOKUP(D3564,$I$23:$M$32,8,FALSE)</f>
        <v>#N/A</v>
      </c>
      <c r="C3576" s="66"/>
      <c r="D3576" s="68">
        <f>VLOOKUP($I3541,DATA!$A$1:$V$200,16,FALSE)</f>
        <v>0</v>
      </c>
      <c r="E3576" s="69"/>
    </row>
    <row r="3577" spans="1:13" ht="45" customHeight="1">
      <c r="A3577" s="29" t="s">
        <v>70</v>
      </c>
      <c r="B3577" s="65" t="e">
        <f t="shared" ref="B3577" si="1246">HLOOKUP(D3564,$I$23:$M$32,9,FALSE)</f>
        <v>#N/A</v>
      </c>
      <c r="C3577" s="66"/>
      <c r="D3577" s="68">
        <f>VLOOKUP($I3541,DATA!$A$1:$V$200,17,FALSE)</f>
        <v>0</v>
      </c>
      <c r="E3577" s="69"/>
    </row>
    <row r="3578" spans="1:13" ht="37.5" customHeight="1">
      <c r="A3578" s="28" t="s">
        <v>71</v>
      </c>
      <c r="B3578" s="65" t="e">
        <f t="shared" ref="B3578" si="1247">HLOOKUP(D3564,$I$23:$M$32,10,FALSE)</f>
        <v>#N/A</v>
      </c>
      <c r="C3578" s="66"/>
      <c r="D3578" s="68">
        <f>VLOOKUP($I3541,DATA!$A$1:$V$200,18,FALSE)</f>
        <v>0</v>
      </c>
      <c r="E3578" s="69"/>
    </row>
    <row r="3579" spans="1:13" ht="37.5" customHeight="1">
      <c r="A3579" s="30"/>
      <c r="B3579" s="31"/>
      <c r="C3579" s="31"/>
      <c r="D3579" s="32"/>
      <c r="E3579" s="32"/>
    </row>
    <row r="3580" spans="1:13" ht="18.75" customHeight="1">
      <c r="A3580" s="72" t="s">
        <v>72</v>
      </c>
      <c r="B3580" s="72"/>
      <c r="C3580" s="72"/>
      <c r="D3580" s="72"/>
      <c r="E3580" s="72"/>
    </row>
    <row r="3581" spans="1:13" ht="22.5" customHeight="1">
      <c r="A3581" s="26" t="s">
        <v>78</v>
      </c>
    </row>
    <row r="3582" spans="1:13" ht="30" customHeight="1">
      <c r="A3582" s="27" t="s">
        <v>73</v>
      </c>
      <c r="B3582" s="73" t="s">
        <v>60</v>
      </c>
      <c r="C3582" s="74"/>
      <c r="D3582" s="73" t="s">
        <v>61</v>
      </c>
      <c r="E3582" s="74"/>
      <c r="I3582" s="1" t="s">
        <v>26</v>
      </c>
      <c r="J3582" s="1" t="s">
        <v>25</v>
      </c>
      <c r="K3582" s="1" t="s">
        <v>194</v>
      </c>
      <c r="L3582" s="1" t="s">
        <v>195</v>
      </c>
      <c r="M3582" s="1" t="s">
        <v>196</v>
      </c>
    </row>
    <row r="3583" spans="1:13" ht="52.5" customHeight="1">
      <c r="A3583" s="29" t="str">
        <f>GRD!$L$4</f>
        <v>SELECT</v>
      </c>
      <c r="B3583" s="65" t="e">
        <f t="shared" ref="B3583:B3584" si="1248">HLOOKUP(D3583,$I$42:$M$44,$G3583,FALSE)</f>
        <v>#N/A</v>
      </c>
      <c r="C3583" s="66"/>
      <c r="D3583" s="68">
        <f>VLOOKUP($I3541,DATA!$A$1:$V$200,19,FALSE)</f>
        <v>0</v>
      </c>
      <c r="E3583" s="69"/>
      <c r="G3583" s="1">
        <v>2</v>
      </c>
      <c r="H3583" s="1" t="str">
        <f t="shared" ref="H3583:H3584" si="1249">A3583</f>
        <v>SELECT</v>
      </c>
      <c r="I3583" s="1" t="e">
        <f t="shared" ref="I3583:I3584" si="1250">VLOOKUP($H3583,$H$3:$M$15,2,FALSE)</f>
        <v>#N/A</v>
      </c>
      <c r="J3583" s="1" t="e">
        <f t="shared" ref="J3583:J3584" si="1251">VLOOKUP($H3583,$H$3:$M$15,3,FALSE)</f>
        <v>#N/A</v>
      </c>
      <c r="K3583" s="1" t="e">
        <f t="shared" ref="K3583:K3584" si="1252">VLOOKUP($H3583,$H$3:$M$15,4,FALSE)</f>
        <v>#N/A</v>
      </c>
      <c r="L3583" s="1" t="e">
        <f t="shared" ref="L3583:L3584" si="1253">VLOOKUP($H3583,$H$3:$M$15,5,FALSE)</f>
        <v>#N/A</v>
      </c>
      <c r="M3583" s="1" t="e">
        <f t="shared" ref="M3583:M3584" si="1254">VLOOKUP($H3583,$H$3:$M$15,6,FALSE)</f>
        <v>#N/A</v>
      </c>
    </row>
    <row r="3584" spans="1:13" ht="52.5" customHeight="1">
      <c r="A3584" s="29" t="str">
        <f>GRD!$M$4</f>
        <v>SELECT</v>
      </c>
      <c r="B3584" s="65" t="e">
        <f t="shared" si="1248"/>
        <v>#N/A</v>
      </c>
      <c r="C3584" s="66"/>
      <c r="D3584" s="68">
        <f>VLOOKUP($I3541,DATA!$A$1:$V$200,20,FALSE)</f>
        <v>0</v>
      </c>
      <c r="E3584" s="69"/>
      <c r="G3584" s="1">
        <v>3</v>
      </c>
      <c r="H3584" s="1" t="str">
        <f t="shared" si="1249"/>
        <v>SELECT</v>
      </c>
      <c r="I3584" s="1" t="e">
        <f t="shared" si="1250"/>
        <v>#N/A</v>
      </c>
      <c r="J3584" s="1" t="e">
        <f t="shared" si="1251"/>
        <v>#N/A</v>
      </c>
      <c r="K3584" s="1" t="e">
        <f t="shared" si="1252"/>
        <v>#N/A</v>
      </c>
      <c r="L3584" s="1" t="e">
        <f t="shared" si="1253"/>
        <v>#N/A</v>
      </c>
      <c r="M3584" s="1" t="e">
        <f t="shared" si="1254"/>
        <v>#N/A</v>
      </c>
    </row>
    <row r="3585" spans="1:13" ht="37.5" customHeight="1">
      <c r="A3585" s="70" t="s">
        <v>79</v>
      </c>
      <c r="B3585" s="70"/>
      <c r="C3585" s="70"/>
      <c r="D3585" s="70"/>
      <c r="E3585" s="70"/>
    </row>
    <row r="3586" spans="1:13" ht="12" customHeight="1">
      <c r="A3586" s="33"/>
      <c r="B3586" s="33"/>
      <c r="C3586" s="33"/>
      <c r="D3586" s="33"/>
      <c r="E3586" s="33"/>
    </row>
    <row r="3587" spans="1:13" ht="30" customHeight="1">
      <c r="A3587" s="27" t="s">
        <v>73</v>
      </c>
      <c r="B3587" s="71" t="s">
        <v>60</v>
      </c>
      <c r="C3587" s="71"/>
      <c r="D3587" s="71" t="s">
        <v>61</v>
      </c>
      <c r="E3587" s="71"/>
      <c r="I3587" s="1" t="s">
        <v>26</v>
      </c>
      <c r="J3587" s="1" t="s">
        <v>25</v>
      </c>
      <c r="K3587" s="1" t="s">
        <v>194</v>
      </c>
      <c r="L3587" s="1" t="s">
        <v>195</v>
      </c>
      <c r="M3587" s="1" t="s">
        <v>196</v>
      </c>
    </row>
    <row r="3588" spans="1:13" ht="52.5" customHeight="1">
      <c r="A3588" s="29" t="str">
        <f>GRD!$N$4</f>
        <v>SELECT</v>
      </c>
      <c r="B3588" s="65" t="e">
        <f t="shared" ref="B3588:B3589" si="1255">HLOOKUP(D3588,$I$47:$M$49,$G3588,FALSE)</f>
        <v>#N/A</v>
      </c>
      <c r="C3588" s="66"/>
      <c r="D3588" s="67">
        <f>VLOOKUP($I3541,DATA!$A$1:$V$200,21,FALSE)</f>
        <v>0</v>
      </c>
      <c r="E3588" s="67"/>
      <c r="G3588" s="1">
        <v>2</v>
      </c>
      <c r="H3588" s="1" t="str">
        <f t="shared" ref="H3588:H3589" si="1256">A3588</f>
        <v>SELECT</v>
      </c>
      <c r="I3588" s="1" t="e">
        <f t="shared" si="1233"/>
        <v>#N/A</v>
      </c>
      <c r="J3588" s="1" t="e">
        <f t="shared" si="1234"/>
        <v>#N/A</v>
      </c>
      <c r="K3588" s="1" t="e">
        <f t="shared" si="1235"/>
        <v>#N/A</v>
      </c>
      <c r="L3588" s="1" t="e">
        <f t="shared" si="1236"/>
        <v>#N/A</v>
      </c>
      <c r="M3588" s="1" t="e">
        <f t="shared" si="1237"/>
        <v>#N/A</v>
      </c>
    </row>
    <row r="3589" spans="1:13" ht="52.5" customHeight="1">
      <c r="A3589" s="29" t="str">
        <f>GRD!$O$4</f>
        <v>SELECT</v>
      </c>
      <c r="B3589" s="65" t="e">
        <f t="shared" si="1255"/>
        <v>#N/A</v>
      </c>
      <c r="C3589" s="66"/>
      <c r="D3589" s="67">
        <f>VLOOKUP($I3541,DATA!$A$1:$V$200,22,FALSE)</f>
        <v>0</v>
      </c>
      <c r="E3589" s="67"/>
      <c r="G3589" s="1">
        <v>3</v>
      </c>
      <c r="H3589" s="1" t="str">
        <f t="shared" si="1256"/>
        <v>SELECT</v>
      </c>
      <c r="I3589" s="1" t="e">
        <f t="shared" si="1233"/>
        <v>#N/A</v>
      </c>
      <c r="J3589" s="1" t="e">
        <f t="shared" si="1234"/>
        <v>#N/A</v>
      </c>
      <c r="K3589" s="1" t="e">
        <f t="shared" si="1235"/>
        <v>#N/A</v>
      </c>
      <c r="L3589" s="1" t="e">
        <f t="shared" si="1236"/>
        <v>#N/A</v>
      </c>
      <c r="M3589" s="1" t="e">
        <f t="shared" si="1237"/>
        <v>#N/A</v>
      </c>
    </row>
    <row r="3595" spans="1:13">
      <c r="A3595" s="64" t="s">
        <v>80</v>
      </c>
      <c r="B3595" s="64"/>
      <c r="C3595" s="64" t="s">
        <v>81</v>
      </c>
      <c r="D3595" s="64"/>
      <c r="E3595" s="64"/>
    </row>
    <row r="3596" spans="1:13">
      <c r="C3596" s="64" t="s">
        <v>82</v>
      </c>
      <c r="D3596" s="64"/>
      <c r="E3596" s="64"/>
    </row>
    <row r="3597" spans="1:13">
      <c r="A3597" s="1" t="s">
        <v>84</v>
      </c>
    </row>
    <row r="3599" spans="1:13">
      <c r="A3599" s="1" t="s">
        <v>83</v>
      </c>
    </row>
    <row r="3601" spans="1:13" s="21" customFormat="1" ht="18.75" customHeight="1">
      <c r="A3601" s="89" t="s">
        <v>34</v>
      </c>
      <c r="B3601" s="89"/>
      <c r="C3601" s="89"/>
      <c r="D3601" s="89"/>
      <c r="E3601" s="89"/>
      <c r="I3601" s="21">
        <f t="shared" ref="I3601" si="1257">I3541+1</f>
        <v>61</v>
      </c>
    </row>
    <row r="3602" spans="1:13" s="21" customFormat="1" ht="30" customHeight="1">
      <c r="A3602" s="90" t="s">
        <v>35</v>
      </c>
      <c r="B3602" s="90"/>
      <c r="C3602" s="90"/>
      <c r="D3602" s="90"/>
      <c r="E3602" s="90"/>
      <c r="H3602" s="1"/>
      <c r="I3602" s="1"/>
      <c r="J3602" s="1"/>
      <c r="K3602" s="1"/>
      <c r="L3602" s="1"/>
      <c r="M3602" s="1"/>
    </row>
    <row r="3603" spans="1:13" ht="18.75" customHeight="1">
      <c r="A3603" s="22" t="s">
        <v>49</v>
      </c>
      <c r="B3603" s="91" t="str">
        <f>IF((SCH!$B$2=""),"",SCH!$B$2)</f>
        <v/>
      </c>
      <c r="C3603" s="91"/>
      <c r="D3603" s="91"/>
      <c r="E3603" s="92"/>
    </row>
    <row r="3604" spans="1:13" ht="18.75" customHeight="1">
      <c r="A3604" s="23" t="s">
        <v>50</v>
      </c>
      <c r="B3604" s="82" t="str">
        <f>IF((SCH!$B$3=""),"",SCH!$B$3)</f>
        <v/>
      </c>
      <c r="C3604" s="82"/>
      <c r="D3604" s="82"/>
      <c r="E3604" s="83"/>
    </row>
    <row r="3605" spans="1:13" ht="18.75" customHeight="1">
      <c r="A3605" s="23" t="s">
        <v>56</v>
      </c>
      <c r="B3605" s="46" t="str">
        <f>IF((SCH!$B$4=""),"",SCH!$B$4)</f>
        <v/>
      </c>
      <c r="C3605" s="24" t="s">
        <v>57</v>
      </c>
      <c r="D3605" s="82" t="str">
        <f>IF((SCH!$B$5=""),"",SCH!$B$5)</f>
        <v/>
      </c>
      <c r="E3605" s="83"/>
    </row>
    <row r="3606" spans="1:13" ht="18.75" customHeight="1">
      <c r="A3606" s="23" t="s">
        <v>51</v>
      </c>
      <c r="B3606" s="82" t="str">
        <f>IF((SCH!$B$6=""),"",SCH!$B$6)</f>
        <v/>
      </c>
      <c r="C3606" s="82"/>
      <c r="D3606" s="82"/>
      <c r="E3606" s="83"/>
    </row>
    <row r="3607" spans="1:13" ht="18.75" customHeight="1">
      <c r="A3607" s="23" t="s">
        <v>52</v>
      </c>
      <c r="B3607" s="82" t="str">
        <f>IF((SCH!$B$7=""),"",SCH!$B$7)</f>
        <v/>
      </c>
      <c r="C3607" s="82"/>
      <c r="D3607" s="82"/>
      <c r="E3607" s="83"/>
    </row>
    <row r="3608" spans="1:13" ht="18.75" customHeight="1">
      <c r="A3608" s="25" t="s">
        <v>53</v>
      </c>
      <c r="B3608" s="84" t="str">
        <f>IF((SCH!$B$8=""),"",SCH!$B$8)</f>
        <v/>
      </c>
      <c r="C3608" s="84"/>
      <c r="D3608" s="84"/>
      <c r="E3608" s="85"/>
    </row>
    <row r="3609" spans="1:13" ht="26.25" customHeight="1">
      <c r="A3609" s="86" t="s">
        <v>36</v>
      </c>
      <c r="B3609" s="86"/>
      <c r="C3609" s="86"/>
      <c r="D3609" s="86"/>
      <c r="E3609" s="86"/>
    </row>
    <row r="3610" spans="1:13" s="21" customFormat="1" ht="15" customHeight="1">
      <c r="A3610" s="87" t="s">
        <v>37</v>
      </c>
      <c r="B3610" s="87"/>
      <c r="C3610" s="87"/>
      <c r="D3610" s="87"/>
      <c r="E3610" s="87"/>
      <c r="H3610" s="1"/>
      <c r="I3610" s="1"/>
      <c r="J3610" s="1"/>
      <c r="K3610" s="1"/>
      <c r="L3610" s="1"/>
      <c r="M3610" s="1"/>
    </row>
    <row r="3611" spans="1:13" s="21" customFormat="1">
      <c r="A3611" s="88" t="s">
        <v>38</v>
      </c>
      <c r="B3611" s="88"/>
      <c r="C3611" s="88"/>
      <c r="D3611" s="88"/>
      <c r="E3611" s="88"/>
      <c r="H3611" s="1"/>
      <c r="I3611" s="1"/>
      <c r="J3611" s="1"/>
      <c r="K3611" s="1"/>
      <c r="L3611" s="1"/>
      <c r="M3611" s="1"/>
    </row>
    <row r="3612" spans="1:13" ht="26.25" customHeight="1">
      <c r="A3612" s="72" t="s">
        <v>39</v>
      </c>
      <c r="B3612" s="72"/>
      <c r="C3612" s="72"/>
      <c r="D3612" s="72"/>
      <c r="E3612" s="72"/>
    </row>
    <row r="3613" spans="1:13" ht="23.25">
      <c r="A3613" s="5" t="s">
        <v>45</v>
      </c>
      <c r="B3613" s="45">
        <f>VLOOKUP($I3601,DATA!$A$1:$V$200,2,FALSE)</f>
        <v>0</v>
      </c>
      <c r="C3613" s="43" t="s">
        <v>48</v>
      </c>
      <c r="D3613" s="81">
        <f>VLOOKUP($I3601,DATA!$A$1:$V$200,3,FALSE)</f>
        <v>0</v>
      </c>
      <c r="E3613" s="81"/>
    </row>
    <row r="3614" spans="1:13" ht="23.25">
      <c r="A3614" s="5" t="s">
        <v>46</v>
      </c>
      <c r="B3614" s="79">
        <f>VLOOKUP($I3601,DATA!$A$1:$V$200,4,FALSE)</f>
        <v>0</v>
      </c>
      <c r="C3614" s="79"/>
      <c r="D3614" s="79"/>
      <c r="E3614" s="79"/>
    </row>
    <row r="3615" spans="1:13" ht="23.25">
      <c r="A3615" s="5" t="s">
        <v>47</v>
      </c>
      <c r="B3615" s="79">
        <f>VLOOKUP($I3601,DATA!$A$1:$V$200,5,FALSE)</f>
        <v>0</v>
      </c>
      <c r="C3615" s="79"/>
      <c r="D3615" s="79"/>
      <c r="E3615" s="79"/>
    </row>
    <row r="3616" spans="1:13" ht="23.25" customHeight="1">
      <c r="A3616" s="5" t="s">
        <v>40</v>
      </c>
      <c r="B3616" s="79">
        <f>VLOOKUP($I3601,DATA!$A$1:$V$200,6,FALSE)</f>
        <v>0</v>
      </c>
      <c r="C3616" s="79"/>
      <c r="D3616" s="79"/>
      <c r="E3616" s="79"/>
    </row>
    <row r="3617" spans="1:5" ht="23.25" customHeight="1">
      <c r="A3617" s="5" t="s">
        <v>41</v>
      </c>
      <c r="B3617" s="79">
        <f>VLOOKUP($I3601,DATA!$A$1:$V$200,7,FALSE)</f>
        <v>0</v>
      </c>
      <c r="C3617" s="79"/>
      <c r="D3617" s="79"/>
      <c r="E3617" s="79"/>
    </row>
    <row r="3618" spans="1:5" ht="23.25" customHeight="1">
      <c r="A3618" s="5" t="s">
        <v>42</v>
      </c>
      <c r="B3618" s="79">
        <f>VLOOKUP($I3601,DATA!$A$1:$V$200,8,FALSE)</f>
        <v>0</v>
      </c>
      <c r="C3618" s="79"/>
      <c r="D3618" s="79"/>
      <c r="E3618" s="79"/>
    </row>
    <row r="3619" spans="1:5" ht="25.5">
      <c r="A3619" s="5" t="s">
        <v>43</v>
      </c>
      <c r="B3619" s="79">
        <f>VLOOKUP($I3601,DATA!$A$1:$V$200,9,FALSE)</f>
        <v>0</v>
      </c>
      <c r="C3619" s="79"/>
      <c r="D3619" s="79"/>
      <c r="E3619" s="79"/>
    </row>
    <row r="3620" spans="1:5" ht="22.5" customHeight="1">
      <c r="A3620" s="80" t="s">
        <v>44</v>
      </c>
      <c r="B3620" s="80"/>
      <c r="C3620" s="80"/>
      <c r="D3620" s="80"/>
      <c r="E3620" s="80"/>
    </row>
    <row r="3621" spans="1:5" ht="18.75" customHeight="1">
      <c r="A3621" s="72" t="s">
        <v>58</v>
      </c>
      <c r="B3621" s="72"/>
      <c r="C3621" s="72"/>
      <c r="D3621" s="72"/>
      <c r="E3621" s="72"/>
    </row>
    <row r="3622" spans="1:5" ht="22.5" customHeight="1">
      <c r="A3622" s="26" t="s">
        <v>74</v>
      </c>
    </row>
    <row r="3623" spans="1:5" ht="18" customHeight="1">
      <c r="A3623" s="44" t="s">
        <v>59</v>
      </c>
      <c r="B3623" s="73" t="s">
        <v>60</v>
      </c>
      <c r="C3623" s="74"/>
      <c r="D3623" s="73" t="s">
        <v>61</v>
      </c>
      <c r="E3623" s="74"/>
    </row>
    <row r="3624" spans="1:5" ht="37.5" customHeight="1">
      <c r="A3624" s="28" t="s">
        <v>62</v>
      </c>
      <c r="B3624" s="65" t="e">
        <f t="shared" ref="B3624" si="1258">HLOOKUP(D3624,$I$23:$M$32,2,FALSE)</f>
        <v>#N/A</v>
      </c>
      <c r="C3624" s="66"/>
      <c r="D3624" s="68">
        <f>VLOOKUP($I3601,DATA!$A$1:$V$200,10,FALSE)</f>
        <v>0</v>
      </c>
      <c r="E3624" s="69"/>
    </row>
    <row r="3625" spans="1:5" ht="37.5" customHeight="1">
      <c r="A3625" s="28" t="s">
        <v>63</v>
      </c>
      <c r="B3625" s="65" t="e">
        <f t="shared" ref="B3625" si="1259">HLOOKUP(D3624,$I$23:$M$32,3,FALSE)</f>
        <v>#N/A</v>
      </c>
      <c r="C3625" s="66"/>
      <c r="D3625" s="68">
        <f>VLOOKUP($I3601,DATA!$A$1:$V$200,11,FALSE)</f>
        <v>0</v>
      </c>
      <c r="E3625" s="69"/>
    </row>
    <row r="3626" spans="1:5" ht="37.5" customHeight="1">
      <c r="A3626" s="28" t="s">
        <v>64</v>
      </c>
      <c r="B3626" s="65" t="e">
        <f t="shared" ref="B3626" si="1260">HLOOKUP(D3624,$I$23:$M$32,4,FALSE)</f>
        <v>#N/A</v>
      </c>
      <c r="C3626" s="66"/>
      <c r="D3626" s="68">
        <f>VLOOKUP($I3601,DATA!$A$1:$V$200,12,FALSE)</f>
        <v>0</v>
      </c>
      <c r="E3626" s="69"/>
    </row>
    <row r="3627" spans="1:5" ht="21.75" customHeight="1">
      <c r="A3627" s="26" t="s">
        <v>75</v>
      </c>
    </row>
    <row r="3628" spans="1:5" ht="18" customHeight="1">
      <c r="A3628" s="75" t="s">
        <v>65</v>
      </c>
      <c r="B3628" s="73" t="s">
        <v>60</v>
      </c>
      <c r="C3628" s="74"/>
      <c r="D3628" s="73" t="s">
        <v>61</v>
      </c>
      <c r="E3628" s="74"/>
    </row>
    <row r="3629" spans="1:5" ht="37.5" customHeight="1">
      <c r="A3629" s="76"/>
      <c r="B3629" s="65" t="e">
        <f t="shared" ref="B3629" si="1261">HLOOKUP(D3624,$I$23:$M$32,5,FALSE)</f>
        <v>#N/A</v>
      </c>
      <c r="C3629" s="66"/>
      <c r="D3629" s="68">
        <f>VLOOKUP($I3601,DATA!$A$1:$V$200,13,FALSE)</f>
        <v>0</v>
      </c>
      <c r="E3629" s="69"/>
    </row>
    <row r="3630" spans="1:5" ht="22.5" customHeight="1">
      <c r="A3630" s="26" t="s">
        <v>76</v>
      </c>
    </row>
    <row r="3631" spans="1:5" ht="18" customHeight="1">
      <c r="A3631" s="77" t="s">
        <v>66</v>
      </c>
      <c r="B3631" s="73" t="s">
        <v>60</v>
      </c>
      <c r="C3631" s="74"/>
      <c r="D3631" s="73" t="s">
        <v>61</v>
      </c>
      <c r="E3631" s="74"/>
    </row>
    <row r="3632" spans="1:5" ht="37.5" customHeight="1">
      <c r="A3632" s="78"/>
      <c r="B3632" s="65" t="e">
        <f t="shared" ref="B3632" si="1262">HLOOKUP(D3624,$I$23:$M$32,6,FALSE)</f>
        <v>#N/A</v>
      </c>
      <c r="C3632" s="66"/>
      <c r="D3632" s="68">
        <f>VLOOKUP($I3601,DATA!$A$1:$V$200,14,FALSE)</f>
        <v>0</v>
      </c>
      <c r="E3632" s="69"/>
    </row>
    <row r="3633" spans="1:13" ht="22.5" customHeight="1">
      <c r="A3633" s="26" t="s">
        <v>77</v>
      </c>
    </row>
    <row r="3634" spans="1:13" ht="30" customHeight="1">
      <c r="A3634" s="27" t="s">
        <v>67</v>
      </c>
      <c r="B3634" s="73" t="s">
        <v>60</v>
      </c>
      <c r="C3634" s="74"/>
      <c r="D3634" s="73" t="s">
        <v>61</v>
      </c>
      <c r="E3634" s="74"/>
    </row>
    <row r="3635" spans="1:13" ht="37.5" customHeight="1">
      <c r="A3635" s="28" t="s">
        <v>68</v>
      </c>
      <c r="B3635" s="65" t="e">
        <f t="shared" ref="B3635" si="1263">HLOOKUP(D3624,$I$23:$M$32,7,FALSE)</f>
        <v>#N/A</v>
      </c>
      <c r="C3635" s="66"/>
      <c r="D3635" s="68">
        <f>VLOOKUP($I3601,DATA!$A$1:$V$200,15,FALSE)</f>
        <v>0</v>
      </c>
      <c r="E3635" s="69"/>
    </row>
    <row r="3636" spans="1:13" ht="37.5" customHeight="1">
      <c r="A3636" s="28" t="s">
        <v>69</v>
      </c>
      <c r="B3636" s="65" t="e">
        <f t="shared" ref="B3636" si="1264">HLOOKUP(D3624,$I$23:$M$32,8,FALSE)</f>
        <v>#N/A</v>
      </c>
      <c r="C3636" s="66"/>
      <c r="D3636" s="68">
        <f>VLOOKUP($I3601,DATA!$A$1:$V$200,16,FALSE)</f>
        <v>0</v>
      </c>
      <c r="E3636" s="69"/>
    </row>
    <row r="3637" spans="1:13" ht="45" customHeight="1">
      <c r="A3637" s="29" t="s">
        <v>70</v>
      </c>
      <c r="B3637" s="65" t="e">
        <f t="shared" ref="B3637" si="1265">HLOOKUP(D3624,$I$23:$M$32,9,FALSE)</f>
        <v>#N/A</v>
      </c>
      <c r="C3637" s="66"/>
      <c r="D3637" s="68">
        <f>VLOOKUP($I3601,DATA!$A$1:$V$200,17,FALSE)</f>
        <v>0</v>
      </c>
      <c r="E3637" s="69"/>
    </row>
    <row r="3638" spans="1:13" ht="37.5" customHeight="1">
      <c r="A3638" s="28" t="s">
        <v>71</v>
      </c>
      <c r="B3638" s="65" t="e">
        <f t="shared" ref="B3638" si="1266">HLOOKUP(D3624,$I$23:$M$32,10,FALSE)</f>
        <v>#N/A</v>
      </c>
      <c r="C3638" s="66"/>
      <c r="D3638" s="68">
        <f>VLOOKUP($I3601,DATA!$A$1:$V$200,18,FALSE)</f>
        <v>0</v>
      </c>
      <c r="E3638" s="69"/>
    </row>
    <row r="3639" spans="1:13" ht="37.5" customHeight="1">
      <c r="A3639" s="30"/>
      <c r="B3639" s="31"/>
      <c r="C3639" s="31"/>
      <c r="D3639" s="32"/>
      <c r="E3639" s="32"/>
    </row>
    <row r="3640" spans="1:13" ht="18.75" customHeight="1">
      <c r="A3640" s="72" t="s">
        <v>72</v>
      </c>
      <c r="B3640" s="72"/>
      <c r="C3640" s="72"/>
      <c r="D3640" s="72"/>
      <c r="E3640" s="72"/>
    </row>
    <row r="3641" spans="1:13" ht="22.5" customHeight="1">
      <c r="A3641" s="26" t="s">
        <v>78</v>
      </c>
    </row>
    <row r="3642" spans="1:13" ht="30" customHeight="1">
      <c r="A3642" s="27" t="s">
        <v>73</v>
      </c>
      <c r="B3642" s="73" t="s">
        <v>60</v>
      </c>
      <c r="C3642" s="74"/>
      <c r="D3642" s="73" t="s">
        <v>61</v>
      </c>
      <c r="E3642" s="74"/>
      <c r="I3642" s="1" t="s">
        <v>26</v>
      </c>
      <c r="J3642" s="1" t="s">
        <v>25</v>
      </c>
      <c r="K3642" s="1" t="s">
        <v>194</v>
      </c>
      <c r="L3642" s="1" t="s">
        <v>195</v>
      </c>
      <c r="M3642" s="1" t="s">
        <v>196</v>
      </c>
    </row>
    <row r="3643" spans="1:13" ht="52.5" customHeight="1">
      <c r="A3643" s="29" t="str">
        <f>GRD!$L$4</f>
        <v>SELECT</v>
      </c>
      <c r="B3643" s="65" t="e">
        <f t="shared" ref="B3643:B3644" si="1267">HLOOKUP(D3643,$I$42:$M$44,$G3643,FALSE)</f>
        <v>#N/A</v>
      </c>
      <c r="C3643" s="66"/>
      <c r="D3643" s="68">
        <f>VLOOKUP($I3601,DATA!$A$1:$V$200,19,FALSE)</f>
        <v>0</v>
      </c>
      <c r="E3643" s="69"/>
      <c r="G3643" s="1">
        <v>2</v>
      </c>
      <c r="H3643" s="1" t="str">
        <f t="shared" ref="H3643:H3644" si="1268">A3643</f>
        <v>SELECT</v>
      </c>
      <c r="I3643" s="1" t="e">
        <f t="shared" ref="I3643:I3644" si="1269">VLOOKUP($H3643,$H$3:$M$15,2,FALSE)</f>
        <v>#N/A</v>
      </c>
      <c r="J3643" s="1" t="e">
        <f t="shared" ref="J3643:J3644" si="1270">VLOOKUP($H3643,$H$3:$M$15,3,FALSE)</f>
        <v>#N/A</v>
      </c>
      <c r="K3643" s="1" t="e">
        <f t="shared" ref="K3643:K3644" si="1271">VLOOKUP($H3643,$H$3:$M$15,4,FALSE)</f>
        <v>#N/A</v>
      </c>
      <c r="L3643" s="1" t="e">
        <f t="shared" ref="L3643:L3644" si="1272">VLOOKUP($H3643,$H$3:$M$15,5,FALSE)</f>
        <v>#N/A</v>
      </c>
      <c r="M3643" s="1" t="e">
        <f t="shared" ref="M3643:M3644" si="1273">VLOOKUP($H3643,$H$3:$M$15,6,FALSE)</f>
        <v>#N/A</v>
      </c>
    </row>
    <row r="3644" spans="1:13" ht="52.5" customHeight="1">
      <c r="A3644" s="29" t="str">
        <f>GRD!$M$4</f>
        <v>SELECT</v>
      </c>
      <c r="B3644" s="65" t="e">
        <f t="shared" si="1267"/>
        <v>#N/A</v>
      </c>
      <c r="C3644" s="66"/>
      <c r="D3644" s="68">
        <f>VLOOKUP($I3601,DATA!$A$1:$V$200,20,FALSE)</f>
        <v>0</v>
      </c>
      <c r="E3644" s="69"/>
      <c r="G3644" s="1">
        <v>3</v>
      </c>
      <c r="H3644" s="1" t="str">
        <f t="shared" si="1268"/>
        <v>SELECT</v>
      </c>
      <c r="I3644" s="1" t="e">
        <f t="shared" si="1269"/>
        <v>#N/A</v>
      </c>
      <c r="J3644" s="1" t="e">
        <f t="shared" si="1270"/>
        <v>#N/A</v>
      </c>
      <c r="K3644" s="1" t="e">
        <f t="shared" si="1271"/>
        <v>#N/A</v>
      </c>
      <c r="L3644" s="1" t="e">
        <f t="shared" si="1272"/>
        <v>#N/A</v>
      </c>
      <c r="M3644" s="1" t="e">
        <f t="shared" si="1273"/>
        <v>#N/A</v>
      </c>
    </row>
    <row r="3645" spans="1:13" ht="37.5" customHeight="1">
      <c r="A3645" s="70" t="s">
        <v>79</v>
      </c>
      <c r="B3645" s="70"/>
      <c r="C3645" s="70"/>
      <c r="D3645" s="70"/>
      <c r="E3645" s="70"/>
    </row>
    <row r="3646" spans="1:13" ht="12" customHeight="1">
      <c r="A3646" s="33"/>
      <c r="B3646" s="33"/>
      <c r="C3646" s="33"/>
      <c r="D3646" s="33"/>
      <c r="E3646" s="33"/>
    </row>
    <row r="3647" spans="1:13" ht="30" customHeight="1">
      <c r="A3647" s="27" t="s">
        <v>73</v>
      </c>
      <c r="B3647" s="71" t="s">
        <v>60</v>
      </c>
      <c r="C3647" s="71"/>
      <c r="D3647" s="71" t="s">
        <v>61</v>
      </c>
      <c r="E3647" s="71"/>
      <c r="I3647" s="1" t="s">
        <v>26</v>
      </c>
      <c r="J3647" s="1" t="s">
        <v>25</v>
      </c>
      <c r="K3647" s="1" t="s">
        <v>194</v>
      </c>
      <c r="L3647" s="1" t="s">
        <v>195</v>
      </c>
      <c r="M3647" s="1" t="s">
        <v>196</v>
      </c>
    </row>
    <row r="3648" spans="1:13" ht="52.5" customHeight="1">
      <c r="A3648" s="29" t="str">
        <f>GRD!$N$4</f>
        <v>SELECT</v>
      </c>
      <c r="B3648" s="65" t="e">
        <f t="shared" ref="B3648:B3649" si="1274">HLOOKUP(D3648,$I$47:$M$49,$G3648,FALSE)</f>
        <v>#N/A</v>
      </c>
      <c r="C3648" s="66"/>
      <c r="D3648" s="67">
        <f>VLOOKUP($I3601,DATA!$A$1:$V$200,21,FALSE)</f>
        <v>0</v>
      </c>
      <c r="E3648" s="67"/>
      <c r="G3648" s="1">
        <v>2</v>
      </c>
      <c r="H3648" s="1" t="str">
        <f t="shared" ref="H3648:H3649" si="1275">A3648</f>
        <v>SELECT</v>
      </c>
      <c r="I3648" s="1" t="e">
        <f t="shared" ref="I3648:I3709" si="1276">VLOOKUP($H3648,$H$3:$M$15,2,FALSE)</f>
        <v>#N/A</v>
      </c>
      <c r="J3648" s="1" t="e">
        <f t="shared" ref="J3648:J3709" si="1277">VLOOKUP($H3648,$H$3:$M$15,3,FALSE)</f>
        <v>#N/A</v>
      </c>
      <c r="K3648" s="1" t="e">
        <f t="shared" ref="K3648:K3709" si="1278">VLOOKUP($H3648,$H$3:$M$15,4,FALSE)</f>
        <v>#N/A</v>
      </c>
      <c r="L3648" s="1" t="e">
        <f t="shared" ref="L3648:L3709" si="1279">VLOOKUP($H3648,$H$3:$M$15,5,FALSE)</f>
        <v>#N/A</v>
      </c>
      <c r="M3648" s="1" t="e">
        <f t="shared" ref="M3648:M3709" si="1280">VLOOKUP($H3648,$H$3:$M$15,6,FALSE)</f>
        <v>#N/A</v>
      </c>
    </row>
    <row r="3649" spans="1:13" ht="52.5" customHeight="1">
      <c r="A3649" s="29" t="str">
        <f>GRD!$O$4</f>
        <v>SELECT</v>
      </c>
      <c r="B3649" s="65" t="e">
        <f t="shared" si="1274"/>
        <v>#N/A</v>
      </c>
      <c r="C3649" s="66"/>
      <c r="D3649" s="67">
        <f>VLOOKUP($I3601,DATA!$A$1:$V$200,22,FALSE)</f>
        <v>0</v>
      </c>
      <c r="E3649" s="67"/>
      <c r="G3649" s="1">
        <v>3</v>
      </c>
      <c r="H3649" s="1" t="str">
        <f t="shared" si="1275"/>
        <v>SELECT</v>
      </c>
      <c r="I3649" s="1" t="e">
        <f t="shared" si="1276"/>
        <v>#N/A</v>
      </c>
      <c r="J3649" s="1" t="e">
        <f t="shared" si="1277"/>
        <v>#N/A</v>
      </c>
      <c r="K3649" s="1" t="e">
        <f t="shared" si="1278"/>
        <v>#N/A</v>
      </c>
      <c r="L3649" s="1" t="e">
        <f t="shared" si="1279"/>
        <v>#N/A</v>
      </c>
      <c r="M3649" s="1" t="e">
        <f t="shared" si="1280"/>
        <v>#N/A</v>
      </c>
    </row>
    <row r="3655" spans="1:13">
      <c r="A3655" s="64" t="s">
        <v>80</v>
      </c>
      <c r="B3655" s="64"/>
      <c r="C3655" s="64" t="s">
        <v>81</v>
      </c>
      <c r="D3655" s="64"/>
      <c r="E3655" s="64"/>
    </row>
    <row r="3656" spans="1:13">
      <c r="C3656" s="64" t="s">
        <v>82</v>
      </c>
      <c r="D3656" s="64"/>
      <c r="E3656" s="64"/>
    </row>
    <row r="3657" spans="1:13">
      <c r="A3657" s="1" t="s">
        <v>84</v>
      </c>
    </row>
    <row r="3659" spans="1:13">
      <c r="A3659" s="1" t="s">
        <v>83</v>
      </c>
    </row>
    <row r="3661" spans="1:13" s="21" customFormat="1" ht="18.75" customHeight="1">
      <c r="A3661" s="89" t="s">
        <v>34</v>
      </c>
      <c r="B3661" s="89"/>
      <c r="C3661" s="89"/>
      <c r="D3661" s="89"/>
      <c r="E3661" s="89"/>
      <c r="I3661" s="21">
        <f t="shared" ref="I3661" si="1281">I3601+1</f>
        <v>62</v>
      </c>
    </row>
    <row r="3662" spans="1:13" s="21" customFormat="1" ht="30" customHeight="1">
      <c r="A3662" s="90" t="s">
        <v>35</v>
      </c>
      <c r="B3662" s="90"/>
      <c r="C3662" s="90"/>
      <c r="D3662" s="90"/>
      <c r="E3662" s="90"/>
      <c r="H3662" s="1"/>
      <c r="I3662" s="1"/>
      <c r="J3662" s="1"/>
      <c r="K3662" s="1"/>
      <c r="L3662" s="1"/>
      <c r="M3662" s="1"/>
    </row>
    <row r="3663" spans="1:13" ht="18.75" customHeight="1">
      <c r="A3663" s="22" t="s">
        <v>49</v>
      </c>
      <c r="B3663" s="91" t="str">
        <f>IF((SCH!$B$2=""),"",SCH!$B$2)</f>
        <v/>
      </c>
      <c r="C3663" s="91"/>
      <c r="D3663" s="91"/>
      <c r="E3663" s="92"/>
    </row>
    <row r="3664" spans="1:13" ht="18.75" customHeight="1">
      <c r="A3664" s="23" t="s">
        <v>50</v>
      </c>
      <c r="B3664" s="82" t="str">
        <f>IF((SCH!$B$3=""),"",SCH!$B$3)</f>
        <v/>
      </c>
      <c r="C3664" s="82"/>
      <c r="D3664" s="82"/>
      <c r="E3664" s="83"/>
    </row>
    <row r="3665" spans="1:13" ht="18.75" customHeight="1">
      <c r="A3665" s="23" t="s">
        <v>56</v>
      </c>
      <c r="B3665" s="46" t="str">
        <f>IF((SCH!$B$4=""),"",SCH!$B$4)</f>
        <v/>
      </c>
      <c r="C3665" s="24" t="s">
        <v>57</v>
      </c>
      <c r="D3665" s="82" t="str">
        <f>IF((SCH!$B$5=""),"",SCH!$B$5)</f>
        <v/>
      </c>
      <c r="E3665" s="83"/>
    </row>
    <row r="3666" spans="1:13" ht="18.75" customHeight="1">
      <c r="A3666" s="23" t="s">
        <v>51</v>
      </c>
      <c r="B3666" s="82" t="str">
        <f>IF((SCH!$B$6=""),"",SCH!$B$6)</f>
        <v/>
      </c>
      <c r="C3666" s="82"/>
      <c r="D3666" s="82"/>
      <c r="E3666" s="83"/>
    </row>
    <row r="3667" spans="1:13" ht="18.75" customHeight="1">
      <c r="A3667" s="23" t="s">
        <v>52</v>
      </c>
      <c r="B3667" s="82" t="str">
        <f>IF((SCH!$B$7=""),"",SCH!$B$7)</f>
        <v/>
      </c>
      <c r="C3667" s="82"/>
      <c r="D3667" s="82"/>
      <c r="E3667" s="83"/>
    </row>
    <row r="3668" spans="1:13" ht="18.75" customHeight="1">
      <c r="A3668" s="25" t="s">
        <v>53</v>
      </c>
      <c r="B3668" s="84" t="str">
        <f>IF((SCH!$B$8=""),"",SCH!$B$8)</f>
        <v/>
      </c>
      <c r="C3668" s="84"/>
      <c r="D3668" s="84"/>
      <c r="E3668" s="85"/>
    </row>
    <row r="3669" spans="1:13" ht="26.25" customHeight="1">
      <c r="A3669" s="86" t="s">
        <v>36</v>
      </c>
      <c r="B3669" s="86"/>
      <c r="C3669" s="86"/>
      <c r="D3669" s="86"/>
      <c r="E3669" s="86"/>
    </row>
    <row r="3670" spans="1:13" s="21" customFormat="1" ht="15" customHeight="1">
      <c r="A3670" s="87" t="s">
        <v>37</v>
      </c>
      <c r="B3670" s="87"/>
      <c r="C3670" s="87"/>
      <c r="D3670" s="87"/>
      <c r="E3670" s="87"/>
      <c r="H3670" s="1"/>
      <c r="I3670" s="1"/>
      <c r="J3670" s="1"/>
      <c r="K3670" s="1"/>
      <c r="L3670" s="1"/>
      <c r="M3670" s="1"/>
    </row>
    <row r="3671" spans="1:13" s="21" customFormat="1">
      <c r="A3671" s="88" t="s">
        <v>38</v>
      </c>
      <c r="B3671" s="88"/>
      <c r="C3671" s="88"/>
      <c r="D3671" s="88"/>
      <c r="E3671" s="88"/>
      <c r="H3671" s="1"/>
      <c r="I3671" s="1"/>
      <c r="J3671" s="1"/>
      <c r="K3671" s="1"/>
      <c r="L3671" s="1"/>
      <c r="M3671" s="1"/>
    </row>
    <row r="3672" spans="1:13" ht="26.25" customHeight="1">
      <c r="A3672" s="72" t="s">
        <v>39</v>
      </c>
      <c r="B3672" s="72"/>
      <c r="C3672" s="72"/>
      <c r="D3672" s="72"/>
      <c r="E3672" s="72"/>
    </row>
    <row r="3673" spans="1:13" ht="23.25">
      <c r="A3673" s="5" t="s">
        <v>45</v>
      </c>
      <c r="B3673" s="45">
        <f>VLOOKUP($I3661,DATA!$A$1:$V$200,2,FALSE)</f>
        <v>0</v>
      </c>
      <c r="C3673" s="43" t="s">
        <v>48</v>
      </c>
      <c r="D3673" s="81">
        <f>VLOOKUP($I3661,DATA!$A$1:$V$200,3,FALSE)</f>
        <v>0</v>
      </c>
      <c r="E3673" s="81"/>
    </row>
    <row r="3674" spans="1:13" ht="23.25">
      <c r="A3674" s="5" t="s">
        <v>46</v>
      </c>
      <c r="B3674" s="79">
        <f>VLOOKUP($I3661,DATA!$A$1:$V$200,4,FALSE)</f>
        <v>0</v>
      </c>
      <c r="C3674" s="79"/>
      <c r="D3674" s="79"/>
      <c r="E3674" s="79"/>
    </row>
    <row r="3675" spans="1:13" ht="23.25">
      <c r="A3675" s="5" t="s">
        <v>47</v>
      </c>
      <c r="B3675" s="79">
        <f>VLOOKUP($I3661,DATA!$A$1:$V$200,5,FALSE)</f>
        <v>0</v>
      </c>
      <c r="C3675" s="79"/>
      <c r="D3675" s="79"/>
      <c r="E3675" s="79"/>
    </row>
    <row r="3676" spans="1:13" ht="23.25" customHeight="1">
      <c r="A3676" s="5" t="s">
        <v>40</v>
      </c>
      <c r="B3676" s="79">
        <f>VLOOKUP($I3661,DATA!$A$1:$V$200,6,FALSE)</f>
        <v>0</v>
      </c>
      <c r="C3676" s="79"/>
      <c r="D3676" s="79"/>
      <c r="E3676" s="79"/>
    </row>
    <row r="3677" spans="1:13" ht="23.25" customHeight="1">
      <c r="A3677" s="5" t="s">
        <v>41</v>
      </c>
      <c r="B3677" s="79">
        <f>VLOOKUP($I3661,DATA!$A$1:$V$200,7,FALSE)</f>
        <v>0</v>
      </c>
      <c r="C3677" s="79"/>
      <c r="D3677" s="79"/>
      <c r="E3677" s="79"/>
    </row>
    <row r="3678" spans="1:13" ht="23.25" customHeight="1">
      <c r="A3678" s="5" t="s">
        <v>42</v>
      </c>
      <c r="B3678" s="79">
        <f>VLOOKUP($I3661,DATA!$A$1:$V$200,8,FALSE)</f>
        <v>0</v>
      </c>
      <c r="C3678" s="79"/>
      <c r="D3678" s="79"/>
      <c r="E3678" s="79"/>
    </row>
    <row r="3679" spans="1:13" ht="25.5">
      <c r="A3679" s="5" t="s">
        <v>43</v>
      </c>
      <c r="B3679" s="79">
        <f>VLOOKUP($I3661,DATA!$A$1:$V$200,9,FALSE)</f>
        <v>0</v>
      </c>
      <c r="C3679" s="79"/>
      <c r="D3679" s="79"/>
      <c r="E3679" s="79"/>
    </row>
    <row r="3680" spans="1:13" ht="22.5" customHeight="1">
      <c r="A3680" s="80" t="s">
        <v>44</v>
      </c>
      <c r="B3680" s="80"/>
      <c r="C3680" s="80"/>
      <c r="D3680" s="80"/>
      <c r="E3680" s="80"/>
    </row>
    <row r="3681" spans="1:5" ht="18.75" customHeight="1">
      <c r="A3681" s="72" t="s">
        <v>58</v>
      </c>
      <c r="B3681" s="72"/>
      <c r="C3681" s="72"/>
      <c r="D3681" s="72"/>
      <c r="E3681" s="72"/>
    </row>
    <row r="3682" spans="1:5" ht="22.5" customHeight="1">
      <c r="A3682" s="26" t="s">
        <v>74</v>
      </c>
    </row>
    <row r="3683" spans="1:5" ht="18" customHeight="1">
      <c r="A3683" s="44" t="s">
        <v>59</v>
      </c>
      <c r="B3683" s="73" t="s">
        <v>60</v>
      </c>
      <c r="C3683" s="74"/>
      <c r="D3683" s="73" t="s">
        <v>61</v>
      </c>
      <c r="E3683" s="74"/>
    </row>
    <row r="3684" spans="1:5" ht="37.5" customHeight="1">
      <c r="A3684" s="28" t="s">
        <v>62</v>
      </c>
      <c r="B3684" s="65" t="e">
        <f t="shared" ref="B3684" si="1282">HLOOKUP(D3684,$I$23:$M$32,2,FALSE)</f>
        <v>#N/A</v>
      </c>
      <c r="C3684" s="66"/>
      <c r="D3684" s="68">
        <f>VLOOKUP($I3661,DATA!$A$1:$V$200,10,FALSE)</f>
        <v>0</v>
      </c>
      <c r="E3684" s="69"/>
    </row>
    <row r="3685" spans="1:5" ht="37.5" customHeight="1">
      <c r="A3685" s="28" t="s">
        <v>63</v>
      </c>
      <c r="B3685" s="65" t="e">
        <f t="shared" ref="B3685" si="1283">HLOOKUP(D3684,$I$23:$M$32,3,FALSE)</f>
        <v>#N/A</v>
      </c>
      <c r="C3685" s="66"/>
      <c r="D3685" s="68">
        <f>VLOOKUP($I3661,DATA!$A$1:$V$200,11,FALSE)</f>
        <v>0</v>
      </c>
      <c r="E3685" s="69"/>
    </row>
    <row r="3686" spans="1:5" ht="37.5" customHeight="1">
      <c r="A3686" s="28" t="s">
        <v>64</v>
      </c>
      <c r="B3686" s="65" t="e">
        <f t="shared" ref="B3686" si="1284">HLOOKUP(D3684,$I$23:$M$32,4,FALSE)</f>
        <v>#N/A</v>
      </c>
      <c r="C3686" s="66"/>
      <c r="D3686" s="68">
        <f>VLOOKUP($I3661,DATA!$A$1:$V$200,12,FALSE)</f>
        <v>0</v>
      </c>
      <c r="E3686" s="69"/>
    </row>
    <row r="3687" spans="1:5" ht="21.75" customHeight="1">
      <c r="A3687" s="26" t="s">
        <v>75</v>
      </c>
    </row>
    <row r="3688" spans="1:5" ht="18" customHeight="1">
      <c r="A3688" s="75" t="s">
        <v>65</v>
      </c>
      <c r="B3688" s="73" t="s">
        <v>60</v>
      </c>
      <c r="C3688" s="74"/>
      <c r="D3688" s="73" t="s">
        <v>61</v>
      </c>
      <c r="E3688" s="74"/>
    </row>
    <row r="3689" spans="1:5" ht="37.5" customHeight="1">
      <c r="A3689" s="76"/>
      <c r="B3689" s="65" t="e">
        <f t="shared" ref="B3689" si="1285">HLOOKUP(D3684,$I$23:$M$32,5,FALSE)</f>
        <v>#N/A</v>
      </c>
      <c r="C3689" s="66"/>
      <c r="D3689" s="68">
        <f>VLOOKUP($I3661,DATA!$A$1:$V$200,13,FALSE)</f>
        <v>0</v>
      </c>
      <c r="E3689" s="69"/>
    </row>
    <row r="3690" spans="1:5" ht="22.5" customHeight="1">
      <c r="A3690" s="26" t="s">
        <v>76</v>
      </c>
    </row>
    <row r="3691" spans="1:5" ht="18" customHeight="1">
      <c r="A3691" s="77" t="s">
        <v>66</v>
      </c>
      <c r="B3691" s="73" t="s">
        <v>60</v>
      </c>
      <c r="C3691" s="74"/>
      <c r="D3691" s="73" t="s">
        <v>61</v>
      </c>
      <c r="E3691" s="74"/>
    </row>
    <row r="3692" spans="1:5" ht="37.5" customHeight="1">
      <c r="A3692" s="78"/>
      <c r="B3692" s="65" t="e">
        <f t="shared" ref="B3692" si="1286">HLOOKUP(D3684,$I$23:$M$32,6,FALSE)</f>
        <v>#N/A</v>
      </c>
      <c r="C3692" s="66"/>
      <c r="D3692" s="68">
        <f>VLOOKUP($I3661,DATA!$A$1:$V$200,14,FALSE)</f>
        <v>0</v>
      </c>
      <c r="E3692" s="69"/>
    </row>
    <row r="3693" spans="1:5" ht="22.5" customHeight="1">
      <c r="A3693" s="26" t="s">
        <v>77</v>
      </c>
    </row>
    <row r="3694" spans="1:5" ht="30" customHeight="1">
      <c r="A3694" s="27" t="s">
        <v>67</v>
      </c>
      <c r="B3694" s="73" t="s">
        <v>60</v>
      </c>
      <c r="C3694" s="74"/>
      <c r="D3694" s="73" t="s">
        <v>61</v>
      </c>
      <c r="E3694" s="74"/>
    </row>
    <row r="3695" spans="1:5" ht="37.5" customHeight="1">
      <c r="A3695" s="28" t="s">
        <v>68</v>
      </c>
      <c r="B3695" s="65" t="e">
        <f t="shared" ref="B3695" si="1287">HLOOKUP(D3684,$I$23:$M$32,7,FALSE)</f>
        <v>#N/A</v>
      </c>
      <c r="C3695" s="66"/>
      <c r="D3695" s="68">
        <f>VLOOKUP($I3661,DATA!$A$1:$V$200,15,FALSE)</f>
        <v>0</v>
      </c>
      <c r="E3695" s="69"/>
    </row>
    <row r="3696" spans="1:5" ht="37.5" customHeight="1">
      <c r="A3696" s="28" t="s">
        <v>69</v>
      </c>
      <c r="B3696" s="65" t="e">
        <f t="shared" ref="B3696" si="1288">HLOOKUP(D3684,$I$23:$M$32,8,FALSE)</f>
        <v>#N/A</v>
      </c>
      <c r="C3696" s="66"/>
      <c r="D3696" s="68">
        <f>VLOOKUP($I3661,DATA!$A$1:$V$200,16,FALSE)</f>
        <v>0</v>
      </c>
      <c r="E3696" s="69"/>
    </row>
    <row r="3697" spans="1:13" ht="45" customHeight="1">
      <c r="A3697" s="29" t="s">
        <v>70</v>
      </c>
      <c r="B3697" s="65" t="e">
        <f t="shared" ref="B3697" si="1289">HLOOKUP(D3684,$I$23:$M$32,9,FALSE)</f>
        <v>#N/A</v>
      </c>
      <c r="C3697" s="66"/>
      <c r="D3697" s="68">
        <f>VLOOKUP($I3661,DATA!$A$1:$V$200,17,FALSE)</f>
        <v>0</v>
      </c>
      <c r="E3697" s="69"/>
    </row>
    <row r="3698" spans="1:13" ht="37.5" customHeight="1">
      <c r="A3698" s="28" t="s">
        <v>71</v>
      </c>
      <c r="B3698" s="65" t="e">
        <f t="shared" ref="B3698" si="1290">HLOOKUP(D3684,$I$23:$M$32,10,FALSE)</f>
        <v>#N/A</v>
      </c>
      <c r="C3698" s="66"/>
      <c r="D3698" s="68">
        <f>VLOOKUP($I3661,DATA!$A$1:$V$200,18,FALSE)</f>
        <v>0</v>
      </c>
      <c r="E3698" s="69"/>
    </row>
    <row r="3699" spans="1:13" ht="37.5" customHeight="1">
      <c r="A3699" s="30"/>
      <c r="B3699" s="31"/>
      <c r="C3699" s="31"/>
      <c r="D3699" s="32"/>
      <c r="E3699" s="32"/>
    </row>
    <row r="3700" spans="1:13" ht="18.75" customHeight="1">
      <c r="A3700" s="72" t="s">
        <v>72</v>
      </c>
      <c r="B3700" s="72"/>
      <c r="C3700" s="72"/>
      <c r="D3700" s="72"/>
      <c r="E3700" s="72"/>
    </row>
    <row r="3701" spans="1:13" ht="22.5" customHeight="1">
      <c r="A3701" s="26" t="s">
        <v>78</v>
      </c>
    </row>
    <row r="3702" spans="1:13" ht="30" customHeight="1">
      <c r="A3702" s="27" t="s">
        <v>73</v>
      </c>
      <c r="B3702" s="73" t="s">
        <v>60</v>
      </c>
      <c r="C3702" s="74"/>
      <c r="D3702" s="73" t="s">
        <v>61</v>
      </c>
      <c r="E3702" s="74"/>
      <c r="I3702" s="1" t="s">
        <v>26</v>
      </c>
      <c r="J3702" s="1" t="s">
        <v>25</v>
      </c>
      <c r="K3702" s="1" t="s">
        <v>194</v>
      </c>
      <c r="L3702" s="1" t="s">
        <v>195</v>
      </c>
      <c r="M3702" s="1" t="s">
        <v>196</v>
      </c>
    </row>
    <row r="3703" spans="1:13" ht="52.5" customHeight="1">
      <c r="A3703" s="29" t="str">
        <f>GRD!$L$4</f>
        <v>SELECT</v>
      </c>
      <c r="B3703" s="65" t="e">
        <f t="shared" ref="B3703:B3704" si="1291">HLOOKUP(D3703,$I$42:$M$44,$G3703,FALSE)</f>
        <v>#N/A</v>
      </c>
      <c r="C3703" s="66"/>
      <c r="D3703" s="68">
        <f>VLOOKUP($I3661,DATA!$A$1:$V$200,19,FALSE)</f>
        <v>0</v>
      </c>
      <c r="E3703" s="69"/>
      <c r="G3703" s="1">
        <v>2</v>
      </c>
      <c r="H3703" s="1" t="str">
        <f t="shared" ref="H3703:H3704" si="1292">A3703</f>
        <v>SELECT</v>
      </c>
      <c r="I3703" s="1" t="e">
        <f t="shared" ref="I3703:I3704" si="1293">VLOOKUP($H3703,$H$3:$M$15,2,FALSE)</f>
        <v>#N/A</v>
      </c>
      <c r="J3703" s="1" t="e">
        <f t="shared" ref="J3703:J3704" si="1294">VLOOKUP($H3703,$H$3:$M$15,3,FALSE)</f>
        <v>#N/A</v>
      </c>
      <c r="K3703" s="1" t="e">
        <f t="shared" ref="K3703:K3704" si="1295">VLOOKUP($H3703,$H$3:$M$15,4,FALSE)</f>
        <v>#N/A</v>
      </c>
      <c r="L3703" s="1" t="e">
        <f t="shared" ref="L3703:L3704" si="1296">VLOOKUP($H3703,$H$3:$M$15,5,FALSE)</f>
        <v>#N/A</v>
      </c>
      <c r="M3703" s="1" t="e">
        <f t="shared" ref="M3703:M3704" si="1297">VLOOKUP($H3703,$H$3:$M$15,6,FALSE)</f>
        <v>#N/A</v>
      </c>
    </row>
    <row r="3704" spans="1:13" ht="52.5" customHeight="1">
      <c r="A3704" s="29" t="str">
        <f>GRD!$M$4</f>
        <v>SELECT</v>
      </c>
      <c r="B3704" s="65" t="e">
        <f t="shared" si="1291"/>
        <v>#N/A</v>
      </c>
      <c r="C3704" s="66"/>
      <c r="D3704" s="68">
        <f>VLOOKUP($I3661,DATA!$A$1:$V$200,20,FALSE)</f>
        <v>0</v>
      </c>
      <c r="E3704" s="69"/>
      <c r="G3704" s="1">
        <v>3</v>
      </c>
      <c r="H3704" s="1" t="str">
        <f t="shared" si="1292"/>
        <v>SELECT</v>
      </c>
      <c r="I3704" s="1" t="e">
        <f t="shared" si="1293"/>
        <v>#N/A</v>
      </c>
      <c r="J3704" s="1" t="e">
        <f t="shared" si="1294"/>
        <v>#N/A</v>
      </c>
      <c r="K3704" s="1" t="e">
        <f t="shared" si="1295"/>
        <v>#N/A</v>
      </c>
      <c r="L3704" s="1" t="e">
        <f t="shared" si="1296"/>
        <v>#N/A</v>
      </c>
      <c r="M3704" s="1" t="e">
        <f t="shared" si="1297"/>
        <v>#N/A</v>
      </c>
    </row>
    <row r="3705" spans="1:13" ht="37.5" customHeight="1">
      <c r="A3705" s="70" t="s">
        <v>79</v>
      </c>
      <c r="B3705" s="70"/>
      <c r="C3705" s="70"/>
      <c r="D3705" s="70"/>
      <c r="E3705" s="70"/>
    </row>
    <row r="3706" spans="1:13" ht="12" customHeight="1">
      <c r="A3706" s="33"/>
      <c r="B3706" s="33"/>
      <c r="C3706" s="33"/>
      <c r="D3706" s="33"/>
      <c r="E3706" s="33"/>
    </row>
    <row r="3707" spans="1:13" ht="30" customHeight="1">
      <c r="A3707" s="27" t="s">
        <v>73</v>
      </c>
      <c r="B3707" s="71" t="s">
        <v>60</v>
      </c>
      <c r="C3707" s="71"/>
      <c r="D3707" s="71" t="s">
        <v>61</v>
      </c>
      <c r="E3707" s="71"/>
      <c r="I3707" s="1" t="s">
        <v>26</v>
      </c>
      <c r="J3707" s="1" t="s">
        <v>25</v>
      </c>
      <c r="K3707" s="1" t="s">
        <v>194</v>
      </c>
      <c r="L3707" s="1" t="s">
        <v>195</v>
      </c>
      <c r="M3707" s="1" t="s">
        <v>196</v>
      </c>
    </row>
    <row r="3708" spans="1:13" ht="52.5" customHeight="1">
      <c r="A3708" s="29" t="str">
        <f>GRD!$N$4</f>
        <v>SELECT</v>
      </c>
      <c r="B3708" s="65" t="e">
        <f t="shared" ref="B3708:B3709" si="1298">HLOOKUP(D3708,$I$47:$M$49,$G3708,FALSE)</f>
        <v>#N/A</v>
      </c>
      <c r="C3708" s="66"/>
      <c r="D3708" s="67">
        <f>VLOOKUP($I3661,DATA!$A$1:$V$200,21,FALSE)</f>
        <v>0</v>
      </c>
      <c r="E3708" s="67"/>
      <c r="G3708" s="1">
        <v>2</v>
      </c>
      <c r="H3708" s="1" t="str">
        <f t="shared" ref="H3708:H3709" si="1299">A3708</f>
        <v>SELECT</v>
      </c>
      <c r="I3708" s="1" t="e">
        <f t="shared" si="1276"/>
        <v>#N/A</v>
      </c>
      <c r="J3708" s="1" t="e">
        <f t="shared" si="1277"/>
        <v>#N/A</v>
      </c>
      <c r="K3708" s="1" t="e">
        <f t="shared" si="1278"/>
        <v>#N/A</v>
      </c>
      <c r="L3708" s="1" t="e">
        <f t="shared" si="1279"/>
        <v>#N/A</v>
      </c>
      <c r="M3708" s="1" t="e">
        <f t="shared" si="1280"/>
        <v>#N/A</v>
      </c>
    </row>
    <row r="3709" spans="1:13" ht="52.5" customHeight="1">
      <c r="A3709" s="29" t="str">
        <f>GRD!$O$4</f>
        <v>SELECT</v>
      </c>
      <c r="B3709" s="65" t="e">
        <f t="shared" si="1298"/>
        <v>#N/A</v>
      </c>
      <c r="C3709" s="66"/>
      <c r="D3709" s="67">
        <f>VLOOKUP($I3661,DATA!$A$1:$V$200,22,FALSE)</f>
        <v>0</v>
      </c>
      <c r="E3709" s="67"/>
      <c r="G3709" s="1">
        <v>3</v>
      </c>
      <c r="H3709" s="1" t="str">
        <f t="shared" si="1299"/>
        <v>SELECT</v>
      </c>
      <c r="I3709" s="1" t="e">
        <f t="shared" si="1276"/>
        <v>#N/A</v>
      </c>
      <c r="J3709" s="1" t="e">
        <f t="shared" si="1277"/>
        <v>#N/A</v>
      </c>
      <c r="K3709" s="1" t="e">
        <f t="shared" si="1278"/>
        <v>#N/A</v>
      </c>
      <c r="L3709" s="1" t="e">
        <f t="shared" si="1279"/>
        <v>#N/A</v>
      </c>
      <c r="M3709" s="1" t="e">
        <f t="shared" si="1280"/>
        <v>#N/A</v>
      </c>
    </row>
    <row r="3715" spans="1:13">
      <c r="A3715" s="64" t="s">
        <v>80</v>
      </c>
      <c r="B3715" s="64"/>
      <c r="C3715" s="64" t="s">
        <v>81</v>
      </c>
      <c r="D3715" s="64"/>
      <c r="E3715" s="64"/>
    </row>
    <row r="3716" spans="1:13">
      <c r="C3716" s="64" t="s">
        <v>82</v>
      </c>
      <c r="D3716" s="64"/>
      <c r="E3716" s="64"/>
    </row>
    <row r="3717" spans="1:13">
      <c r="A3717" s="1" t="s">
        <v>84</v>
      </c>
    </row>
    <row r="3719" spans="1:13">
      <c r="A3719" s="1" t="s">
        <v>83</v>
      </c>
    </row>
    <row r="3721" spans="1:13" s="21" customFormat="1" ht="18.75" customHeight="1">
      <c r="A3721" s="89" t="s">
        <v>34</v>
      </c>
      <c r="B3721" s="89"/>
      <c r="C3721" s="89"/>
      <c r="D3721" s="89"/>
      <c r="E3721" s="89"/>
      <c r="I3721" s="21">
        <f t="shared" ref="I3721" si="1300">I3661+1</f>
        <v>63</v>
      </c>
    </row>
    <row r="3722" spans="1:13" s="21" customFormat="1" ht="30" customHeight="1">
      <c r="A3722" s="90" t="s">
        <v>35</v>
      </c>
      <c r="B3722" s="90"/>
      <c r="C3722" s="90"/>
      <c r="D3722" s="90"/>
      <c r="E3722" s="90"/>
      <c r="H3722" s="1"/>
      <c r="I3722" s="1"/>
      <c r="J3722" s="1"/>
      <c r="K3722" s="1"/>
      <c r="L3722" s="1"/>
      <c r="M3722" s="1"/>
    </row>
    <row r="3723" spans="1:13" ht="18.75" customHeight="1">
      <c r="A3723" s="22" t="s">
        <v>49</v>
      </c>
      <c r="B3723" s="91" t="str">
        <f>IF((SCH!$B$2=""),"",SCH!$B$2)</f>
        <v/>
      </c>
      <c r="C3723" s="91"/>
      <c r="D3723" s="91"/>
      <c r="E3723" s="92"/>
    </row>
    <row r="3724" spans="1:13" ht="18.75" customHeight="1">
      <c r="A3724" s="23" t="s">
        <v>50</v>
      </c>
      <c r="B3724" s="82" t="str">
        <f>IF((SCH!$B$3=""),"",SCH!$B$3)</f>
        <v/>
      </c>
      <c r="C3724" s="82"/>
      <c r="D3724" s="82"/>
      <c r="E3724" s="83"/>
    </row>
    <row r="3725" spans="1:13" ht="18.75" customHeight="1">
      <c r="A3725" s="23" t="s">
        <v>56</v>
      </c>
      <c r="B3725" s="46" t="str">
        <f>IF((SCH!$B$4=""),"",SCH!$B$4)</f>
        <v/>
      </c>
      <c r="C3725" s="24" t="s">
        <v>57</v>
      </c>
      <c r="D3725" s="82" t="str">
        <f>IF((SCH!$B$5=""),"",SCH!$B$5)</f>
        <v/>
      </c>
      <c r="E3725" s="83"/>
    </row>
    <row r="3726" spans="1:13" ht="18.75" customHeight="1">
      <c r="A3726" s="23" t="s">
        <v>51</v>
      </c>
      <c r="B3726" s="82" t="str">
        <f>IF((SCH!$B$6=""),"",SCH!$B$6)</f>
        <v/>
      </c>
      <c r="C3726" s="82"/>
      <c r="D3726" s="82"/>
      <c r="E3726" s="83"/>
    </row>
    <row r="3727" spans="1:13" ht="18.75" customHeight="1">
      <c r="A3727" s="23" t="s">
        <v>52</v>
      </c>
      <c r="B3727" s="82" t="str">
        <f>IF((SCH!$B$7=""),"",SCH!$B$7)</f>
        <v/>
      </c>
      <c r="C3727" s="82"/>
      <c r="D3727" s="82"/>
      <c r="E3727" s="83"/>
    </row>
    <row r="3728" spans="1:13" ht="18.75" customHeight="1">
      <c r="A3728" s="25" t="s">
        <v>53</v>
      </c>
      <c r="B3728" s="84" t="str">
        <f>IF((SCH!$B$8=""),"",SCH!$B$8)</f>
        <v/>
      </c>
      <c r="C3728" s="84"/>
      <c r="D3728" s="84"/>
      <c r="E3728" s="85"/>
    </row>
    <row r="3729" spans="1:13" ht="26.25" customHeight="1">
      <c r="A3729" s="86" t="s">
        <v>36</v>
      </c>
      <c r="B3729" s="86"/>
      <c r="C3729" s="86"/>
      <c r="D3729" s="86"/>
      <c r="E3729" s="86"/>
    </row>
    <row r="3730" spans="1:13" s="21" customFormat="1" ht="15" customHeight="1">
      <c r="A3730" s="87" t="s">
        <v>37</v>
      </c>
      <c r="B3730" s="87"/>
      <c r="C3730" s="87"/>
      <c r="D3730" s="87"/>
      <c r="E3730" s="87"/>
      <c r="H3730" s="1"/>
      <c r="I3730" s="1"/>
      <c r="J3730" s="1"/>
      <c r="K3730" s="1"/>
      <c r="L3730" s="1"/>
      <c r="M3730" s="1"/>
    </row>
    <row r="3731" spans="1:13" s="21" customFormat="1">
      <c r="A3731" s="88" t="s">
        <v>38</v>
      </c>
      <c r="B3731" s="88"/>
      <c r="C3731" s="88"/>
      <c r="D3731" s="88"/>
      <c r="E3731" s="88"/>
      <c r="H3731" s="1"/>
      <c r="I3731" s="1"/>
      <c r="J3731" s="1"/>
      <c r="K3731" s="1"/>
      <c r="L3731" s="1"/>
      <c r="M3731" s="1"/>
    </row>
    <row r="3732" spans="1:13" ht="26.25" customHeight="1">
      <c r="A3732" s="72" t="s">
        <v>39</v>
      </c>
      <c r="B3732" s="72"/>
      <c r="C3732" s="72"/>
      <c r="D3732" s="72"/>
      <c r="E3732" s="72"/>
    </row>
    <row r="3733" spans="1:13" ht="23.25">
      <c r="A3733" s="5" t="s">
        <v>45</v>
      </c>
      <c r="B3733" s="45">
        <f>VLOOKUP($I3721,DATA!$A$1:$V$200,2,FALSE)</f>
        <v>0</v>
      </c>
      <c r="C3733" s="43" t="s">
        <v>48</v>
      </c>
      <c r="D3733" s="81">
        <f>VLOOKUP($I3721,DATA!$A$1:$V$200,3,FALSE)</f>
        <v>0</v>
      </c>
      <c r="E3733" s="81"/>
    </row>
    <row r="3734" spans="1:13" ht="23.25">
      <c r="A3734" s="5" t="s">
        <v>46</v>
      </c>
      <c r="B3734" s="79">
        <f>VLOOKUP($I3721,DATA!$A$1:$V$200,4,FALSE)</f>
        <v>0</v>
      </c>
      <c r="C3734" s="79"/>
      <c r="D3734" s="79"/>
      <c r="E3734" s="79"/>
    </row>
    <row r="3735" spans="1:13" ht="23.25">
      <c r="A3735" s="5" t="s">
        <v>47</v>
      </c>
      <c r="B3735" s="79">
        <f>VLOOKUP($I3721,DATA!$A$1:$V$200,5,FALSE)</f>
        <v>0</v>
      </c>
      <c r="C3735" s="79"/>
      <c r="D3735" s="79"/>
      <c r="E3735" s="79"/>
    </row>
    <row r="3736" spans="1:13" ht="23.25" customHeight="1">
      <c r="A3736" s="5" t="s">
        <v>40</v>
      </c>
      <c r="B3736" s="79">
        <f>VLOOKUP($I3721,DATA!$A$1:$V$200,6,FALSE)</f>
        <v>0</v>
      </c>
      <c r="C3736" s="79"/>
      <c r="D3736" s="79"/>
      <c r="E3736" s="79"/>
    </row>
    <row r="3737" spans="1:13" ht="23.25" customHeight="1">
      <c r="A3737" s="5" t="s">
        <v>41</v>
      </c>
      <c r="B3737" s="79">
        <f>VLOOKUP($I3721,DATA!$A$1:$V$200,7,FALSE)</f>
        <v>0</v>
      </c>
      <c r="C3737" s="79"/>
      <c r="D3737" s="79"/>
      <c r="E3737" s="79"/>
    </row>
    <row r="3738" spans="1:13" ht="23.25" customHeight="1">
      <c r="A3738" s="5" t="s">
        <v>42</v>
      </c>
      <c r="B3738" s="79">
        <f>VLOOKUP($I3721,DATA!$A$1:$V$200,8,FALSE)</f>
        <v>0</v>
      </c>
      <c r="C3738" s="79"/>
      <c r="D3738" s="79"/>
      <c r="E3738" s="79"/>
    </row>
    <row r="3739" spans="1:13" ht="25.5">
      <c r="A3739" s="5" t="s">
        <v>43</v>
      </c>
      <c r="B3739" s="79">
        <f>VLOOKUP($I3721,DATA!$A$1:$V$200,9,FALSE)</f>
        <v>0</v>
      </c>
      <c r="C3739" s="79"/>
      <c r="D3739" s="79"/>
      <c r="E3739" s="79"/>
    </row>
    <row r="3740" spans="1:13" ht="22.5" customHeight="1">
      <c r="A3740" s="80" t="s">
        <v>44</v>
      </c>
      <c r="B3740" s="80"/>
      <c r="C3740" s="80"/>
      <c r="D3740" s="80"/>
      <c r="E3740" s="80"/>
    </row>
    <row r="3741" spans="1:13" ht="18.75" customHeight="1">
      <c r="A3741" s="72" t="s">
        <v>58</v>
      </c>
      <c r="B3741" s="72"/>
      <c r="C3741" s="72"/>
      <c r="D3741" s="72"/>
      <c r="E3741" s="72"/>
    </row>
    <row r="3742" spans="1:13" ht="22.5" customHeight="1">
      <c r="A3742" s="26" t="s">
        <v>74</v>
      </c>
    </row>
    <row r="3743" spans="1:13" ht="18" customHeight="1">
      <c r="A3743" s="44" t="s">
        <v>59</v>
      </c>
      <c r="B3743" s="73" t="s">
        <v>60</v>
      </c>
      <c r="C3743" s="74"/>
      <c r="D3743" s="73" t="s">
        <v>61</v>
      </c>
      <c r="E3743" s="74"/>
    </row>
    <row r="3744" spans="1:13" ht="37.5" customHeight="1">
      <c r="A3744" s="28" t="s">
        <v>62</v>
      </c>
      <c r="B3744" s="65" t="e">
        <f t="shared" ref="B3744" si="1301">HLOOKUP(D3744,$I$23:$M$32,2,FALSE)</f>
        <v>#N/A</v>
      </c>
      <c r="C3744" s="66"/>
      <c r="D3744" s="68">
        <f>VLOOKUP($I3721,DATA!$A$1:$V$200,10,FALSE)</f>
        <v>0</v>
      </c>
      <c r="E3744" s="69"/>
    </row>
    <row r="3745" spans="1:5" ht="37.5" customHeight="1">
      <c r="A3745" s="28" t="s">
        <v>63</v>
      </c>
      <c r="B3745" s="65" t="e">
        <f t="shared" ref="B3745" si="1302">HLOOKUP(D3744,$I$23:$M$32,3,FALSE)</f>
        <v>#N/A</v>
      </c>
      <c r="C3745" s="66"/>
      <c r="D3745" s="68">
        <f>VLOOKUP($I3721,DATA!$A$1:$V$200,11,FALSE)</f>
        <v>0</v>
      </c>
      <c r="E3745" s="69"/>
    </row>
    <row r="3746" spans="1:5" ht="37.5" customHeight="1">
      <c r="A3746" s="28" t="s">
        <v>64</v>
      </c>
      <c r="B3746" s="65" t="e">
        <f t="shared" ref="B3746" si="1303">HLOOKUP(D3744,$I$23:$M$32,4,FALSE)</f>
        <v>#N/A</v>
      </c>
      <c r="C3746" s="66"/>
      <c r="D3746" s="68">
        <f>VLOOKUP($I3721,DATA!$A$1:$V$200,12,FALSE)</f>
        <v>0</v>
      </c>
      <c r="E3746" s="69"/>
    </row>
    <row r="3747" spans="1:5" ht="21.75" customHeight="1">
      <c r="A3747" s="26" t="s">
        <v>75</v>
      </c>
    </row>
    <row r="3748" spans="1:5" ht="18" customHeight="1">
      <c r="A3748" s="75" t="s">
        <v>65</v>
      </c>
      <c r="B3748" s="73" t="s">
        <v>60</v>
      </c>
      <c r="C3748" s="74"/>
      <c r="D3748" s="73" t="s">
        <v>61</v>
      </c>
      <c r="E3748" s="74"/>
    </row>
    <row r="3749" spans="1:5" ht="37.5" customHeight="1">
      <c r="A3749" s="76"/>
      <c r="B3749" s="65" t="e">
        <f t="shared" ref="B3749" si="1304">HLOOKUP(D3744,$I$23:$M$32,5,FALSE)</f>
        <v>#N/A</v>
      </c>
      <c r="C3749" s="66"/>
      <c r="D3749" s="68">
        <f>VLOOKUP($I3721,DATA!$A$1:$V$200,13,FALSE)</f>
        <v>0</v>
      </c>
      <c r="E3749" s="69"/>
    </row>
    <row r="3750" spans="1:5" ht="22.5" customHeight="1">
      <c r="A3750" s="26" t="s">
        <v>76</v>
      </c>
    </row>
    <row r="3751" spans="1:5" ht="18" customHeight="1">
      <c r="A3751" s="77" t="s">
        <v>66</v>
      </c>
      <c r="B3751" s="73" t="s">
        <v>60</v>
      </c>
      <c r="C3751" s="74"/>
      <c r="D3751" s="73" t="s">
        <v>61</v>
      </c>
      <c r="E3751" s="74"/>
    </row>
    <row r="3752" spans="1:5" ht="37.5" customHeight="1">
      <c r="A3752" s="78"/>
      <c r="B3752" s="65" t="e">
        <f t="shared" ref="B3752" si="1305">HLOOKUP(D3744,$I$23:$M$32,6,FALSE)</f>
        <v>#N/A</v>
      </c>
      <c r="C3752" s="66"/>
      <c r="D3752" s="68">
        <f>VLOOKUP($I3721,DATA!$A$1:$V$200,14,FALSE)</f>
        <v>0</v>
      </c>
      <c r="E3752" s="69"/>
    </row>
    <row r="3753" spans="1:5" ht="22.5" customHeight="1">
      <c r="A3753" s="26" t="s">
        <v>77</v>
      </c>
    </row>
    <row r="3754" spans="1:5" ht="30" customHeight="1">
      <c r="A3754" s="27" t="s">
        <v>67</v>
      </c>
      <c r="B3754" s="73" t="s">
        <v>60</v>
      </c>
      <c r="C3754" s="74"/>
      <c r="D3754" s="73" t="s">
        <v>61</v>
      </c>
      <c r="E3754" s="74"/>
    </row>
    <row r="3755" spans="1:5" ht="37.5" customHeight="1">
      <c r="A3755" s="28" t="s">
        <v>68</v>
      </c>
      <c r="B3755" s="65" t="e">
        <f t="shared" ref="B3755" si="1306">HLOOKUP(D3744,$I$23:$M$32,7,FALSE)</f>
        <v>#N/A</v>
      </c>
      <c r="C3755" s="66"/>
      <c r="D3755" s="68">
        <f>VLOOKUP($I3721,DATA!$A$1:$V$200,15,FALSE)</f>
        <v>0</v>
      </c>
      <c r="E3755" s="69"/>
    </row>
    <row r="3756" spans="1:5" ht="37.5" customHeight="1">
      <c r="A3756" s="28" t="s">
        <v>69</v>
      </c>
      <c r="B3756" s="65" t="e">
        <f t="shared" ref="B3756" si="1307">HLOOKUP(D3744,$I$23:$M$32,8,FALSE)</f>
        <v>#N/A</v>
      </c>
      <c r="C3756" s="66"/>
      <c r="D3756" s="68">
        <f>VLOOKUP($I3721,DATA!$A$1:$V$200,16,FALSE)</f>
        <v>0</v>
      </c>
      <c r="E3756" s="69"/>
    </row>
    <row r="3757" spans="1:5" ht="45" customHeight="1">
      <c r="A3757" s="29" t="s">
        <v>70</v>
      </c>
      <c r="B3757" s="65" t="e">
        <f t="shared" ref="B3757" si="1308">HLOOKUP(D3744,$I$23:$M$32,9,FALSE)</f>
        <v>#N/A</v>
      </c>
      <c r="C3757" s="66"/>
      <c r="D3757" s="68">
        <f>VLOOKUP($I3721,DATA!$A$1:$V$200,17,FALSE)</f>
        <v>0</v>
      </c>
      <c r="E3757" s="69"/>
    </row>
    <row r="3758" spans="1:5" ht="37.5" customHeight="1">
      <c r="A3758" s="28" t="s">
        <v>71</v>
      </c>
      <c r="B3758" s="65" t="e">
        <f t="shared" ref="B3758" si="1309">HLOOKUP(D3744,$I$23:$M$32,10,FALSE)</f>
        <v>#N/A</v>
      </c>
      <c r="C3758" s="66"/>
      <c r="D3758" s="68">
        <f>VLOOKUP($I3721,DATA!$A$1:$V$200,18,FALSE)</f>
        <v>0</v>
      </c>
      <c r="E3758" s="69"/>
    </row>
    <row r="3759" spans="1:5" ht="37.5" customHeight="1">
      <c r="A3759" s="30"/>
      <c r="B3759" s="31"/>
      <c r="C3759" s="31"/>
      <c r="D3759" s="32"/>
      <c r="E3759" s="32"/>
    </row>
    <row r="3760" spans="1:5" ht="18.75" customHeight="1">
      <c r="A3760" s="72" t="s">
        <v>72</v>
      </c>
      <c r="B3760" s="72"/>
      <c r="C3760" s="72"/>
      <c r="D3760" s="72"/>
      <c r="E3760" s="72"/>
    </row>
    <row r="3761" spans="1:13" ht="22.5" customHeight="1">
      <c r="A3761" s="26" t="s">
        <v>78</v>
      </c>
    </row>
    <row r="3762" spans="1:13" ht="30" customHeight="1">
      <c r="A3762" s="27" t="s">
        <v>73</v>
      </c>
      <c r="B3762" s="73" t="s">
        <v>60</v>
      </c>
      <c r="C3762" s="74"/>
      <c r="D3762" s="73" t="s">
        <v>61</v>
      </c>
      <c r="E3762" s="74"/>
      <c r="I3762" s="1" t="s">
        <v>26</v>
      </c>
      <c r="J3762" s="1" t="s">
        <v>25</v>
      </c>
      <c r="K3762" s="1" t="s">
        <v>194</v>
      </c>
      <c r="L3762" s="1" t="s">
        <v>195</v>
      </c>
      <c r="M3762" s="1" t="s">
        <v>196</v>
      </c>
    </row>
    <row r="3763" spans="1:13" ht="52.5" customHeight="1">
      <c r="A3763" s="29" t="str">
        <f>GRD!$L$4</f>
        <v>SELECT</v>
      </c>
      <c r="B3763" s="65" t="e">
        <f t="shared" ref="B3763:B3764" si="1310">HLOOKUP(D3763,$I$42:$M$44,$G3763,FALSE)</f>
        <v>#N/A</v>
      </c>
      <c r="C3763" s="66"/>
      <c r="D3763" s="68">
        <f>VLOOKUP($I3721,DATA!$A$1:$V$200,19,FALSE)</f>
        <v>0</v>
      </c>
      <c r="E3763" s="69"/>
      <c r="G3763" s="1">
        <v>2</v>
      </c>
      <c r="H3763" s="1" t="str">
        <f t="shared" ref="H3763:H3764" si="1311">A3763</f>
        <v>SELECT</v>
      </c>
      <c r="I3763" s="1" t="e">
        <f t="shared" ref="I3763:I3764" si="1312">VLOOKUP($H3763,$H$3:$M$15,2,FALSE)</f>
        <v>#N/A</v>
      </c>
      <c r="J3763" s="1" t="e">
        <f t="shared" ref="J3763:J3764" si="1313">VLOOKUP($H3763,$H$3:$M$15,3,FALSE)</f>
        <v>#N/A</v>
      </c>
      <c r="K3763" s="1" t="e">
        <f t="shared" ref="K3763:K3764" si="1314">VLOOKUP($H3763,$H$3:$M$15,4,FALSE)</f>
        <v>#N/A</v>
      </c>
      <c r="L3763" s="1" t="e">
        <f t="shared" ref="L3763:L3764" si="1315">VLOOKUP($H3763,$H$3:$M$15,5,FALSE)</f>
        <v>#N/A</v>
      </c>
      <c r="M3763" s="1" t="e">
        <f t="shared" ref="M3763:M3764" si="1316">VLOOKUP($H3763,$H$3:$M$15,6,FALSE)</f>
        <v>#N/A</v>
      </c>
    </row>
    <row r="3764" spans="1:13" ht="52.5" customHeight="1">
      <c r="A3764" s="29" t="str">
        <f>GRD!$M$4</f>
        <v>SELECT</v>
      </c>
      <c r="B3764" s="65" t="e">
        <f t="shared" si="1310"/>
        <v>#N/A</v>
      </c>
      <c r="C3764" s="66"/>
      <c r="D3764" s="68">
        <f>VLOOKUP($I3721,DATA!$A$1:$V$200,20,FALSE)</f>
        <v>0</v>
      </c>
      <c r="E3764" s="69"/>
      <c r="G3764" s="1">
        <v>3</v>
      </c>
      <c r="H3764" s="1" t="str">
        <f t="shared" si="1311"/>
        <v>SELECT</v>
      </c>
      <c r="I3764" s="1" t="e">
        <f t="shared" si="1312"/>
        <v>#N/A</v>
      </c>
      <c r="J3764" s="1" t="e">
        <f t="shared" si="1313"/>
        <v>#N/A</v>
      </c>
      <c r="K3764" s="1" t="e">
        <f t="shared" si="1314"/>
        <v>#N/A</v>
      </c>
      <c r="L3764" s="1" t="e">
        <f t="shared" si="1315"/>
        <v>#N/A</v>
      </c>
      <c r="M3764" s="1" t="e">
        <f t="shared" si="1316"/>
        <v>#N/A</v>
      </c>
    </row>
    <row r="3765" spans="1:13" ht="37.5" customHeight="1">
      <c r="A3765" s="70" t="s">
        <v>79</v>
      </c>
      <c r="B3765" s="70"/>
      <c r="C3765" s="70"/>
      <c r="D3765" s="70"/>
      <c r="E3765" s="70"/>
    </row>
    <row r="3766" spans="1:13" ht="12" customHeight="1">
      <c r="A3766" s="33"/>
      <c r="B3766" s="33"/>
      <c r="C3766" s="33"/>
      <c r="D3766" s="33"/>
      <c r="E3766" s="33"/>
    </row>
    <row r="3767" spans="1:13" ht="30" customHeight="1">
      <c r="A3767" s="27" t="s">
        <v>73</v>
      </c>
      <c r="B3767" s="71" t="s">
        <v>60</v>
      </c>
      <c r="C3767" s="71"/>
      <c r="D3767" s="71" t="s">
        <v>61</v>
      </c>
      <c r="E3767" s="71"/>
      <c r="I3767" s="1" t="s">
        <v>26</v>
      </c>
      <c r="J3767" s="1" t="s">
        <v>25</v>
      </c>
      <c r="K3767" s="1" t="s">
        <v>194</v>
      </c>
      <c r="L3767" s="1" t="s">
        <v>195</v>
      </c>
      <c r="M3767" s="1" t="s">
        <v>196</v>
      </c>
    </row>
    <row r="3768" spans="1:13" ht="52.5" customHeight="1">
      <c r="A3768" s="29" t="str">
        <f>GRD!$N$4</f>
        <v>SELECT</v>
      </c>
      <c r="B3768" s="65" t="e">
        <f t="shared" ref="B3768:B3769" si="1317">HLOOKUP(D3768,$I$47:$M$49,$G3768,FALSE)</f>
        <v>#N/A</v>
      </c>
      <c r="C3768" s="66"/>
      <c r="D3768" s="67">
        <f>VLOOKUP($I3721,DATA!$A$1:$V$200,21,FALSE)</f>
        <v>0</v>
      </c>
      <c r="E3768" s="67"/>
      <c r="G3768" s="1">
        <v>2</v>
      </c>
      <c r="H3768" s="1" t="str">
        <f t="shared" ref="H3768:H3769" si="1318">A3768</f>
        <v>SELECT</v>
      </c>
      <c r="I3768" s="1" t="e">
        <f t="shared" ref="I3768:I3829" si="1319">VLOOKUP($H3768,$H$3:$M$15,2,FALSE)</f>
        <v>#N/A</v>
      </c>
      <c r="J3768" s="1" t="e">
        <f t="shared" ref="J3768:J3829" si="1320">VLOOKUP($H3768,$H$3:$M$15,3,FALSE)</f>
        <v>#N/A</v>
      </c>
      <c r="K3768" s="1" t="e">
        <f t="shared" ref="K3768:K3829" si="1321">VLOOKUP($H3768,$H$3:$M$15,4,FALSE)</f>
        <v>#N/A</v>
      </c>
      <c r="L3768" s="1" t="e">
        <f t="shared" ref="L3768:L3829" si="1322">VLOOKUP($H3768,$H$3:$M$15,5,FALSE)</f>
        <v>#N/A</v>
      </c>
      <c r="M3768" s="1" t="e">
        <f t="shared" ref="M3768:M3829" si="1323">VLOOKUP($H3768,$H$3:$M$15,6,FALSE)</f>
        <v>#N/A</v>
      </c>
    </row>
    <row r="3769" spans="1:13" ht="52.5" customHeight="1">
      <c r="A3769" s="29" t="str">
        <f>GRD!$O$4</f>
        <v>SELECT</v>
      </c>
      <c r="B3769" s="65" t="e">
        <f t="shared" si="1317"/>
        <v>#N/A</v>
      </c>
      <c r="C3769" s="66"/>
      <c r="D3769" s="67">
        <f>VLOOKUP($I3721,DATA!$A$1:$V$200,22,FALSE)</f>
        <v>0</v>
      </c>
      <c r="E3769" s="67"/>
      <c r="G3769" s="1">
        <v>3</v>
      </c>
      <c r="H3769" s="1" t="str">
        <f t="shared" si="1318"/>
        <v>SELECT</v>
      </c>
      <c r="I3769" s="1" t="e">
        <f t="shared" si="1319"/>
        <v>#N/A</v>
      </c>
      <c r="J3769" s="1" t="e">
        <f t="shared" si="1320"/>
        <v>#N/A</v>
      </c>
      <c r="K3769" s="1" t="e">
        <f t="shared" si="1321"/>
        <v>#N/A</v>
      </c>
      <c r="L3769" s="1" t="e">
        <f t="shared" si="1322"/>
        <v>#N/A</v>
      </c>
      <c r="M3769" s="1" t="e">
        <f t="shared" si="1323"/>
        <v>#N/A</v>
      </c>
    </row>
    <row r="3775" spans="1:13">
      <c r="A3775" s="64" t="s">
        <v>80</v>
      </c>
      <c r="B3775" s="64"/>
      <c r="C3775" s="64" t="s">
        <v>81</v>
      </c>
      <c r="D3775" s="64"/>
      <c r="E3775" s="64"/>
    </row>
    <row r="3776" spans="1:13">
      <c r="C3776" s="64" t="s">
        <v>82</v>
      </c>
      <c r="D3776" s="64"/>
      <c r="E3776" s="64"/>
    </row>
    <row r="3777" spans="1:13">
      <c r="A3777" s="1" t="s">
        <v>84</v>
      </c>
    </row>
    <row r="3779" spans="1:13">
      <c r="A3779" s="1" t="s">
        <v>83</v>
      </c>
    </row>
    <row r="3781" spans="1:13" s="21" customFormat="1" ht="18.75" customHeight="1">
      <c r="A3781" s="89" t="s">
        <v>34</v>
      </c>
      <c r="B3781" s="89"/>
      <c r="C3781" s="89"/>
      <c r="D3781" s="89"/>
      <c r="E3781" s="89"/>
      <c r="I3781" s="21">
        <f t="shared" ref="I3781" si="1324">I3721+1</f>
        <v>64</v>
      </c>
    </row>
    <row r="3782" spans="1:13" s="21" customFormat="1" ht="30" customHeight="1">
      <c r="A3782" s="90" t="s">
        <v>35</v>
      </c>
      <c r="B3782" s="90"/>
      <c r="C3782" s="90"/>
      <c r="D3782" s="90"/>
      <c r="E3782" s="90"/>
      <c r="H3782" s="1"/>
      <c r="I3782" s="1"/>
      <c r="J3782" s="1"/>
      <c r="K3782" s="1"/>
      <c r="L3782" s="1"/>
      <c r="M3782" s="1"/>
    </row>
    <row r="3783" spans="1:13" ht="18.75" customHeight="1">
      <c r="A3783" s="22" t="s">
        <v>49</v>
      </c>
      <c r="B3783" s="91" t="str">
        <f>IF((SCH!$B$2=""),"",SCH!$B$2)</f>
        <v/>
      </c>
      <c r="C3783" s="91"/>
      <c r="D3783" s="91"/>
      <c r="E3783" s="92"/>
    </row>
    <row r="3784" spans="1:13" ht="18.75" customHeight="1">
      <c r="A3784" s="23" t="s">
        <v>50</v>
      </c>
      <c r="B3784" s="82" t="str">
        <f>IF((SCH!$B$3=""),"",SCH!$B$3)</f>
        <v/>
      </c>
      <c r="C3784" s="82"/>
      <c r="D3784" s="82"/>
      <c r="E3784" s="83"/>
    </row>
    <row r="3785" spans="1:13" ht="18.75" customHeight="1">
      <c r="A3785" s="23" t="s">
        <v>56</v>
      </c>
      <c r="B3785" s="46" t="str">
        <f>IF((SCH!$B$4=""),"",SCH!$B$4)</f>
        <v/>
      </c>
      <c r="C3785" s="24" t="s">
        <v>57</v>
      </c>
      <c r="D3785" s="82" t="str">
        <f>IF((SCH!$B$5=""),"",SCH!$B$5)</f>
        <v/>
      </c>
      <c r="E3785" s="83"/>
    </row>
    <row r="3786" spans="1:13" ht="18.75" customHeight="1">
      <c r="A3786" s="23" t="s">
        <v>51</v>
      </c>
      <c r="B3786" s="82" t="str">
        <f>IF((SCH!$B$6=""),"",SCH!$B$6)</f>
        <v/>
      </c>
      <c r="C3786" s="82"/>
      <c r="D3786" s="82"/>
      <c r="E3786" s="83"/>
    </row>
    <row r="3787" spans="1:13" ht="18.75" customHeight="1">
      <c r="A3787" s="23" t="s">
        <v>52</v>
      </c>
      <c r="B3787" s="82" t="str">
        <f>IF((SCH!$B$7=""),"",SCH!$B$7)</f>
        <v/>
      </c>
      <c r="C3787" s="82"/>
      <c r="D3787" s="82"/>
      <c r="E3787" s="83"/>
    </row>
    <row r="3788" spans="1:13" ht="18.75" customHeight="1">
      <c r="A3788" s="25" t="s">
        <v>53</v>
      </c>
      <c r="B3788" s="84" t="str">
        <f>IF((SCH!$B$8=""),"",SCH!$B$8)</f>
        <v/>
      </c>
      <c r="C3788" s="84"/>
      <c r="D3788" s="84"/>
      <c r="E3788" s="85"/>
    </row>
    <row r="3789" spans="1:13" ht="26.25" customHeight="1">
      <c r="A3789" s="86" t="s">
        <v>36</v>
      </c>
      <c r="B3789" s="86"/>
      <c r="C3789" s="86"/>
      <c r="D3789" s="86"/>
      <c r="E3789" s="86"/>
    </row>
    <row r="3790" spans="1:13" s="21" customFormat="1" ht="15" customHeight="1">
      <c r="A3790" s="87" t="s">
        <v>37</v>
      </c>
      <c r="B3790" s="87"/>
      <c r="C3790" s="87"/>
      <c r="D3790" s="87"/>
      <c r="E3790" s="87"/>
      <c r="H3790" s="1"/>
      <c r="I3790" s="1"/>
      <c r="J3790" s="1"/>
      <c r="K3790" s="1"/>
      <c r="L3790" s="1"/>
      <c r="M3790" s="1"/>
    </row>
    <row r="3791" spans="1:13" s="21" customFormat="1">
      <c r="A3791" s="88" t="s">
        <v>38</v>
      </c>
      <c r="B3791" s="88"/>
      <c r="C3791" s="88"/>
      <c r="D3791" s="88"/>
      <c r="E3791" s="88"/>
      <c r="H3791" s="1"/>
      <c r="I3791" s="1"/>
      <c r="J3791" s="1"/>
      <c r="K3791" s="1"/>
      <c r="L3791" s="1"/>
      <c r="M3791" s="1"/>
    </row>
    <row r="3792" spans="1:13" ht="26.25" customHeight="1">
      <c r="A3792" s="72" t="s">
        <v>39</v>
      </c>
      <c r="B3792" s="72"/>
      <c r="C3792" s="72"/>
      <c r="D3792" s="72"/>
      <c r="E3792" s="72"/>
    </row>
    <row r="3793" spans="1:5" ht="23.25">
      <c r="A3793" s="5" t="s">
        <v>45</v>
      </c>
      <c r="B3793" s="45">
        <f>VLOOKUP($I3781,DATA!$A$1:$V$200,2,FALSE)</f>
        <v>0</v>
      </c>
      <c r="C3793" s="43" t="s">
        <v>48</v>
      </c>
      <c r="D3793" s="81">
        <f>VLOOKUP($I3781,DATA!$A$1:$V$200,3,FALSE)</f>
        <v>0</v>
      </c>
      <c r="E3793" s="81"/>
    </row>
    <row r="3794" spans="1:5" ht="23.25">
      <c r="A3794" s="5" t="s">
        <v>46</v>
      </c>
      <c r="B3794" s="79">
        <f>VLOOKUP($I3781,DATA!$A$1:$V$200,4,FALSE)</f>
        <v>0</v>
      </c>
      <c r="C3794" s="79"/>
      <c r="D3794" s="79"/>
      <c r="E3794" s="79"/>
    </row>
    <row r="3795" spans="1:5" ht="23.25">
      <c r="A3795" s="5" t="s">
        <v>47</v>
      </c>
      <c r="B3795" s="79">
        <f>VLOOKUP($I3781,DATA!$A$1:$V$200,5,FALSE)</f>
        <v>0</v>
      </c>
      <c r="C3795" s="79"/>
      <c r="D3795" s="79"/>
      <c r="E3795" s="79"/>
    </row>
    <row r="3796" spans="1:5" ht="23.25" customHeight="1">
      <c r="A3796" s="5" t="s">
        <v>40</v>
      </c>
      <c r="B3796" s="79">
        <f>VLOOKUP($I3781,DATA!$A$1:$V$200,6,FALSE)</f>
        <v>0</v>
      </c>
      <c r="C3796" s="79"/>
      <c r="D3796" s="79"/>
      <c r="E3796" s="79"/>
    </row>
    <row r="3797" spans="1:5" ht="23.25" customHeight="1">
      <c r="A3797" s="5" t="s">
        <v>41</v>
      </c>
      <c r="B3797" s="79">
        <f>VLOOKUP($I3781,DATA!$A$1:$V$200,7,FALSE)</f>
        <v>0</v>
      </c>
      <c r="C3797" s="79"/>
      <c r="D3797" s="79"/>
      <c r="E3797" s="79"/>
    </row>
    <row r="3798" spans="1:5" ht="23.25" customHeight="1">
      <c r="A3798" s="5" t="s">
        <v>42</v>
      </c>
      <c r="B3798" s="79">
        <f>VLOOKUP($I3781,DATA!$A$1:$V$200,8,FALSE)</f>
        <v>0</v>
      </c>
      <c r="C3798" s="79"/>
      <c r="D3798" s="79"/>
      <c r="E3798" s="79"/>
    </row>
    <row r="3799" spans="1:5" ht="25.5">
      <c r="A3799" s="5" t="s">
        <v>43</v>
      </c>
      <c r="B3799" s="79">
        <f>VLOOKUP($I3781,DATA!$A$1:$V$200,9,FALSE)</f>
        <v>0</v>
      </c>
      <c r="C3799" s="79"/>
      <c r="D3799" s="79"/>
      <c r="E3799" s="79"/>
    </row>
    <row r="3800" spans="1:5" ht="22.5" customHeight="1">
      <c r="A3800" s="80" t="s">
        <v>44</v>
      </c>
      <c r="B3800" s="80"/>
      <c r="C3800" s="80"/>
      <c r="D3800" s="80"/>
      <c r="E3800" s="80"/>
    </row>
    <row r="3801" spans="1:5" ht="18.75" customHeight="1">
      <c r="A3801" s="72" t="s">
        <v>58</v>
      </c>
      <c r="B3801" s="72"/>
      <c r="C3801" s="72"/>
      <c r="D3801" s="72"/>
      <c r="E3801" s="72"/>
    </row>
    <row r="3802" spans="1:5" ht="22.5" customHeight="1">
      <c r="A3802" s="26" t="s">
        <v>74</v>
      </c>
    </row>
    <row r="3803" spans="1:5" ht="18" customHeight="1">
      <c r="A3803" s="44" t="s">
        <v>59</v>
      </c>
      <c r="B3803" s="73" t="s">
        <v>60</v>
      </c>
      <c r="C3803" s="74"/>
      <c r="D3803" s="73" t="s">
        <v>61</v>
      </c>
      <c r="E3803" s="74"/>
    </row>
    <row r="3804" spans="1:5" ht="37.5" customHeight="1">
      <c r="A3804" s="28" t="s">
        <v>62</v>
      </c>
      <c r="B3804" s="65" t="e">
        <f t="shared" ref="B3804" si="1325">HLOOKUP(D3804,$I$23:$M$32,2,FALSE)</f>
        <v>#N/A</v>
      </c>
      <c r="C3804" s="66"/>
      <c r="D3804" s="68">
        <f>VLOOKUP($I3781,DATA!$A$1:$V$200,10,FALSE)</f>
        <v>0</v>
      </c>
      <c r="E3804" s="69"/>
    </row>
    <row r="3805" spans="1:5" ht="37.5" customHeight="1">
      <c r="A3805" s="28" t="s">
        <v>63</v>
      </c>
      <c r="B3805" s="65" t="e">
        <f t="shared" ref="B3805" si="1326">HLOOKUP(D3804,$I$23:$M$32,3,FALSE)</f>
        <v>#N/A</v>
      </c>
      <c r="C3805" s="66"/>
      <c r="D3805" s="68">
        <f>VLOOKUP($I3781,DATA!$A$1:$V$200,11,FALSE)</f>
        <v>0</v>
      </c>
      <c r="E3805" s="69"/>
    </row>
    <row r="3806" spans="1:5" ht="37.5" customHeight="1">
      <c r="A3806" s="28" t="s">
        <v>64</v>
      </c>
      <c r="B3806" s="65" t="e">
        <f t="shared" ref="B3806" si="1327">HLOOKUP(D3804,$I$23:$M$32,4,FALSE)</f>
        <v>#N/A</v>
      </c>
      <c r="C3806" s="66"/>
      <c r="D3806" s="68">
        <f>VLOOKUP($I3781,DATA!$A$1:$V$200,12,FALSE)</f>
        <v>0</v>
      </c>
      <c r="E3806" s="69"/>
    </row>
    <row r="3807" spans="1:5" ht="21.75" customHeight="1">
      <c r="A3807" s="26" t="s">
        <v>75</v>
      </c>
    </row>
    <row r="3808" spans="1:5" ht="18" customHeight="1">
      <c r="A3808" s="75" t="s">
        <v>65</v>
      </c>
      <c r="B3808" s="73" t="s">
        <v>60</v>
      </c>
      <c r="C3808" s="74"/>
      <c r="D3808" s="73" t="s">
        <v>61</v>
      </c>
      <c r="E3808" s="74"/>
    </row>
    <row r="3809" spans="1:13" ht="37.5" customHeight="1">
      <c r="A3809" s="76"/>
      <c r="B3809" s="65" t="e">
        <f t="shared" ref="B3809" si="1328">HLOOKUP(D3804,$I$23:$M$32,5,FALSE)</f>
        <v>#N/A</v>
      </c>
      <c r="C3809" s="66"/>
      <c r="D3809" s="68">
        <f>VLOOKUP($I3781,DATA!$A$1:$V$200,13,FALSE)</f>
        <v>0</v>
      </c>
      <c r="E3809" s="69"/>
    </row>
    <row r="3810" spans="1:13" ht="22.5" customHeight="1">
      <c r="A3810" s="26" t="s">
        <v>76</v>
      </c>
    </row>
    <row r="3811" spans="1:13" ht="18" customHeight="1">
      <c r="A3811" s="77" t="s">
        <v>66</v>
      </c>
      <c r="B3811" s="73" t="s">
        <v>60</v>
      </c>
      <c r="C3811" s="74"/>
      <c r="D3811" s="73" t="s">
        <v>61</v>
      </c>
      <c r="E3811" s="74"/>
    </row>
    <row r="3812" spans="1:13" ht="37.5" customHeight="1">
      <c r="A3812" s="78"/>
      <c r="B3812" s="65" t="e">
        <f t="shared" ref="B3812" si="1329">HLOOKUP(D3804,$I$23:$M$32,6,FALSE)</f>
        <v>#N/A</v>
      </c>
      <c r="C3812" s="66"/>
      <c r="D3812" s="68">
        <f>VLOOKUP($I3781,DATA!$A$1:$V$200,14,FALSE)</f>
        <v>0</v>
      </c>
      <c r="E3812" s="69"/>
    </row>
    <row r="3813" spans="1:13" ht="22.5" customHeight="1">
      <c r="A3813" s="26" t="s">
        <v>77</v>
      </c>
    </row>
    <row r="3814" spans="1:13" ht="30" customHeight="1">
      <c r="A3814" s="27" t="s">
        <v>67</v>
      </c>
      <c r="B3814" s="73" t="s">
        <v>60</v>
      </c>
      <c r="C3814" s="74"/>
      <c r="D3814" s="73" t="s">
        <v>61</v>
      </c>
      <c r="E3814" s="74"/>
    </row>
    <row r="3815" spans="1:13" ht="37.5" customHeight="1">
      <c r="A3815" s="28" t="s">
        <v>68</v>
      </c>
      <c r="B3815" s="65" t="e">
        <f t="shared" ref="B3815" si="1330">HLOOKUP(D3804,$I$23:$M$32,7,FALSE)</f>
        <v>#N/A</v>
      </c>
      <c r="C3815" s="66"/>
      <c r="D3815" s="68">
        <f>VLOOKUP($I3781,DATA!$A$1:$V$200,15,FALSE)</f>
        <v>0</v>
      </c>
      <c r="E3815" s="69"/>
    </row>
    <row r="3816" spans="1:13" ht="37.5" customHeight="1">
      <c r="A3816" s="28" t="s">
        <v>69</v>
      </c>
      <c r="B3816" s="65" t="e">
        <f t="shared" ref="B3816" si="1331">HLOOKUP(D3804,$I$23:$M$32,8,FALSE)</f>
        <v>#N/A</v>
      </c>
      <c r="C3816" s="66"/>
      <c r="D3816" s="68">
        <f>VLOOKUP($I3781,DATA!$A$1:$V$200,16,FALSE)</f>
        <v>0</v>
      </c>
      <c r="E3816" s="69"/>
    </row>
    <row r="3817" spans="1:13" ht="45" customHeight="1">
      <c r="A3817" s="29" t="s">
        <v>70</v>
      </c>
      <c r="B3817" s="65" t="e">
        <f t="shared" ref="B3817" si="1332">HLOOKUP(D3804,$I$23:$M$32,9,FALSE)</f>
        <v>#N/A</v>
      </c>
      <c r="C3817" s="66"/>
      <c r="D3817" s="68">
        <f>VLOOKUP($I3781,DATA!$A$1:$V$200,17,FALSE)</f>
        <v>0</v>
      </c>
      <c r="E3817" s="69"/>
    </row>
    <row r="3818" spans="1:13" ht="37.5" customHeight="1">
      <c r="A3818" s="28" t="s">
        <v>71</v>
      </c>
      <c r="B3818" s="65" t="e">
        <f t="shared" ref="B3818" si="1333">HLOOKUP(D3804,$I$23:$M$32,10,FALSE)</f>
        <v>#N/A</v>
      </c>
      <c r="C3818" s="66"/>
      <c r="D3818" s="68">
        <f>VLOOKUP($I3781,DATA!$A$1:$V$200,18,FALSE)</f>
        <v>0</v>
      </c>
      <c r="E3818" s="69"/>
    </row>
    <row r="3819" spans="1:13" ht="37.5" customHeight="1">
      <c r="A3819" s="30"/>
      <c r="B3819" s="31"/>
      <c r="C3819" s="31"/>
      <c r="D3819" s="32"/>
      <c r="E3819" s="32"/>
    </row>
    <row r="3820" spans="1:13" ht="18.75" customHeight="1">
      <c r="A3820" s="72" t="s">
        <v>72</v>
      </c>
      <c r="B3820" s="72"/>
      <c r="C3820" s="72"/>
      <c r="D3820" s="72"/>
      <c r="E3820" s="72"/>
    </row>
    <row r="3821" spans="1:13" ht="22.5" customHeight="1">
      <c r="A3821" s="26" t="s">
        <v>78</v>
      </c>
    </row>
    <row r="3822" spans="1:13" ht="30" customHeight="1">
      <c r="A3822" s="27" t="s">
        <v>73</v>
      </c>
      <c r="B3822" s="73" t="s">
        <v>60</v>
      </c>
      <c r="C3822" s="74"/>
      <c r="D3822" s="73" t="s">
        <v>61</v>
      </c>
      <c r="E3822" s="74"/>
      <c r="I3822" s="1" t="s">
        <v>26</v>
      </c>
      <c r="J3822" s="1" t="s">
        <v>25</v>
      </c>
      <c r="K3822" s="1" t="s">
        <v>194</v>
      </c>
      <c r="L3822" s="1" t="s">
        <v>195</v>
      </c>
      <c r="M3822" s="1" t="s">
        <v>196</v>
      </c>
    </row>
    <row r="3823" spans="1:13" ht="52.5" customHeight="1">
      <c r="A3823" s="29" t="str">
        <f>GRD!$L$4</f>
        <v>SELECT</v>
      </c>
      <c r="B3823" s="65" t="e">
        <f t="shared" ref="B3823:B3824" si="1334">HLOOKUP(D3823,$I$42:$M$44,$G3823,FALSE)</f>
        <v>#N/A</v>
      </c>
      <c r="C3823" s="66"/>
      <c r="D3823" s="68">
        <f>VLOOKUP($I3781,DATA!$A$1:$V$200,19,FALSE)</f>
        <v>0</v>
      </c>
      <c r="E3823" s="69"/>
      <c r="G3823" s="1">
        <v>2</v>
      </c>
      <c r="H3823" s="1" t="str">
        <f t="shared" ref="H3823:H3824" si="1335">A3823</f>
        <v>SELECT</v>
      </c>
      <c r="I3823" s="1" t="e">
        <f t="shared" ref="I3823:I3824" si="1336">VLOOKUP($H3823,$H$3:$M$15,2,FALSE)</f>
        <v>#N/A</v>
      </c>
      <c r="J3823" s="1" t="e">
        <f t="shared" ref="J3823:J3824" si="1337">VLOOKUP($H3823,$H$3:$M$15,3,FALSE)</f>
        <v>#N/A</v>
      </c>
      <c r="K3823" s="1" t="e">
        <f t="shared" ref="K3823:K3824" si="1338">VLOOKUP($H3823,$H$3:$M$15,4,FALSE)</f>
        <v>#N/A</v>
      </c>
      <c r="L3823" s="1" t="e">
        <f t="shared" ref="L3823:L3824" si="1339">VLOOKUP($H3823,$H$3:$M$15,5,FALSE)</f>
        <v>#N/A</v>
      </c>
      <c r="M3823" s="1" t="e">
        <f t="shared" ref="M3823:M3824" si="1340">VLOOKUP($H3823,$H$3:$M$15,6,FALSE)</f>
        <v>#N/A</v>
      </c>
    </row>
    <row r="3824" spans="1:13" ht="52.5" customHeight="1">
      <c r="A3824" s="29" t="str">
        <f>GRD!$M$4</f>
        <v>SELECT</v>
      </c>
      <c r="B3824" s="65" t="e">
        <f t="shared" si="1334"/>
        <v>#N/A</v>
      </c>
      <c r="C3824" s="66"/>
      <c r="D3824" s="68">
        <f>VLOOKUP($I3781,DATA!$A$1:$V$200,20,FALSE)</f>
        <v>0</v>
      </c>
      <c r="E3824" s="69"/>
      <c r="G3824" s="1">
        <v>3</v>
      </c>
      <c r="H3824" s="1" t="str">
        <f t="shared" si="1335"/>
        <v>SELECT</v>
      </c>
      <c r="I3824" s="1" t="e">
        <f t="shared" si="1336"/>
        <v>#N/A</v>
      </c>
      <c r="J3824" s="1" t="e">
        <f t="shared" si="1337"/>
        <v>#N/A</v>
      </c>
      <c r="K3824" s="1" t="e">
        <f t="shared" si="1338"/>
        <v>#N/A</v>
      </c>
      <c r="L3824" s="1" t="e">
        <f t="shared" si="1339"/>
        <v>#N/A</v>
      </c>
      <c r="M3824" s="1" t="e">
        <f t="shared" si="1340"/>
        <v>#N/A</v>
      </c>
    </row>
    <row r="3825" spans="1:13" ht="37.5" customHeight="1">
      <c r="A3825" s="70" t="s">
        <v>79</v>
      </c>
      <c r="B3825" s="70"/>
      <c r="C3825" s="70"/>
      <c r="D3825" s="70"/>
      <c r="E3825" s="70"/>
    </row>
    <row r="3826" spans="1:13" ht="12" customHeight="1">
      <c r="A3826" s="33"/>
      <c r="B3826" s="33"/>
      <c r="C3826" s="33"/>
      <c r="D3826" s="33"/>
      <c r="E3826" s="33"/>
    </row>
    <row r="3827" spans="1:13" ht="30" customHeight="1">
      <c r="A3827" s="27" t="s">
        <v>73</v>
      </c>
      <c r="B3827" s="71" t="s">
        <v>60</v>
      </c>
      <c r="C3827" s="71"/>
      <c r="D3827" s="71" t="s">
        <v>61</v>
      </c>
      <c r="E3827" s="71"/>
      <c r="I3827" s="1" t="s">
        <v>26</v>
      </c>
      <c r="J3827" s="1" t="s">
        <v>25</v>
      </c>
      <c r="K3827" s="1" t="s">
        <v>194</v>
      </c>
      <c r="L3827" s="1" t="s">
        <v>195</v>
      </c>
      <c r="M3827" s="1" t="s">
        <v>196</v>
      </c>
    </row>
    <row r="3828" spans="1:13" ht="52.5" customHeight="1">
      <c r="A3828" s="29" t="str">
        <f>GRD!$N$4</f>
        <v>SELECT</v>
      </c>
      <c r="B3828" s="65" t="e">
        <f t="shared" ref="B3828:B3829" si="1341">HLOOKUP(D3828,$I$47:$M$49,$G3828,FALSE)</f>
        <v>#N/A</v>
      </c>
      <c r="C3828" s="66"/>
      <c r="D3828" s="67">
        <f>VLOOKUP($I3781,DATA!$A$1:$V$200,21,FALSE)</f>
        <v>0</v>
      </c>
      <c r="E3828" s="67"/>
      <c r="G3828" s="1">
        <v>2</v>
      </c>
      <c r="H3828" s="1" t="str">
        <f t="shared" ref="H3828:H3829" si="1342">A3828</f>
        <v>SELECT</v>
      </c>
      <c r="I3828" s="1" t="e">
        <f t="shared" si="1319"/>
        <v>#N/A</v>
      </c>
      <c r="J3828" s="1" t="e">
        <f t="shared" si="1320"/>
        <v>#N/A</v>
      </c>
      <c r="K3828" s="1" t="e">
        <f t="shared" si="1321"/>
        <v>#N/A</v>
      </c>
      <c r="L3828" s="1" t="e">
        <f t="shared" si="1322"/>
        <v>#N/A</v>
      </c>
      <c r="M3828" s="1" t="e">
        <f t="shared" si="1323"/>
        <v>#N/A</v>
      </c>
    </row>
    <row r="3829" spans="1:13" ht="52.5" customHeight="1">
      <c r="A3829" s="29" t="str">
        <f>GRD!$O$4</f>
        <v>SELECT</v>
      </c>
      <c r="B3829" s="65" t="e">
        <f t="shared" si="1341"/>
        <v>#N/A</v>
      </c>
      <c r="C3829" s="66"/>
      <c r="D3829" s="67">
        <f>VLOOKUP($I3781,DATA!$A$1:$V$200,22,FALSE)</f>
        <v>0</v>
      </c>
      <c r="E3829" s="67"/>
      <c r="G3829" s="1">
        <v>3</v>
      </c>
      <c r="H3829" s="1" t="str">
        <f t="shared" si="1342"/>
        <v>SELECT</v>
      </c>
      <c r="I3829" s="1" t="e">
        <f t="shared" si="1319"/>
        <v>#N/A</v>
      </c>
      <c r="J3829" s="1" t="e">
        <f t="shared" si="1320"/>
        <v>#N/A</v>
      </c>
      <c r="K3829" s="1" t="e">
        <f t="shared" si="1321"/>
        <v>#N/A</v>
      </c>
      <c r="L3829" s="1" t="e">
        <f t="shared" si="1322"/>
        <v>#N/A</v>
      </c>
      <c r="M3829" s="1" t="e">
        <f t="shared" si="1323"/>
        <v>#N/A</v>
      </c>
    </row>
    <row r="3835" spans="1:13">
      <c r="A3835" s="64" t="s">
        <v>80</v>
      </c>
      <c r="B3835" s="64"/>
      <c r="C3835" s="64" t="s">
        <v>81</v>
      </c>
      <c r="D3835" s="64"/>
      <c r="E3835" s="64"/>
    </row>
    <row r="3836" spans="1:13">
      <c r="C3836" s="64" t="s">
        <v>82</v>
      </c>
      <c r="D3836" s="64"/>
      <c r="E3836" s="64"/>
    </row>
    <row r="3837" spans="1:13">
      <c r="A3837" s="1" t="s">
        <v>84</v>
      </c>
    </row>
    <row r="3839" spans="1:13">
      <c r="A3839" s="1" t="s">
        <v>83</v>
      </c>
    </row>
    <row r="3841" spans="1:13" s="21" customFormat="1" ht="18.75" customHeight="1">
      <c r="A3841" s="89" t="s">
        <v>34</v>
      </c>
      <c r="B3841" s="89"/>
      <c r="C3841" s="89"/>
      <c r="D3841" s="89"/>
      <c r="E3841" s="89"/>
      <c r="I3841" s="21">
        <f t="shared" ref="I3841" si="1343">I3781+1</f>
        <v>65</v>
      </c>
    </row>
    <row r="3842" spans="1:13" s="21" customFormat="1" ht="30" customHeight="1">
      <c r="A3842" s="90" t="s">
        <v>35</v>
      </c>
      <c r="B3842" s="90"/>
      <c r="C3842" s="90"/>
      <c r="D3842" s="90"/>
      <c r="E3842" s="90"/>
      <c r="H3842" s="1"/>
      <c r="I3842" s="1"/>
      <c r="J3842" s="1"/>
      <c r="K3842" s="1"/>
      <c r="L3842" s="1"/>
      <c r="M3842" s="1"/>
    </row>
    <row r="3843" spans="1:13" ht="18.75" customHeight="1">
      <c r="A3843" s="22" t="s">
        <v>49</v>
      </c>
      <c r="B3843" s="91" t="str">
        <f>IF((SCH!$B$2=""),"",SCH!$B$2)</f>
        <v/>
      </c>
      <c r="C3843" s="91"/>
      <c r="D3843" s="91"/>
      <c r="E3843" s="92"/>
    </row>
    <row r="3844" spans="1:13" ht="18.75" customHeight="1">
      <c r="A3844" s="23" t="s">
        <v>50</v>
      </c>
      <c r="B3844" s="82" t="str">
        <f>IF((SCH!$B$3=""),"",SCH!$B$3)</f>
        <v/>
      </c>
      <c r="C3844" s="82"/>
      <c r="D3844" s="82"/>
      <c r="E3844" s="83"/>
    </row>
    <row r="3845" spans="1:13" ht="18.75" customHeight="1">
      <c r="A3845" s="23" t="s">
        <v>56</v>
      </c>
      <c r="B3845" s="46" t="str">
        <f>IF((SCH!$B$4=""),"",SCH!$B$4)</f>
        <v/>
      </c>
      <c r="C3845" s="24" t="s">
        <v>57</v>
      </c>
      <c r="D3845" s="82" t="str">
        <f>IF((SCH!$B$5=""),"",SCH!$B$5)</f>
        <v/>
      </c>
      <c r="E3845" s="83"/>
    </row>
    <row r="3846" spans="1:13" ht="18.75" customHeight="1">
      <c r="A3846" s="23" t="s">
        <v>51</v>
      </c>
      <c r="B3846" s="82" t="str">
        <f>IF((SCH!$B$6=""),"",SCH!$B$6)</f>
        <v/>
      </c>
      <c r="C3846" s="82"/>
      <c r="D3846" s="82"/>
      <c r="E3846" s="83"/>
    </row>
    <row r="3847" spans="1:13" ht="18.75" customHeight="1">
      <c r="A3847" s="23" t="s">
        <v>52</v>
      </c>
      <c r="B3847" s="82" t="str">
        <f>IF((SCH!$B$7=""),"",SCH!$B$7)</f>
        <v/>
      </c>
      <c r="C3847" s="82"/>
      <c r="D3847" s="82"/>
      <c r="E3847" s="83"/>
    </row>
    <row r="3848" spans="1:13" ht="18.75" customHeight="1">
      <c r="A3848" s="25" t="s">
        <v>53</v>
      </c>
      <c r="B3848" s="84" t="str">
        <f>IF((SCH!$B$8=""),"",SCH!$B$8)</f>
        <v/>
      </c>
      <c r="C3848" s="84"/>
      <c r="D3848" s="84"/>
      <c r="E3848" s="85"/>
    </row>
    <row r="3849" spans="1:13" ht="26.25" customHeight="1">
      <c r="A3849" s="86" t="s">
        <v>36</v>
      </c>
      <c r="B3849" s="86"/>
      <c r="C3849" s="86"/>
      <c r="D3849" s="86"/>
      <c r="E3849" s="86"/>
    </row>
    <row r="3850" spans="1:13" s="21" customFormat="1" ht="15" customHeight="1">
      <c r="A3850" s="87" t="s">
        <v>37</v>
      </c>
      <c r="B3850" s="87"/>
      <c r="C3850" s="87"/>
      <c r="D3850" s="87"/>
      <c r="E3850" s="87"/>
      <c r="H3850" s="1"/>
      <c r="I3850" s="1"/>
      <c r="J3850" s="1"/>
      <c r="K3850" s="1"/>
      <c r="L3850" s="1"/>
      <c r="M3850" s="1"/>
    </row>
    <row r="3851" spans="1:13" s="21" customFormat="1">
      <c r="A3851" s="88" t="s">
        <v>38</v>
      </c>
      <c r="B3851" s="88"/>
      <c r="C3851" s="88"/>
      <c r="D3851" s="88"/>
      <c r="E3851" s="88"/>
      <c r="H3851" s="1"/>
      <c r="I3851" s="1"/>
      <c r="J3851" s="1"/>
      <c r="K3851" s="1"/>
      <c r="L3851" s="1"/>
      <c r="M3851" s="1"/>
    </row>
    <row r="3852" spans="1:13" ht="26.25" customHeight="1">
      <c r="A3852" s="72" t="s">
        <v>39</v>
      </c>
      <c r="B3852" s="72"/>
      <c r="C3852" s="72"/>
      <c r="D3852" s="72"/>
      <c r="E3852" s="72"/>
    </row>
    <row r="3853" spans="1:13" ht="23.25">
      <c r="A3853" s="5" t="s">
        <v>45</v>
      </c>
      <c r="B3853" s="45">
        <f>VLOOKUP($I3841,DATA!$A$1:$V$200,2,FALSE)</f>
        <v>0</v>
      </c>
      <c r="C3853" s="43" t="s">
        <v>48</v>
      </c>
      <c r="D3853" s="81">
        <f>VLOOKUP($I3841,DATA!$A$1:$V$200,3,FALSE)</f>
        <v>0</v>
      </c>
      <c r="E3853" s="81"/>
    </row>
    <row r="3854" spans="1:13" ht="23.25">
      <c r="A3854" s="5" t="s">
        <v>46</v>
      </c>
      <c r="B3854" s="79">
        <f>VLOOKUP($I3841,DATA!$A$1:$V$200,4,FALSE)</f>
        <v>0</v>
      </c>
      <c r="C3854" s="79"/>
      <c r="D3854" s="79"/>
      <c r="E3854" s="79"/>
    </row>
    <row r="3855" spans="1:13" ht="23.25">
      <c r="A3855" s="5" t="s">
        <v>47</v>
      </c>
      <c r="B3855" s="79">
        <f>VLOOKUP($I3841,DATA!$A$1:$V$200,5,FALSE)</f>
        <v>0</v>
      </c>
      <c r="C3855" s="79"/>
      <c r="D3855" s="79"/>
      <c r="E3855" s="79"/>
    </row>
    <row r="3856" spans="1:13" ht="23.25" customHeight="1">
      <c r="A3856" s="5" t="s">
        <v>40</v>
      </c>
      <c r="B3856" s="79">
        <f>VLOOKUP($I3841,DATA!$A$1:$V$200,6,FALSE)</f>
        <v>0</v>
      </c>
      <c r="C3856" s="79"/>
      <c r="D3856" s="79"/>
      <c r="E3856" s="79"/>
    </row>
    <row r="3857" spans="1:5" ht="23.25" customHeight="1">
      <c r="A3857" s="5" t="s">
        <v>41</v>
      </c>
      <c r="B3857" s="79">
        <f>VLOOKUP($I3841,DATA!$A$1:$V$200,7,FALSE)</f>
        <v>0</v>
      </c>
      <c r="C3857" s="79"/>
      <c r="D3857" s="79"/>
      <c r="E3857" s="79"/>
    </row>
    <row r="3858" spans="1:5" ht="23.25" customHeight="1">
      <c r="A3858" s="5" t="s">
        <v>42</v>
      </c>
      <c r="B3858" s="79">
        <f>VLOOKUP($I3841,DATA!$A$1:$V$200,8,FALSE)</f>
        <v>0</v>
      </c>
      <c r="C3858" s="79"/>
      <c r="D3858" s="79"/>
      <c r="E3858" s="79"/>
    </row>
    <row r="3859" spans="1:5" ht="25.5">
      <c r="A3859" s="5" t="s">
        <v>43</v>
      </c>
      <c r="B3859" s="79">
        <f>VLOOKUP($I3841,DATA!$A$1:$V$200,9,FALSE)</f>
        <v>0</v>
      </c>
      <c r="C3859" s="79"/>
      <c r="D3859" s="79"/>
      <c r="E3859" s="79"/>
    </row>
    <row r="3860" spans="1:5" ht="22.5" customHeight="1">
      <c r="A3860" s="80" t="s">
        <v>44</v>
      </c>
      <c r="B3860" s="80"/>
      <c r="C3860" s="80"/>
      <c r="D3860" s="80"/>
      <c r="E3860" s="80"/>
    </row>
    <row r="3861" spans="1:5" ht="18.75" customHeight="1">
      <c r="A3861" s="72" t="s">
        <v>58</v>
      </c>
      <c r="B3861" s="72"/>
      <c r="C3861" s="72"/>
      <c r="D3861" s="72"/>
      <c r="E3861" s="72"/>
    </row>
    <row r="3862" spans="1:5" ht="22.5" customHeight="1">
      <c r="A3862" s="26" t="s">
        <v>74</v>
      </c>
    </row>
    <row r="3863" spans="1:5" ht="18" customHeight="1">
      <c r="A3863" s="44" t="s">
        <v>59</v>
      </c>
      <c r="B3863" s="73" t="s">
        <v>60</v>
      </c>
      <c r="C3863" s="74"/>
      <c r="D3863" s="73" t="s">
        <v>61</v>
      </c>
      <c r="E3863" s="74"/>
    </row>
    <row r="3864" spans="1:5" ht="37.5" customHeight="1">
      <c r="A3864" s="28" t="s">
        <v>62</v>
      </c>
      <c r="B3864" s="65" t="e">
        <f t="shared" ref="B3864" si="1344">HLOOKUP(D3864,$I$23:$M$32,2,FALSE)</f>
        <v>#N/A</v>
      </c>
      <c r="C3864" s="66"/>
      <c r="D3864" s="68">
        <f>VLOOKUP($I3841,DATA!$A$1:$V$200,10,FALSE)</f>
        <v>0</v>
      </c>
      <c r="E3864" s="69"/>
    </row>
    <row r="3865" spans="1:5" ht="37.5" customHeight="1">
      <c r="A3865" s="28" t="s">
        <v>63</v>
      </c>
      <c r="B3865" s="65" t="e">
        <f t="shared" ref="B3865" si="1345">HLOOKUP(D3864,$I$23:$M$32,3,FALSE)</f>
        <v>#N/A</v>
      </c>
      <c r="C3865" s="66"/>
      <c r="D3865" s="68">
        <f>VLOOKUP($I3841,DATA!$A$1:$V$200,11,FALSE)</f>
        <v>0</v>
      </c>
      <c r="E3865" s="69"/>
    </row>
    <row r="3866" spans="1:5" ht="37.5" customHeight="1">
      <c r="A3866" s="28" t="s">
        <v>64</v>
      </c>
      <c r="B3866" s="65" t="e">
        <f t="shared" ref="B3866" si="1346">HLOOKUP(D3864,$I$23:$M$32,4,FALSE)</f>
        <v>#N/A</v>
      </c>
      <c r="C3866" s="66"/>
      <c r="D3866" s="68">
        <f>VLOOKUP($I3841,DATA!$A$1:$V$200,12,FALSE)</f>
        <v>0</v>
      </c>
      <c r="E3866" s="69"/>
    </row>
    <row r="3867" spans="1:5" ht="21.75" customHeight="1">
      <c r="A3867" s="26" t="s">
        <v>75</v>
      </c>
    </row>
    <row r="3868" spans="1:5" ht="18" customHeight="1">
      <c r="A3868" s="75" t="s">
        <v>65</v>
      </c>
      <c r="B3868" s="73" t="s">
        <v>60</v>
      </c>
      <c r="C3868" s="74"/>
      <c r="D3868" s="73" t="s">
        <v>61</v>
      </c>
      <c r="E3868" s="74"/>
    </row>
    <row r="3869" spans="1:5" ht="37.5" customHeight="1">
      <c r="A3869" s="76"/>
      <c r="B3869" s="65" t="e">
        <f t="shared" ref="B3869" si="1347">HLOOKUP(D3864,$I$23:$M$32,5,FALSE)</f>
        <v>#N/A</v>
      </c>
      <c r="C3869" s="66"/>
      <c r="D3869" s="68">
        <f>VLOOKUP($I3841,DATA!$A$1:$V$200,13,FALSE)</f>
        <v>0</v>
      </c>
      <c r="E3869" s="69"/>
    </row>
    <row r="3870" spans="1:5" ht="22.5" customHeight="1">
      <c r="A3870" s="26" t="s">
        <v>76</v>
      </c>
    </row>
    <row r="3871" spans="1:5" ht="18" customHeight="1">
      <c r="A3871" s="77" t="s">
        <v>66</v>
      </c>
      <c r="B3871" s="73" t="s">
        <v>60</v>
      </c>
      <c r="C3871" s="74"/>
      <c r="D3871" s="73" t="s">
        <v>61</v>
      </c>
      <c r="E3871" s="74"/>
    </row>
    <row r="3872" spans="1:5" ht="37.5" customHeight="1">
      <c r="A3872" s="78"/>
      <c r="B3872" s="65" t="e">
        <f t="shared" ref="B3872" si="1348">HLOOKUP(D3864,$I$23:$M$32,6,FALSE)</f>
        <v>#N/A</v>
      </c>
      <c r="C3872" s="66"/>
      <c r="D3872" s="68">
        <f>VLOOKUP($I3841,DATA!$A$1:$V$200,14,FALSE)</f>
        <v>0</v>
      </c>
      <c r="E3872" s="69"/>
    </row>
    <row r="3873" spans="1:13" ht="22.5" customHeight="1">
      <c r="A3873" s="26" t="s">
        <v>77</v>
      </c>
    </row>
    <row r="3874" spans="1:13" ht="30" customHeight="1">
      <c r="A3874" s="27" t="s">
        <v>67</v>
      </c>
      <c r="B3874" s="73" t="s">
        <v>60</v>
      </c>
      <c r="C3874" s="74"/>
      <c r="D3874" s="73" t="s">
        <v>61</v>
      </c>
      <c r="E3874" s="74"/>
    </row>
    <row r="3875" spans="1:13" ht="37.5" customHeight="1">
      <c r="A3875" s="28" t="s">
        <v>68</v>
      </c>
      <c r="B3875" s="65" t="e">
        <f t="shared" ref="B3875" si="1349">HLOOKUP(D3864,$I$23:$M$32,7,FALSE)</f>
        <v>#N/A</v>
      </c>
      <c r="C3875" s="66"/>
      <c r="D3875" s="68">
        <f>VLOOKUP($I3841,DATA!$A$1:$V$200,15,FALSE)</f>
        <v>0</v>
      </c>
      <c r="E3875" s="69"/>
    </row>
    <row r="3876" spans="1:13" ht="37.5" customHeight="1">
      <c r="A3876" s="28" t="s">
        <v>69</v>
      </c>
      <c r="B3876" s="65" t="e">
        <f t="shared" ref="B3876" si="1350">HLOOKUP(D3864,$I$23:$M$32,8,FALSE)</f>
        <v>#N/A</v>
      </c>
      <c r="C3876" s="66"/>
      <c r="D3876" s="68">
        <f>VLOOKUP($I3841,DATA!$A$1:$V$200,16,FALSE)</f>
        <v>0</v>
      </c>
      <c r="E3876" s="69"/>
    </row>
    <row r="3877" spans="1:13" ht="45" customHeight="1">
      <c r="A3877" s="29" t="s">
        <v>70</v>
      </c>
      <c r="B3877" s="65" t="e">
        <f t="shared" ref="B3877" si="1351">HLOOKUP(D3864,$I$23:$M$32,9,FALSE)</f>
        <v>#N/A</v>
      </c>
      <c r="C3877" s="66"/>
      <c r="D3877" s="68">
        <f>VLOOKUP($I3841,DATA!$A$1:$V$200,17,FALSE)</f>
        <v>0</v>
      </c>
      <c r="E3877" s="69"/>
    </row>
    <row r="3878" spans="1:13" ht="37.5" customHeight="1">
      <c r="A3878" s="28" t="s">
        <v>71</v>
      </c>
      <c r="B3878" s="65" t="e">
        <f t="shared" ref="B3878" si="1352">HLOOKUP(D3864,$I$23:$M$32,10,FALSE)</f>
        <v>#N/A</v>
      </c>
      <c r="C3878" s="66"/>
      <c r="D3878" s="68">
        <f>VLOOKUP($I3841,DATA!$A$1:$V$200,18,FALSE)</f>
        <v>0</v>
      </c>
      <c r="E3878" s="69"/>
    </row>
    <row r="3879" spans="1:13" ht="37.5" customHeight="1">
      <c r="A3879" s="30"/>
      <c r="B3879" s="31"/>
      <c r="C3879" s="31"/>
      <c r="D3879" s="32"/>
      <c r="E3879" s="32"/>
    </row>
    <row r="3880" spans="1:13" ht="18.75" customHeight="1">
      <c r="A3880" s="72" t="s">
        <v>72</v>
      </c>
      <c r="B3880" s="72"/>
      <c r="C3880" s="72"/>
      <c r="D3880" s="72"/>
      <c r="E3880" s="72"/>
    </row>
    <row r="3881" spans="1:13" ht="22.5" customHeight="1">
      <c r="A3881" s="26" t="s">
        <v>78</v>
      </c>
    </row>
    <row r="3882" spans="1:13" ht="30" customHeight="1">
      <c r="A3882" s="27" t="s">
        <v>73</v>
      </c>
      <c r="B3882" s="73" t="s">
        <v>60</v>
      </c>
      <c r="C3882" s="74"/>
      <c r="D3882" s="73" t="s">
        <v>61</v>
      </c>
      <c r="E3882" s="74"/>
      <c r="I3882" s="1" t="s">
        <v>26</v>
      </c>
      <c r="J3882" s="1" t="s">
        <v>25</v>
      </c>
      <c r="K3882" s="1" t="s">
        <v>194</v>
      </c>
      <c r="L3882" s="1" t="s">
        <v>195</v>
      </c>
      <c r="M3882" s="1" t="s">
        <v>196</v>
      </c>
    </row>
    <row r="3883" spans="1:13" ht="52.5" customHeight="1">
      <c r="A3883" s="29" t="str">
        <f>GRD!$L$4</f>
        <v>SELECT</v>
      </c>
      <c r="B3883" s="65" t="e">
        <f t="shared" ref="B3883:B3884" si="1353">HLOOKUP(D3883,$I$42:$M$44,$G3883,FALSE)</f>
        <v>#N/A</v>
      </c>
      <c r="C3883" s="66"/>
      <c r="D3883" s="68">
        <f>VLOOKUP($I3841,DATA!$A$1:$V$200,19,FALSE)</f>
        <v>0</v>
      </c>
      <c r="E3883" s="69"/>
      <c r="G3883" s="1">
        <v>2</v>
      </c>
      <c r="H3883" s="1" t="str">
        <f t="shared" ref="H3883:H3884" si="1354">A3883</f>
        <v>SELECT</v>
      </c>
      <c r="I3883" s="1" t="e">
        <f t="shared" ref="I3883:I3884" si="1355">VLOOKUP($H3883,$H$3:$M$15,2,FALSE)</f>
        <v>#N/A</v>
      </c>
      <c r="J3883" s="1" t="e">
        <f t="shared" ref="J3883:J3884" si="1356">VLOOKUP($H3883,$H$3:$M$15,3,FALSE)</f>
        <v>#N/A</v>
      </c>
      <c r="K3883" s="1" t="e">
        <f t="shared" ref="K3883:K3884" si="1357">VLOOKUP($H3883,$H$3:$M$15,4,FALSE)</f>
        <v>#N/A</v>
      </c>
      <c r="L3883" s="1" t="e">
        <f t="shared" ref="L3883:L3884" si="1358">VLOOKUP($H3883,$H$3:$M$15,5,FALSE)</f>
        <v>#N/A</v>
      </c>
      <c r="M3883" s="1" t="e">
        <f t="shared" ref="M3883:M3884" si="1359">VLOOKUP($H3883,$H$3:$M$15,6,FALSE)</f>
        <v>#N/A</v>
      </c>
    </row>
    <row r="3884" spans="1:13" ht="52.5" customHeight="1">
      <c r="A3884" s="29" t="str">
        <f>GRD!$M$4</f>
        <v>SELECT</v>
      </c>
      <c r="B3884" s="65" t="e">
        <f t="shared" si="1353"/>
        <v>#N/A</v>
      </c>
      <c r="C3884" s="66"/>
      <c r="D3884" s="68">
        <f>VLOOKUP($I3841,DATA!$A$1:$V$200,20,FALSE)</f>
        <v>0</v>
      </c>
      <c r="E3884" s="69"/>
      <c r="G3884" s="1">
        <v>3</v>
      </c>
      <c r="H3884" s="1" t="str">
        <f t="shared" si="1354"/>
        <v>SELECT</v>
      </c>
      <c r="I3884" s="1" t="e">
        <f t="shared" si="1355"/>
        <v>#N/A</v>
      </c>
      <c r="J3884" s="1" t="e">
        <f t="shared" si="1356"/>
        <v>#N/A</v>
      </c>
      <c r="K3884" s="1" t="e">
        <f t="shared" si="1357"/>
        <v>#N/A</v>
      </c>
      <c r="L3884" s="1" t="e">
        <f t="shared" si="1358"/>
        <v>#N/A</v>
      </c>
      <c r="M3884" s="1" t="e">
        <f t="shared" si="1359"/>
        <v>#N/A</v>
      </c>
    </row>
    <row r="3885" spans="1:13" ht="37.5" customHeight="1">
      <c r="A3885" s="70" t="s">
        <v>79</v>
      </c>
      <c r="B3885" s="70"/>
      <c r="C3885" s="70"/>
      <c r="D3885" s="70"/>
      <c r="E3885" s="70"/>
    </row>
    <row r="3886" spans="1:13" ht="12" customHeight="1">
      <c r="A3886" s="33"/>
      <c r="B3886" s="33"/>
      <c r="C3886" s="33"/>
      <c r="D3886" s="33"/>
      <c r="E3886" s="33"/>
    </row>
    <row r="3887" spans="1:13" ht="30" customHeight="1">
      <c r="A3887" s="27" t="s">
        <v>73</v>
      </c>
      <c r="B3887" s="71" t="s">
        <v>60</v>
      </c>
      <c r="C3887" s="71"/>
      <c r="D3887" s="71" t="s">
        <v>61</v>
      </c>
      <c r="E3887" s="71"/>
      <c r="I3887" s="1" t="s">
        <v>26</v>
      </c>
      <c r="J3887" s="1" t="s">
        <v>25</v>
      </c>
      <c r="K3887" s="1" t="s">
        <v>194</v>
      </c>
      <c r="L3887" s="1" t="s">
        <v>195</v>
      </c>
      <c r="M3887" s="1" t="s">
        <v>196</v>
      </c>
    </row>
    <row r="3888" spans="1:13" ht="52.5" customHeight="1">
      <c r="A3888" s="29" t="str">
        <f>GRD!$N$4</f>
        <v>SELECT</v>
      </c>
      <c r="B3888" s="65" t="e">
        <f t="shared" ref="B3888:B3889" si="1360">HLOOKUP(D3888,$I$47:$M$49,$G3888,FALSE)</f>
        <v>#N/A</v>
      </c>
      <c r="C3888" s="66"/>
      <c r="D3888" s="67">
        <f>VLOOKUP($I3841,DATA!$A$1:$V$200,21,FALSE)</f>
        <v>0</v>
      </c>
      <c r="E3888" s="67"/>
      <c r="G3888" s="1">
        <v>2</v>
      </c>
      <c r="H3888" s="1" t="str">
        <f t="shared" ref="H3888:H3889" si="1361">A3888</f>
        <v>SELECT</v>
      </c>
      <c r="I3888" s="1" t="e">
        <f t="shared" ref="I3888:I3949" si="1362">VLOOKUP($H3888,$H$3:$M$15,2,FALSE)</f>
        <v>#N/A</v>
      </c>
      <c r="J3888" s="1" t="e">
        <f t="shared" ref="J3888:J3949" si="1363">VLOOKUP($H3888,$H$3:$M$15,3,FALSE)</f>
        <v>#N/A</v>
      </c>
      <c r="K3888" s="1" t="e">
        <f t="shared" ref="K3888:K3949" si="1364">VLOOKUP($H3888,$H$3:$M$15,4,FALSE)</f>
        <v>#N/A</v>
      </c>
      <c r="L3888" s="1" t="e">
        <f t="shared" ref="L3888:L3949" si="1365">VLOOKUP($H3888,$H$3:$M$15,5,FALSE)</f>
        <v>#N/A</v>
      </c>
      <c r="M3888" s="1" t="e">
        <f t="shared" ref="M3888:M3949" si="1366">VLOOKUP($H3888,$H$3:$M$15,6,FALSE)</f>
        <v>#N/A</v>
      </c>
    </row>
    <row r="3889" spans="1:13" ht="52.5" customHeight="1">
      <c r="A3889" s="29" t="str">
        <f>GRD!$O$4</f>
        <v>SELECT</v>
      </c>
      <c r="B3889" s="65" t="e">
        <f t="shared" si="1360"/>
        <v>#N/A</v>
      </c>
      <c r="C3889" s="66"/>
      <c r="D3889" s="67">
        <f>VLOOKUP($I3841,DATA!$A$1:$V$200,22,FALSE)</f>
        <v>0</v>
      </c>
      <c r="E3889" s="67"/>
      <c r="G3889" s="1">
        <v>3</v>
      </c>
      <c r="H3889" s="1" t="str">
        <f t="shared" si="1361"/>
        <v>SELECT</v>
      </c>
      <c r="I3889" s="1" t="e">
        <f t="shared" si="1362"/>
        <v>#N/A</v>
      </c>
      <c r="J3889" s="1" t="e">
        <f t="shared" si="1363"/>
        <v>#N/A</v>
      </c>
      <c r="K3889" s="1" t="e">
        <f t="shared" si="1364"/>
        <v>#N/A</v>
      </c>
      <c r="L3889" s="1" t="e">
        <f t="shared" si="1365"/>
        <v>#N/A</v>
      </c>
      <c r="M3889" s="1" t="e">
        <f t="shared" si="1366"/>
        <v>#N/A</v>
      </c>
    </row>
    <row r="3895" spans="1:13">
      <c r="A3895" s="64" t="s">
        <v>80</v>
      </c>
      <c r="B3895" s="64"/>
      <c r="C3895" s="64" t="s">
        <v>81</v>
      </c>
      <c r="D3895" s="64"/>
      <c r="E3895" s="64"/>
    </row>
    <row r="3896" spans="1:13">
      <c r="C3896" s="64" t="s">
        <v>82</v>
      </c>
      <c r="D3896" s="64"/>
      <c r="E3896" s="64"/>
    </row>
    <row r="3897" spans="1:13">
      <c r="A3897" s="1" t="s">
        <v>84</v>
      </c>
    </row>
    <row r="3899" spans="1:13">
      <c r="A3899" s="1" t="s">
        <v>83</v>
      </c>
    </row>
    <row r="3901" spans="1:13" s="21" customFormat="1" ht="18.75" customHeight="1">
      <c r="A3901" s="89" t="s">
        <v>34</v>
      </c>
      <c r="B3901" s="89"/>
      <c r="C3901" s="89"/>
      <c r="D3901" s="89"/>
      <c r="E3901" s="89"/>
      <c r="I3901" s="21">
        <f t="shared" ref="I3901" si="1367">I3841+1</f>
        <v>66</v>
      </c>
    </row>
    <row r="3902" spans="1:13" s="21" customFormat="1" ht="30" customHeight="1">
      <c r="A3902" s="90" t="s">
        <v>35</v>
      </c>
      <c r="B3902" s="90"/>
      <c r="C3902" s="90"/>
      <c r="D3902" s="90"/>
      <c r="E3902" s="90"/>
      <c r="H3902" s="1"/>
      <c r="I3902" s="1"/>
      <c r="J3902" s="1"/>
      <c r="K3902" s="1"/>
      <c r="L3902" s="1"/>
      <c r="M3902" s="1"/>
    </row>
    <row r="3903" spans="1:13" ht="18.75" customHeight="1">
      <c r="A3903" s="22" t="s">
        <v>49</v>
      </c>
      <c r="B3903" s="91" t="str">
        <f>IF((SCH!$B$2=""),"",SCH!$B$2)</f>
        <v/>
      </c>
      <c r="C3903" s="91"/>
      <c r="D3903" s="91"/>
      <c r="E3903" s="92"/>
    </row>
    <row r="3904" spans="1:13" ht="18.75" customHeight="1">
      <c r="A3904" s="23" t="s">
        <v>50</v>
      </c>
      <c r="B3904" s="82" t="str">
        <f>IF((SCH!$B$3=""),"",SCH!$B$3)</f>
        <v/>
      </c>
      <c r="C3904" s="82"/>
      <c r="D3904" s="82"/>
      <c r="E3904" s="83"/>
    </row>
    <row r="3905" spans="1:13" ht="18.75" customHeight="1">
      <c r="A3905" s="23" t="s">
        <v>56</v>
      </c>
      <c r="B3905" s="46" t="str">
        <f>IF((SCH!$B$4=""),"",SCH!$B$4)</f>
        <v/>
      </c>
      <c r="C3905" s="24" t="s">
        <v>57</v>
      </c>
      <c r="D3905" s="82" t="str">
        <f>IF((SCH!$B$5=""),"",SCH!$B$5)</f>
        <v/>
      </c>
      <c r="E3905" s="83"/>
    </row>
    <row r="3906" spans="1:13" ht="18.75" customHeight="1">
      <c r="A3906" s="23" t="s">
        <v>51</v>
      </c>
      <c r="B3906" s="82" t="str">
        <f>IF((SCH!$B$6=""),"",SCH!$B$6)</f>
        <v/>
      </c>
      <c r="C3906" s="82"/>
      <c r="D3906" s="82"/>
      <c r="E3906" s="83"/>
    </row>
    <row r="3907" spans="1:13" ht="18.75" customHeight="1">
      <c r="A3907" s="23" t="s">
        <v>52</v>
      </c>
      <c r="B3907" s="82" t="str">
        <f>IF((SCH!$B$7=""),"",SCH!$B$7)</f>
        <v/>
      </c>
      <c r="C3907" s="82"/>
      <c r="D3907" s="82"/>
      <c r="E3907" s="83"/>
    </row>
    <row r="3908" spans="1:13" ht="18.75" customHeight="1">
      <c r="A3908" s="25" t="s">
        <v>53</v>
      </c>
      <c r="B3908" s="84" t="str">
        <f>IF((SCH!$B$8=""),"",SCH!$B$8)</f>
        <v/>
      </c>
      <c r="C3908" s="84"/>
      <c r="D3908" s="84"/>
      <c r="E3908" s="85"/>
    </row>
    <row r="3909" spans="1:13" ht="26.25" customHeight="1">
      <c r="A3909" s="86" t="s">
        <v>36</v>
      </c>
      <c r="B3909" s="86"/>
      <c r="C3909" s="86"/>
      <c r="D3909" s="86"/>
      <c r="E3909" s="86"/>
    </row>
    <row r="3910" spans="1:13" s="21" customFormat="1" ht="15" customHeight="1">
      <c r="A3910" s="87" t="s">
        <v>37</v>
      </c>
      <c r="B3910" s="87"/>
      <c r="C3910" s="87"/>
      <c r="D3910" s="87"/>
      <c r="E3910" s="87"/>
      <c r="H3910" s="1"/>
      <c r="I3910" s="1"/>
      <c r="J3910" s="1"/>
      <c r="K3910" s="1"/>
      <c r="L3910" s="1"/>
      <c r="M3910" s="1"/>
    </row>
    <row r="3911" spans="1:13" s="21" customFormat="1">
      <c r="A3911" s="88" t="s">
        <v>38</v>
      </c>
      <c r="B3911" s="88"/>
      <c r="C3911" s="88"/>
      <c r="D3911" s="88"/>
      <c r="E3911" s="88"/>
      <c r="H3911" s="1"/>
      <c r="I3911" s="1"/>
      <c r="J3911" s="1"/>
      <c r="K3911" s="1"/>
      <c r="L3911" s="1"/>
      <c r="M3911" s="1"/>
    </row>
    <row r="3912" spans="1:13" ht="26.25" customHeight="1">
      <c r="A3912" s="72" t="s">
        <v>39</v>
      </c>
      <c r="B3912" s="72"/>
      <c r="C3912" s="72"/>
      <c r="D3912" s="72"/>
      <c r="E3912" s="72"/>
    </row>
    <row r="3913" spans="1:13" ht="23.25">
      <c r="A3913" s="5" t="s">
        <v>45</v>
      </c>
      <c r="B3913" s="45">
        <f>VLOOKUP($I3901,DATA!$A$1:$V$200,2,FALSE)</f>
        <v>0</v>
      </c>
      <c r="C3913" s="43" t="s">
        <v>48</v>
      </c>
      <c r="D3913" s="81">
        <f>VLOOKUP($I3901,DATA!$A$1:$V$200,3,FALSE)</f>
        <v>0</v>
      </c>
      <c r="E3913" s="81"/>
    </row>
    <row r="3914" spans="1:13" ht="23.25">
      <c r="A3914" s="5" t="s">
        <v>46</v>
      </c>
      <c r="B3914" s="79">
        <f>VLOOKUP($I3901,DATA!$A$1:$V$200,4,FALSE)</f>
        <v>0</v>
      </c>
      <c r="C3914" s="79"/>
      <c r="D3914" s="79"/>
      <c r="E3914" s="79"/>
    </row>
    <row r="3915" spans="1:13" ht="23.25">
      <c r="A3915" s="5" t="s">
        <v>47</v>
      </c>
      <c r="B3915" s="79">
        <f>VLOOKUP($I3901,DATA!$A$1:$V$200,5,FALSE)</f>
        <v>0</v>
      </c>
      <c r="C3915" s="79"/>
      <c r="D3915" s="79"/>
      <c r="E3915" s="79"/>
    </row>
    <row r="3916" spans="1:13" ht="23.25" customHeight="1">
      <c r="A3916" s="5" t="s">
        <v>40</v>
      </c>
      <c r="B3916" s="79">
        <f>VLOOKUP($I3901,DATA!$A$1:$V$200,6,FALSE)</f>
        <v>0</v>
      </c>
      <c r="C3916" s="79"/>
      <c r="D3916" s="79"/>
      <c r="E3916" s="79"/>
    </row>
    <row r="3917" spans="1:13" ht="23.25" customHeight="1">
      <c r="A3917" s="5" t="s">
        <v>41</v>
      </c>
      <c r="B3917" s="79">
        <f>VLOOKUP($I3901,DATA!$A$1:$V$200,7,FALSE)</f>
        <v>0</v>
      </c>
      <c r="C3917" s="79"/>
      <c r="D3917" s="79"/>
      <c r="E3917" s="79"/>
    </row>
    <row r="3918" spans="1:13" ht="23.25" customHeight="1">
      <c r="A3918" s="5" t="s">
        <v>42</v>
      </c>
      <c r="B3918" s="79">
        <f>VLOOKUP($I3901,DATA!$A$1:$V$200,8,FALSE)</f>
        <v>0</v>
      </c>
      <c r="C3918" s="79"/>
      <c r="D3918" s="79"/>
      <c r="E3918" s="79"/>
    </row>
    <row r="3919" spans="1:13" ht="25.5">
      <c r="A3919" s="5" t="s">
        <v>43</v>
      </c>
      <c r="B3919" s="79">
        <f>VLOOKUP($I3901,DATA!$A$1:$V$200,9,FALSE)</f>
        <v>0</v>
      </c>
      <c r="C3919" s="79"/>
      <c r="D3919" s="79"/>
      <c r="E3919" s="79"/>
    </row>
    <row r="3920" spans="1:13" ht="22.5" customHeight="1">
      <c r="A3920" s="80" t="s">
        <v>44</v>
      </c>
      <c r="B3920" s="80"/>
      <c r="C3920" s="80"/>
      <c r="D3920" s="80"/>
      <c r="E3920" s="80"/>
    </row>
    <row r="3921" spans="1:5" ht="18.75" customHeight="1">
      <c r="A3921" s="72" t="s">
        <v>58</v>
      </c>
      <c r="B3921" s="72"/>
      <c r="C3921" s="72"/>
      <c r="D3921" s="72"/>
      <c r="E3921" s="72"/>
    </row>
    <row r="3922" spans="1:5" ht="22.5" customHeight="1">
      <c r="A3922" s="26" t="s">
        <v>74</v>
      </c>
    </row>
    <row r="3923" spans="1:5" ht="18" customHeight="1">
      <c r="A3923" s="44" t="s">
        <v>59</v>
      </c>
      <c r="B3923" s="73" t="s">
        <v>60</v>
      </c>
      <c r="C3923" s="74"/>
      <c r="D3923" s="73" t="s">
        <v>61</v>
      </c>
      <c r="E3923" s="74"/>
    </row>
    <row r="3924" spans="1:5" ht="37.5" customHeight="1">
      <c r="A3924" s="28" t="s">
        <v>62</v>
      </c>
      <c r="B3924" s="65" t="e">
        <f t="shared" ref="B3924" si="1368">HLOOKUP(D3924,$I$23:$M$32,2,FALSE)</f>
        <v>#N/A</v>
      </c>
      <c r="C3924" s="66"/>
      <c r="D3924" s="68">
        <f>VLOOKUP($I3901,DATA!$A$1:$V$200,10,FALSE)</f>
        <v>0</v>
      </c>
      <c r="E3924" s="69"/>
    </row>
    <row r="3925" spans="1:5" ht="37.5" customHeight="1">
      <c r="A3925" s="28" t="s">
        <v>63</v>
      </c>
      <c r="B3925" s="65" t="e">
        <f t="shared" ref="B3925" si="1369">HLOOKUP(D3924,$I$23:$M$32,3,FALSE)</f>
        <v>#N/A</v>
      </c>
      <c r="C3925" s="66"/>
      <c r="D3925" s="68">
        <f>VLOOKUP($I3901,DATA!$A$1:$V$200,11,FALSE)</f>
        <v>0</v>
      </c>
      <c r="E3925" s="69"/>
    </row>
    <row r="3926" spans="1:5" ht="37.5" customHeight="1">
      <c r="A3926" s="28" t="s">
        <v>64</v>
      </c>
      <c r="B3926" s="65" t="e">
        <f t="shared" ref="B3926" si="1370">HLOOKUP(D3924,$I$23:$M$32,4,FALSE)</f>
        <v>#N/A</v>
      </c>
      <c r="C3926" s="66"/>
      <c r="D3926" s="68">
        <f>VLOOKUP($I3901,DATA!$A$1:$V$200,12,FALSE)</f>
        <v>0</v>
      </c>
      <c r="E3926" s="69"/>
    </row>
    <row r="3927" spans="1:5" ht="21.75" customHeight="1">
      <c r="A3927" s="26" t="s">
        <v>75</v>
      </c>
    </row>
    <row r="3928" spans="1:5" ht="18" customHeight="1">
      <c r="A3928" s="75" t="s">
        <v>65</v>
      </c>
      <c r="B3928" s="73" t="s">
        <v>60</v>
      </c>
      <c r="C3928" s="74"/>
      <c r="D3928" s="73" t="s">
        <v>61</v>
      </c>
      <c r="E3928" s="74"/>
    </row>
    <row r="3929" spans="1:5" ht="37.5" customHeight="1">
      <c r="A3929" s="76"/>
      <c r="B3929" s="65" t="e">
        <f t="shared" ref="B3929" si="1371">HLOOKUP(D3924,$I$23:$M$32,5,FALSE)</f>
        <v>#N/A</v>
      </c>
      <c r="C3929" s="66"/>
      <c r="D3929" s="68">
        <f>VLOOKUP($I3901,DATA!$A$1:$V$200,13,FALSE)</f>
        <v>0</v>
      </c>
      <c r="E3929" s="69"/>
    </row>
    <row r="3930" spans="1:5" ht="22.5" customHeight="1">
      <c r="A3930" s="26" t="s">
        <v>76</v>
      </c>
    </row>
    <row r="3931" spans="1:5" ht="18" customHeight="1">
      <c r="A3931" s="77" t="s">
        <v>66</v>
      </c>
      <c r="B3931" s="73" t="s">
        <v>60</v>
      </c>
      <c r="C3931" s="74"/>
      <c r="D3931" s="73" t="s">
        <v>61</v>
      </c>
      <c r="E3931" s="74"/>
    </row>
    <row r="3932" spans="1:5" ht="37.5" customHeight="1">
      <c r="A3932" s="78"/>
      <c r="B3932" s="65" t="e">
        <f t="shared" ref="B3932" si="1372">HLOOKUP(D3924,$I$23:$M$32,6,FALSE)</f>
        <v>#N/A</v>
      </c>
      <c r="C3932" s="66"/>
      <c r="D3932" s="68">
        <f>VLOOKUP($I3901,DATA!$A$1:$V$200,14,FALSE)</f>
        <v>0</v>
      </c>
      <c r="E3932" s="69"/>
    </row>
    <row r="3933" spans="1:5" ht="22.5" customHeight="1">
      <c r="A3933" s="26" t="s">
        <v>77</v>
      </c>
    </row>
    <row r="3934" spans="1:5" ht="30" customHeight="1">
      <c r="A3934" s="27" t="s">
        <v>67</v>
      </c>
      <c r="B3934" s="73" t="s">
        <v>60</v>
      </c>
      <c r="C3934" s="74"/>
      <c r="D3934" s="73" t="s">
        <v>61</v>
      </c>
      <c r="E3934" s="74"/>
    </row>
    <row r="3935" spans="1:5" ht="37.5" customHeight="1">
      <c r="A3935" s="28" t="s">
        <v>68</v>
      </c>
      <c r="B3935" s="65" t="e">
        <f t="shared" ref="B3935" si="1373">HLOOKUP(D3924,$I$23:$M$32,7,FALSE)</f>
        <v>#N/A</v>
      </c>
      <c r="C3935" s="66"/>
      <c r="D3935" s="68">
        <f>VLOOKUP($I3901,DATA!$A$1:$V$200,15,FALSE)</f>
        <v>0</v>
      </c>
      <c r="E3935" s="69"/>
    </row>
    <row r="3936" spans="1:5" ht="37.5" customHeight="1">
      <c r="A3936" s="28" t="s">
        <v>69</v>
      </c>
      <c r="B3936" s="65" t="e">
        <f t="shared" ref="B3936" si="1374">HLOOKUP(D3924,$I$23:$M$32,8,FALSE)</f>
        <v>#N/A</v>
      </c>
      <c r="C3936" s="66"/>
      <c r="D3936" s="68">
        <f>VLOOKUP($I3901,DATA!$A$1:$V$200,16,FALSE)</f>
        <v>0</v>
      </c>
      <c r="E3936" s="69"/>
    </row>
    <row r="3937" spans="1:13" ht="45" customHeight="1">
      <c r="A3937" s="29" t="s">
        <v>70</v>
      </c>
      <c r="B3937" s="65" t="e">
        <f t="shared" ref="B3937" si="1375">HLOOKUP(D3924,$I$23:$M$32,9,FALSE)</f>
        <v>#N/A</v>
      </c>
      <c r="C3937" s="66"/>
      <c r="D3937" s="68">
        <f>VLOOKUP($I3901,DATA!$A$1:$V$200,17,FALSE)</f>
        <v>0</v>
      </c>
      <c r="E3937" s="69"/>
    </row>
    <row r="3938" spans="1:13" ht="37.5" customHeight="1">
      <c r="A3938" s="28" t="s">
        <v>71</v>
      </c>
      <c r="B3938" s="65" t="e">
        <f t="shared" ref="B3938" si="1376">HLOOKUP(D3924,$I$23:$M$32,10,FALSE)</f>
        <v>#N/A</v>
      </c>
      <c r="C3938" s="66"/>
      <c r="D3938" s="68">
        <f>VLOOKUP($I3901,DATA!$A$1:$V$200,18,FALSE)</f>
        <v>0</v>
      </c>
      <c r="E3938" s="69"/>
    </row>
    <row r="3939" spans="1:13" ht="37.5" customHeight="1">
      <c r="A3939" s="30"/>
      <c r="B3939" s="31"/>
      <c r="C3939" s="31"/>
      <c r="D3939" s="32"/>
      <c r="E3939" s="32"/>
    </row>
    <row r="3940" spans="1:13" ht="18.75" customHeight="1">
      <c r="A3940" s="72" t="s">
        <v>72</v>
      </c>
      <c r="B3940" s="72"/>
      <c r="C3940" s="72"/>
      <c r="D3940" s="72"/>
      <c r="E3940" s="72"/>
    </row>
    <row r="3941" spans="1:13" ht="22.5" customHeight="1">
      <c r="A3941" s="26" t="s">
        <v>78</v>
      </c>
    </row>
    <row r="3942" spans="1:13" ht="30" customHeight="1">
      <c r="A3942" s="27" t="s">
        <v>73</v>
      </c>
      <c r="B3942" s="73" t="s">
        <v>60</v>
      </c>
      <c r="C3942" s="74"/>
      <c r="D3942" s="73" t="s">
        <v>61</v>
      </c>
      <c r="E3942" s="74"/>
      <c r="I3942" s="1" t="s">
        <v>26</v>
      </c>
      <c r="J3942" s="1" t="s">
        <v>25</v>
      </c>
      <c r="K3942" s="1" t="s">
        <v>194</v>
      </c>
      <c r="L3942" s="1" t="s">
        <v>195</v>
      </c>
      <c r="M3942" s="1" t="s">
        <v>196</v>
      </c>
    </row>
    <row r="3943" spans="1:13" ht="52.5" customHeight="1">
      <c r="A3943" s="29" t="str">
        <f>GRD!$L$4</f>
        <v>SELECT</v>
      </c>
      <c r="B3943" s="65" t="e">
        <f t="shared" ref="B3943:B3944" si="1377">HLOOKUP(D3943,$I$42:$M$44,$G3943,FALSE)</f>
        <v>#N/A</v>
      </c>
      <c r="C3943" s="66"/>
      <c r="D3943" s="68">
        <f>VLOOKUP($I3901,DATA!$A$1:$V$200,19,FALSE)</f>
        <v>0</v>
      </c>
      <c r="E3943" s="69"/>
      <c r="G3943" s="1">
        <v>2</v>
      </c>
      <c r="H3943" s="1" t="str">
        <f t="shared" ref="H3943:H3944" si="1378">A3943</f>
        <v>SELECT</v>
      </c>
      <c r="I3943" s="1" t="e">
        <f t="shared" ref="I3943:I3944" si="1379">VLOOKUP($H3943,$H$3:$M$15,2,FALSE)</f>
        <v>#N/A</v>
      </c>
      <c r="J3943" s="1" t="e">
        <f t="shared" ref="J3943:J3944" si="1380">VLOOKUP($H3943,$H$3:$M$15,3,FALSE)</f>
        <v>#N/A</v>
      </c>
      <c r="K3943" s="1" t="e">
        <f t="shared" ref="K3943:K3944" si="1381">VLOOKUP($H3943,$H$3:$M$15,4,FALSE)</f>
        <v>#N/A</v>
      </c>
      <c r="L3943" s="1" t="e">
        <f t="shared" ref="L3943:L3944" si="1382">VLOOKUP($H3943,$H$3:$M$15,5,FALSE)</f>
        <v>#N/A</v>
      </c>
      <c r="M3943" s="1" t="e">
        <f t="shared" ref="M3943:M3944" si="1383">VLOOKUP($H3943,$H$3:$M$15,6,FALSE)</f>
        <v>#N/A</v>
      </c>
    </row>
    <row r="3944" spans="1:13" ht="52.5" customHeight="1">
      <c r="A3944" s="29" t="str">
        <f>GRD!$M$4</f>
        <v>SELECT</v>
      </c>
      <c r="B3944" s="65" t="e">
        <f t="shared" si="1377"/>
        <v>#N/A</v>
      </c>
      <c r="C3944" s="66"/>
      <c r="D3944" s="68">
        <f>VLOOKUP($I3901,DATA!$A$1:$V$200,20,FALSE)</f>
        <v>0</v>
      </c>
      <c r="E3944" s="69"/>
      <c r="G3944" s="1">
        <v>3</v>
      </c>
      <c r="H3944" s="1" t="str">
        <f t="shared" si="1378"/>
        <v>SELECT</v>
      </c>
      <c r="I3944" s="1" t="e">
        <f t="shared" si="1379"/>
        <v>#N/A</v>
      </c>
      <c r="J3944" s="1" t="e">
        <f t="shared" si="1380"/>
        <v>#N/A</v>
      </c>
      <c r="K3944" s="1" t="e">
        <f t="shared" si="1381"/>
        <v>#N/A</v>
      </c>
      <c r="L3944" s="1" t="e">
        <f t="shared" si="1382"/>
        <v>#N/A</v>
      </c>
      <c r="M3944" s="1" t="e">
        <f t="shared" si="1383"/>
        <v>#N/A</v>
      </c>
    </row>
    <row r="3945" spans="1:13" ht="37.5" customHeight="1">
      <c r="A3945" s="70" t="s">
        <v>79</v>
      </c>
      <c r="B3945" s="70"/>
      <c r="C3945" s="70"/>
      <c r="D3945" s="70"/>
      <c r="E3945" s="70"/>
    </row>
    <row r="3946" spans="1:13" ht="12" customHeight="1">
      <c r="A3946" s="33"/>
      <c r="B3946" s="33"/>
      <c r="C3946" s="33"/>
      <c r="D3946" s="33"/>
      <c r="E3946" s="33"/>
    </row>
    <row r="3947" spans="1:13" ht="30" customHeight="1">
      <c r="A3947" s="27" t="s">
        <v>73</v>
      </c>
      <c r="B3947" s="71" t="s">
        <v>60</v>
      </c>
      <c r="C3947" s="71"/>
      <c r="D3947" s="71" t="s">
        <v>61</v>
      </c>
      <c r="E3947" s="71"/>
      <c r="I3947" s="1" t="s">
        <v>26</v>
      </c>
      <c r="J3947" s="1" t="s">
        <v>25</v>
      </c>
      <c r="K3947" s="1" t="s">
        <v>194</v>
      </c>
      <c r="L3947" s="1" t="s">
        <v>195</v>
      </c>
      <c r="M3947" s="1" t="s">
        <v>196</v>
      </c>
    </row>
    <row r="3948" spans="1:13" ht="52.5" customHeight="1">
      <c r="A3948" s="29" t="str">
        <f>GRD!$N$4</f>
        <v>SELECT</v>
      </c>
      <c r="B3948" s="65" t="e">
        <f t="shared" ref="B3948:B3949" si="1384">HLOOKUP(D3948,$I$47:$M$49,$G3948,FALSE)</f>
        <v>#N/A</v>
      </c>
      <c r="C3948" s="66"/>
      <c r="D3948" s="67">
        <f>VLOOKUP($I3901,DATA!$A$1:$V$200,21,FALSE)</f>
        <v>0</v>
      </c>
      <c r="E3948" s="67"/>
      <c r="G3948" s="1">
        <v>2</v>
      </c>
      <c r="H3948" s="1" t="str">
        <f t="shared" ref="H3948:H3949" si="1385">A3948</f>
        <v>SELECT</v>
      </c>
      <c r="I3948" s="1" t="e">
        <f t="shared" si="1362"/>
        <v>#N/A</v>
      </c>
      <c r="J3948" s="1" t="e">
        <f t="shared" si="1363"/>
        <v>#N/A</v>
      </c>
      <c r="K3948" s="1" t="e">
        <f t="shared" si="1364"/>
        <v>#N/A</v>
      </c>
      <c r="L3948" s="1" t="e">
        <f t="shared" si="1365"/>
        <v>#N/A</v>
      </c>
      <c r="M3948" s="1" t="e">
        <f t="shared" si="1366"/>
        <v>#N/A</v>
      </c>
    </row>
    <row r="3949" spans="1:13" ht="52.5" customHeight="1">
      <c r="A3949" s="29" t="str">
        <f>GRD!$O$4</f>
        <v>SELECT</v>
      </c>
      <c r="B3949" s="65" t="e">
        <f t="shared" si="1384"/>
        <v>#N/A</v>
      </c>
      <c r="C3949" s="66"/>
      <c r="D3949" s="67">
        <f>VLOOKUP($I3901,DATA!$A$1:$V$200,22,FALSE)</f>
        <v>0</v>
      </c>
      <c r="E3949" s="67"/>
      <c r="G3949" s="1">
        <v>3</v>
      </c>
      <c r="H3949" s="1" t="str">
        <f t="shared" si="1385"/>
        <v>SELECT</v>
      </c>
      <c r="I3949" s="1" t="e">
        <f t="shared" si="1362"/>
        <v>#N/A</v>
      </c>
      <c r="J3949" s="1" t="e">
        <f t="shared" si="1363"/>
        <v>#N/A</v>
      </c>
      <c r="K3949" s="1" t="e">
        <f t="shared" si="1364"/>
        <v>#N/A</v>
      </c>
      <c r="L3949" s="1" t="e">
        <f t="shared" si="1365"/>
        <v>#N/A</v>
      </c>
      <c r="M3949" s="1" t="e">
        <f t="shared" si="1366"/>
        <v>#N/A</v>
      </c>
    </row>
    <row r="3955" spans="1:13">
      <c r="A3955" s="64" t="s">
        <v>80</v>
      </c>
      <c r="B3955" s="64"/>
      <c r="C3955" s="64" t="s">
        <v>81</v>
      </c>
      <c r="D3955" s="64"/>
      <c r="E3955" s="64"/>
    </row>
    <row r="3956" spans="1:13">
      <c r="C3956" s="64" t="s">
        <v>82</v>
      </c>
      <c r="D3956" s="64"/>
      <c r="E3956" s="64"/>
    </row>
    <row r="3957" spans="1:13">
      <c r="A3957" s="1" t="s">
        <v>84</v>
      </c>
    </row>
    <row r="3959" spans="1:13">
      <c r="A3959" s="1" t="s">
        <v>83</v>
      </c>
    </row>
    <row r="3961" spans="1:13" s="21" customFormat="1" ht="18.75" customHeight="1">
      <c r="A3961" s="89" t="s">
        <v>34</v>
      </c>
      <c r="B3961" s="89"/>
      <c r="C3961" s="89"/>
      <c r="D3961" s="89"/>
      <c r="E3961" s="89"/>
      <c r="I3961" s="21">
        <f t="shared" ref="I3961" si="1386">I3901+1</f>
        <v>67</v>
      </c>
    </row>
    <row r="3962" spans="1:13" s="21" customFormat="1" ht="30" customHeight="1">
      <c r="A3962" s="90" t="s">
        <v>35</v>
      </c>
      <c r="B3962" s="90"/>
      <c r="C3962" s="90"/>
      <c r="D3962" s="90"/>
      <c r="E3962" s="90"/>
      <c r="H3962" s="1"/>
      <c r="I3962" s="1"/>
      <c r="J3962" s="1"/>
      <c r="K3962" s="1"/>
      <c r="L3962" s="1"/>
      <c r="M3962" s="1"/>
    </row>
    <row r="3963" spans="1:13" ht="18.75" customHeight="1">
      <c r="A3963" s="22" t="s">
        <v>49</v>
      </c>
      <c r="B3963" s="91" t="str">
        <f>IF((SCH!$B$2=""),"",SCH!$B$2)</f>
        <v/>
      </c>
      <c r="C3963" s="91"/>
      <c r="D3963" s="91"/>
      <c r="E3963" s="92"/>
    </row>
    <row r="3964" spans="1:13" ht="18.75" customHeight="1">
      <c r="A3964" s="23" t="s">
        <v>50</v>
      </c>
      <c r="B3964" s="82" t="str">
        <f>IF((SCH!$B$3=""),"",SCH!$B$3)</f>
        <v/>
      </c>
      <c r="C3964" s="82"/>
      <c r="D3964" s="82"/>
      <c r="E3964" s="83"/>
    </row>
    <row r="3965" spans="1:13" ht="18.75" customHeight="1">
      <c r="A3965" s="23" t="s">
        <v>56</v>
      </c>
      <c r="B3965" s="46" t="str">
        <f>IF((SCH!$B$4=""),"",SCH!$B$4)</f>
        <v/>
      </c>
      <c r="C3965" s="24" t="s">
        <v>57</v>
      </c>
      <c r="D3965" s="82" t="str">
        <f>IF((SCH!$B$5=""),"",SCH!$B$5)</f>
        <v/>
      </c>
      <c r="E3965" s="83"/>
    </row>
    <row r="3966" spans="1:13" ht="18.75" customHeight="1">
      <c r="A3966" s="23" t="s">
        <v>51</v>
      </c>
      <c r="B3966" s="82" t="str">
        <f>IF((SCH!$B$6=""),"",SCH!$B$6)</f>
        <v/>
      </c>
      <c r="C3966" s="82"/>
      <c r="D3966" s="82"/>
      <c r="E3966" s="83"/>
    </row>
    <row r="3967" spans="1:13" ht="18.75" customHeight="1">
      <c r="A3967" s="23" t="s">
        <v>52</v>
      </c>
      <c r="B3967" s="82" t="str">
        <f>IF((SCH!$B$7=""),"",SCH!$B$7)</f>
        <v/>
      </c>
      <c r="C3967" s="82"/>
      <c r="D3967" s="82"/>
      <c r="E3967" s="83"/>
    </row>
    <row r="3968" spans="1:13" ht="18.75" customHeight="1">
      <c r="A3968" s="25" t="s">
        <v>53</v>
      </c>
      <c r="B3968" s="84" t="str">
        <f>IF((SCH!$B$8=""),"",SCH!$B$8)</f>
        <v/>
      </c>
      <c r="C3968" s="84"/>
      <c r="D3968" s="84"/>
      <c r="E3968" s="85"/>
    </row>
    <row r="3969" spans="1:13" ht="26.25" customHeight="1">
      <c r="A3969" s="86" t="s">
        <v>36</v>
      </c>
      <c r="B3969" s="86"/>
      <c r="C3969" s="86"/>
      <c r="D3969" s="86"/>
      <c r="E3969" s="86"/>
    </row>
    <row r="3970" spans="1:13" s="21" customFormat="1" ht="15" customHeight="1">
      <c r="A3970" s="87" t="s">
        <v>37</v>
      </c>
      <c r="B3970" s="87"/>
      <c r="C3970" s="87"/>
      <c r="D3970" s="87"/>
      <c r="E3970" s="87"/>
      <c r="H3970" s="1"/>
      <c r="I3970" s="1"/>
      <c r="J3970" s="1"/>
      <c r="K3970" s="1"/>
      <c r="L3970" s="1"/>
      <c r="M3970" s="1"/>
    </row>
    <row r="3971" spans="1:13" s="21" customFormat="1">
      <c r="A3971" s="88" t="s">
        <v>38</v>
      </c>
      <c r="B3971" s="88"/>
      <c r="C3971" s="88"/>
      <c r="D3971" s="88"/>
      <c r="E3971" s="88"/>
      <c r="H3971" s="1"/>
      <c r="I3971" s="1"/>
      <c r="J3971" s="1"/>
      <c r="K3971" s="1"/>
      <c r="L3971" s="1"/>
      <c r="M3971" s="1"/>
    </row>
    <row r="3972" spans="1:13" ht="26.25" customHeight="1">
      <c r="A3972" s="72" t="s">
        <v>39</v>
      </c>
      <c r="B3972" s="72"/>
      <c r="C3972" s="72"/>
      <c r="D3972" s="72"/>
      <c r="E3972" s="72"/>
    </row>
    <row r="3973" spans="1:13" ht="23.25">
      <c r="A3973" s="5" t="s">
        <v>45</v>
      </c>
      <c r="B3973" s="45">
        <f>VLOOKUP($I3961,DATA!$A$1:$V$200,2,FALSE)</f>
        <v>0</v>
      </c>
      <c r="C3973" s="43" t="s">
        <v>48</v>
      </c>
      <c r="D3973" s="81">
        <f>VLOOKUP($I3961,DATA!$A$1:$V$200,3,FALSE)</f>
        <v>0</v>
      </c>
      <c r="E3973" s="81"/>
    </row>
    <row r="3974" spans="1:13" ht="23.25">
      <c r="A3974" s="5" t="s">
        <v>46</v>
      </c>
      <c r="B3974" s="79">
        <f>VLOOKUP($I3961,DATA!$A$1:$V$200,4,FALSE)</f>
        <v>0</v>
      </c>
      <c r="C3974" s="79"/>
      <c r="D3974" s="79"/>
      <c r="E3974" s="79"/>
    </row>
    <row r="3975" spans="1:13" ht="23.25">
      <c r="A3975" s="5" t="s">
        <v>47</v>
      </c>
      <c r="B3975" s="79">
        <f>VLOOKUP($I3961,DATA!$A$1:$V$200,5,FALSE)</f>
        <v>0</v>
      </c>
      <c r="C3975" s="79"/>
      <c r="D3975" s="79"/>
      <c r="E3975" s="79"/>
    </row>
    <row r="3976" spans="1:13" ht="23.25" customHeight="1">
      <c r="A3976" s="5" t="s">
        <v>40</v>
      </c>
      <c r="B3976" s="79">
        <f>VLOOKUP($I3961,DATA!$A$1:$V$200,6,FALSE)</f>
        <v>0</v>
      </c>
      <c r="C3976" s="79"/>
      <c r="D3976" s="79"/>
      <c r="E3976" s="79"/>
    </row>
    <row r="3977" spans="1:13" ht="23.25" customHeight="1">
      <c r="A3977" s="5" t="s">
        <v>41</v>
      </c>
      <c r="B3977" s="79">
        <f>VLOOKUP($I3961,DATA!$A$1:$V$200,7,FALSE)</f>
        <v>0</v>
      </c>
      <c r="C3977" s="79"/>
      <c r="D3977" s="79"/>
      <c r="E3977" s="79"/>
    </row>
    <row r="3978" spans="1:13" ht="23.25" customHeight="1">
      <c r="A3978" s="5" t="s">
        <v>42</v>
      </c>
      <c r="B3978" s="79">
        <f>VLOOKUP($I3961,DATA!$A$1:$V$200,8,FALSE)</f>
        <v>0</v>
      </c>
      <c r="C3978" s="79"/>
      <c r="D3978" s="79"/>
      <c r="E3978" s="79"/>
    </row>
    <row r="3979" spans="1:13" ht="25.5">
      <c r="A3979" s="5" t="s">
        <v>43</v>
      </c>
      <c r="B3979" s="79">
        <f>VLOOKUP($I3961,DATA!$A$1:$V$200,9,FALSE)</f>
        <v>0</v>
      </c>
      <c r="C3979" s="79"/>
      <c r="D3979" s="79"/>
      <c r="E3979" s="79"/>
    </row>
    <row r="3980" spans="1:13" ht="22.5" customHeight="1">
      <c r="A3980" s="80" t="s">
        <v>44</v>
      </c>
      <c r="B3980" s="80"/>
      <c r="C3980" s="80"/>
      <c r="D3980" s="80"/>
      <c r="E3980" s="80"/>
    </row>
    <row r="3981" spans="1:13" ht="18.75" customHeight="1">
      <c r="A3981" s="72" t="s">
        <v>58</v>
      </c>
      <c r="B3981" s="72"/>
      <c r="C3981" s="72"/>
      <c r="D3981" s="72"/>
      <c r="E3981" s="72"/>
    </row>
    <row r="3982" spans="1:13" ht="22.5" customHeight="1">
      <c r="A3982" s="26" t="s">
        <v>74</v>
      </c>
    </row>
    <row r="3983" spans="1:13" ht="18" customHeight="1">
      <c r="A3983" s="44" t="s">
        <v>59</v>
      </c>
      <c r="B3983" s="73" t="s">
        <v>60</v>
      </c>
      <c r="C3983" s="74"/>
      <c r="D3983" s="73" t="s">
        <v>61</v>
      </c>
      <c r="E3983" s="74"/>
    </row>
    <row r="3984" spans="1:13" ht="37.5" customHeight="1">
      <c r="A3984" s="28" t="s">
        <v>62</v>
      </c>
      <c r="B3984" s="65" t="e">
        <f t="shared" ref="B3984" si="1387">HLOOKUP(D3984,$I$23:$M$32,2,FALSE)</f>
        <v>#N/A</v>
      </c>
      <c r="C3984" s="66"/>
      <c r="D3984" s="68">
        <f>VLOOKUP($I3961,DATA!$A$1:$V$200,10,FALSE)</f>
        <v>0</v>
      </c>
      <c r="E3984" s="69"/>
    </row>
    <row r="3985" spans="1:5" ht="37.5" customHeight="1">
      <c r="A3985" s="28" t="s">
        <v>63</v>
      </c>
      <c r="B3985" s="65" t="e">
        <f t="shared" ref="B3985" si="1388">HLOOKUP(D3984,$I$23:$M$32,3,FALSE)</f>
        <v>#N/A</v>
      </c>
      <c r="C3985" s="66"/>
      <c r="D3985" s="68">
        <f>VLOOKUP($I3961,DATA!$A$1:$V$200,11,FALSE)</f>
        <v>0</v>
      </c>
      <c r="E3985" s="69"/>
    </row>
    <row r="3986" spans="1:5" ht="37.5" customHeight="1">
      <c r="A3986" s="28" t="s">
        <v>64</v>
      </c>
      <c r="B3986" s="65" t="e">
        <f t="shared" ref="B3986" si="1389">HLOOKUP(D3984,$I$23:$M$32,4,FALSE)</f>
        <v>#N/A</v>
      </c>
      <c r="C3986" s="66"/>
      <c r="D3986" s="68">
        <f>VLOOKUP($I3961,DATA!$A$1:$V$200,12,FALSE)</f>
        <v>0</v>
      </c>
      <c r="E3986" s="69"/>
    </row>
    <row r="3987" spans="1:5" ht="21.75" customHeight="1">
      <c r="A3987" s="26" t="s">
        <v>75</v>
      </c>
    </row>
    <row r="3988" spans="1:5" ht="18" customHeight="1">
      <c r="A3988" s="75" t="s">
        <v>65</v>
      </c>
      <c r="B3988" s="73" t="s">
        <v>60</v>
      </c>
      <c r="C3988" s="74"/>
      <c r="D3988" s="73" t="s">
        <v>61</v>
      </c>
      <c r="E3988" s="74"/>
    </row>
    <row r="3989" spans="1:5" ht="37.5" customHeight="1">
      <c r="A3989" s="76"/>
      <c r="B3989" s="65" t="e">
        <f t="shared" ref="B3989" si="1390">HLOOKUP(D3984,$I$23:$M$32,5,FALSE)</f>
        <v>#N/A</v>
      </c>
      <c r="C3989" s="66"/>
      <c r="D3989" s="68">
        <f>VLOOKUP($I3961,DATA!$A$1:$V$200,13,FALSE)</f>
        <v>0</v>
      </c>
      <c r="E3989" s="69"/>
    </row>
    <row r="3990" spans="1:5" ht="22.5" customHeight="1">
      <c r="A3990" s="26" t="s">
        <v>76</v>
      </c>
    </row>
    <row r="3991" spans="1:5" ht="18" customHeight="1">
      <c r="A3991" s="77" t="s">
        <v>66</v>
      </c>
      <c r="B3991" s="73" t="s">
        <v>60</v>
      </c>
      <c r="C3991" s="74"/>
      <c r="D3991" s="73" t="s">
        <v>61</v>
      </c>
      <c r="E3991" s="74"/>
    </row>
    <row r="3992" spans="1:5" ht="37.5" customHeight="1">
      <c r="A3992" s="78"/>
      <c r="B3992" s="65" t="e">
        <f t="shared" ref="B3992" si="1391">HLOOKUP(D3984,$I$23:$M$32,6,FALSE)</f>
        <v>#N/A</v>
      </c>
      <c r="C3992" s="66"/>
      <c r="D3992" s="68">
        <f>VLOOKUP($I3961,DATA!$A$1:$V$200,14,FALSE)</f>
        <v>0</v>
      </c>
      <c r="E3992" s="69"/>
    </row>
    <row r="3993" spans="1:5" ht="22.5" customHeight="1">
      <c r="A3993" s="26" t="s">
        <v>77</v>
      </c>
    </row>
    <row r="3994" spans="1:5" ht="30" customHeight="1">
      <c r="A3994" s="27" t="s">
        <v>67</v>
      </c>
      <c r="B3994" s="73" t="s">
        <v>60</v>
      </c>
      <c r="C3994" s="74"/>
      <c r="D3994" s="73" t="s">
        <v>61</v>
      </c>
      <c r="E3994" s="74"/>
    </row>
    <row r="3995" spans="1:5" ht="37.5" customHeight="1">
      <c r="A3995" s="28" t="s">
        <v>68</v>
      </c>
      <c r="B3995" s="65" t="e">
        <f t="shared" ref="B3995" si="1392">HLOOKUP(D3984,$I$23:$M$32,7,FALSE)</f>
        <v>#N/A</v>
      </c>
      <c r="C3995" s="66"/>
      <c r="D3995" s="68">
        <f>VLOOKUP($I3961,DATA!$A$1:$V$200,15,FALSE)</f>
        <v>0</v>
      </c>
      <c r="E3995" s="69"/>
    </row>
    <row r="3996" spans="1:5" ht="37.5" customHeight="1">
      <c r="A3996" s="28" t="s">
        <v>69</v>
      </c>
      <c r="B3996" s="65" t="e">
        <f t="shared" ref="B3996" si="1393">HLOOKUP(D3984,$I$23:$M$32,8,FALSE)</f>
        <v>#N/A</v>
      </c>
      <c r="C3996" s="66"/>
      <c r="D3996" s="68">
        <f>VLOOKUP($I3961,DATA!$A$1:$V$200,16,FALSE)</f>
        <v>0</v>
      </c>
      <c r="E3996" s="69"/>
    </row>
    <row r="3997" spans="1:5" ht="45" customHeight="1">
      <c r="A3997" s="29" t="s">
        <v>70</v>
      </c>
      <c r="B3997" s="65" t="e">
        <f t="shared" ref="B3997" si="1394">HLOOKUP(D3984,$I$23:$M$32,9,FALSE)</f>
        <v>#N/A</v>
      </c>
      <c r="C3997" s="66"/>
      <c r="D3997" s="68">
        <f>VLOOKUP($I3961,DATA!$A$1:$V$200,17,FALSE)</f>
        <v>0</v>
      </c>
      <c r="E3997" s="69"/>
    </row>
    <row r="3998" spans="1:5" ht="37.5" customHeight="1">
      <c r="A3998" s="28" t="s">
        <v>71</v>
      </c>
      <c r="B3998" s="65" t="e">
        <f t="shared" ref="B3998" si="1395">HLOOKUP(D3984,$I$23:$M$32,10,FALSE)</f>
        <v>#N/A</v>
      </c>
      <c r="C3998" s="66"/>
      <c r="D3998" s="68">
        <f>VLOOKUP($I3961,DATA!$A$1:$V$200,18,FALSE)</f>
        <v>0</v>
      </c>
      <c r="E3998" s="69"/>
    </row>
    <row r="3999" spans="1:5" ht="37.5" customHeight="1">
      <c r="A3999" s="30"/>
      <c r="B3999" s="31"/>
      <c r="C3999" s="31"/>
      <c r="D3999" s="32"/>
      <c r="E3999" s="32"/>
    </row>
    <row r="4000" spans="1:5" ht="18.75" customHeight="1">
      <c r="A4000" s="72" t="s">
        <v>72</v>
      </c>
      <c r="B4000" s="72"/>
      <c r="C4000" s="72"/>
      <c r="D4000" s="72"/>
      <c r="E4000" s="72"/>
    </row>
    <row r="4001" spans="1:13" ht="22.5" customHeight="1">
      <c r="A4001" s="26" t="s">
        <v>78</v>
      </c>
    </row>
    <row r="4002" spans="1:13" ht="30" customHeight="1">
      <c r="A4002" s="27" t="s">
        <v>73</v>
      </c>
      <c r="B4002" s="73" t="s">
        <v>60</v>
      </c>
      <c r="C4002" s="74"/>
      <c r="D4002" s="73" t="s">
        <v>61</v>
      </c>
      <c r="E4002" s="74"/>
      <c r="I4002" s="1" t="s">
        <v>26</v>
      </c>
      <c r="J4002" s="1" t="s">
        <v>25</v>
      </c>
      <c r="K4002" s="1" t="s">
        <v>194</v>
      </c>
      <c r="L4002" s="1" t="s">
        <v>195</v>
      </c>
      <c r="M4002" s="1" t="s">
        <v>196</v>
      </c>
    </row>
    <row r="4003" spans="1:13" ht="52.5" customHeight="1">
      <c r="A4003" s="29" t="str">
        <f>GRD!$L$4</f>
        <v>SELECT</v>
      </c>
      <c r="B4003" s="65" t="e">
        <f t="shared" ref="B4003:B4004" si="1396">HLOOKUP(D4003,$I$42:$M$44,$G4003,FALSE)</f>
        <v>#N/A</v>
      </c>
      <c r="C4003" s="66"/>
      <c r="D4003" s="68">
        <f>VLOOKUP($I3961,DATA!$A$1:$V$200,19,FALSE)</f>
        <v>0</v>
      </c>
      <c r="E4003" s="69"/>
      <c r="G4003" s="1">
        <v>2</v>
      </c>
      <c r="H4003" s="1" t="str">
        <f t="shared" ref="H4003:H4004" si="1397">A4003</f>
        <v>SELECT</v>
      </c>
      <c r="I4003" s="1" t="e">
        <f t="shared" ref="I4003:I4004" si="1398">VLOOKUP($H4003,$H$3:$M$15,2,FALSE)</f>
        <v>#N/A</v>
      </c>
      <c r="J4003" s="1" t="e">
        <f t="shared" ref="J4003:J4004" si="1399">VLOOKUP($H4003,$H$3:$M$15,3,FALSE)</f>
        <v>#N/A</v>
      </c>
      <c r="K4003" s="1" t="e">
        <f t="shared" ref="K4003:K4004" si="1400">VLOOKUP($H4003,$H$3:$M$15,4,FALSE)</f>
        <v>#N/A</v>
      </c>
      <c r="L4003" s="1" t="e">
        <f t="shared" ref="L4003:L4004" si="1401">VLOOKUP($H4003,$H$3:$M$15,5,FALSE)</f>
        <v>#N/A</v>
      </c>
      <c r="M4003" s="1" t="e">
        <f t="shared" ref="M4003:M4004" si="1402">VLOOKUP($H4003,$H$3:$M$15,6,FALSE)</f>
        <v>#N/A</v>
      </c>
    </row>
    <row r="4004" spans="1:13" ht="52.5" customHeight="1">
      <c r="A4004" s="29" t="str">
        <f>GRD!$M$4</f>
        <v>SELECT</v>
      </c>
      <c r="B4004" s="65" t="e">
        <f t="shared" si="1396"/>
        <v>#N/A</v>
      </c>
      <c r="C4004" s="66"/>
      <c r="D4004" s="68">
        <f>VLOOKUP($I3961,DATA!$A$1:$V$200,20,FALSE)</f>
        <v>0</v>
      </c>
      <c r="E4004" s="69"/>
      <c r="G4004" s="1">
        <v>3</v>
      </c>
      <c r="H4004" s="1" t="str">
        <f t="shared" si="1397"/>
        <v>SELECT</v>
      </c>
      <c r="I4004" s="1" t="e">
        <f t="shared" si="1398"/>
        <v>#N/A</v>
      </c>
      <c r="J4004" s="1" t="e">
        <f t="shared" si="1399"/>
        <v>#N/A</v>
      </c>
      <c r="K4004" s="1" t="e">
        <f t="shared" si="1400"/>
        <v>#N/A</v>
      </c>
      <c r="L4004" s="1" t="e">
        <f t="shared" si="1401"/>
        <v>#N/A</v>
      </c>
      <c r="M4004" s="1" t="e">
        <f t="shared" si="1402"/>
        <v>#N/A</v>
      </c>
    </row>
    <row r="4005" spans="1:13" ht="37.5" customHeight="1">
      <c r="A4005" s="70" t="s">
        <v>79</v>
      </c>
      <c r="B4005" s="70"/>
      <c r="C4005" s="70"/>
      <c r="D4005" s="70"/>
      <c r="E4005" s="70"/>
    </row>
    <row r="4006" spans="1:13" ht="12" customHeight="1">
      <c r="A4006" s="33"/>
      <c r="B4006" s="33"/>
      <c r="C4006" s="33"/>
      <c r="D4006" s="33"/>
      <c r="E4006" s="33"/>
    </row>
    <row r="4007" spans="1:13" ht="30" customHeight="1">
      <c r="A4007" s="27" t="s">
        <v>73</v>
      </c>
      <c r="B4007" s="71" t="s">
        <v>60</v>
      </c>
      <c r="C4007" s="71"/>
      <c r="D4007" s="71" t="s">
        <v>61</v>
      </c>
      <c r="E4007" s="71"/>
      <c r="I4007" s="1" t="s">
        <v>26</v>
      </c>
      <c r="J4007" s="1" t="s">
        <v>25</v>
      </c>
      <c r="K4007" s="1" t="s">
        <v>194</v>
      </c>
      <c r="L4007" s="1" t="s">
        <v>195</v>
      </c>
      <c r="M4007" s="1" t="s">
        <v>196</v>
      </c>
    </row>
    <row r="4008" spans="1:13" ht="52.5" customHeight="1">
      <c r="A4008" s="29" t="str">
        <f>GRD!$N$4</f>
        <v>SELECT</v>
      </c>
      <c r="B4008" s="65" t="e">
        <f t="shared" ref="B4008:B4009" si="1403">HLOOKUP(D4008,$I$47:$M$49,$G4008,FALSE)</f>
        <v>#N/A</v>
      </c>
      <c r="C4008" s="66"/>
      <c r="D4008" s="67">
        <f>VLOOKUP($I3961,DATA!$A$1:$V$200,21,FALSE)</f>
        <v>0</v>
      </c>
      <c r="E4008" s="67"/>
      <c r="G4008" s="1">
        <v>2</v>
      </c>
      <c r="H4008" s="1" t="str">
        <f t="shared" ref="H4008:H4009" si="1404">A4008</f>
        <v>SELECT</v>
      </c>
      <c r="I4008" s="1" t="e">
        <f t="shared" ref="I4008:I4069" si="1405">VLOOKUP($H4008,$H$3:$M$15,2,FALSE)</f>
        <v>#N/A</v>
      </c>
      <c r="J4008" s="1" t="e">
        <f t="shared" ref="J4008:J4069" si="1406">VLOOKUP($H4008,$H$3:$M$15,3,FALSE)</f>
        <v>#N/A</v>
      </c>
      <c r="K4008" s="1" t="e">
        <f t="shared" ref="K4008:K4069" si="1407">VLOOKUP($H4008,$H$3:$M$15,4,FALSE)</f>
        <v>#N/A</v>
      </c>
      <c r="L4008" s="1" t="e">
        <f t="shared" ref="L4008:L4069" si="1408">VLOOKUP($H4008,$H$3:$M$15,5,FALSE)</f>
        <v>#N/A</v>
      </c>
      <c r="M4008" s="1" t="e">
        <f t="shared" ref="M4008:M4069" si="1409">VLOOKUP($H4008,$H$3:$M$15,6,FALSE)</f>
        <v>#N/A</v>
      </c>
    </row>
    <row r="4009" spans="1:13" ht="52.5" customHeight="1">
      <c r="A4009" s="29" t="str">
        <f>GRD!$O$4</f>
        <v>SELECT</v>
      </c>
      <c r="B4009" s="65" t="e">
        <f t="shared" si="1403"/>
        <v>#N/A</v>
      </c>
      <c r="C4009" s="66"/>
      <c r="D4009" s="67">
        <f>VLOOKUP($I3961,DATA!$A$1:$V$200,22,FALSE)</f>
        <v>0</v>
      </c>
      <c r="E4009" s="67"/>
      <c r="G4009" s="1">
        <v>3</v>
      </c>
      <c r="H4009" s="1" t="str">
        <f t="shared" si="1404"/>
        <v>SELECT</v>
      </c>
      <c r="I4009" s="1" t="e">
        <f t="shared" si="1405"/>
        <v>#N/A</v>
      </c>
      <c r="J4009" s="1" t="e">
        <f t="shared" si="1406"/>
        <v>#N/A</v>
      </c>
      <c r="K4009" s="1" t="e">
        <f t="shared" si="1407"/>
        <v>#N/A</v>
      </c>
      <c r="L4009" s="1" t="e">
        <f t="shared" si="1408"/>
        <v>#N/A</v>
      </c>
      <c r="M4009" s="1" t="e">
        <f t="shared" si="1409"/>
        <v>#N/A</v>
      </c>
    </row>
    <row r="4015" spans="1:13">
      <c r="A4015" s="64" t="s">
        <v>80</v>
      </c>
      <c r="B4015" s="64"/>
      <c r="C4015" s="64" t="s">
        <v>81</v>
      </c>
      <c r="D4015" s="64"/>
      <c r="E4015" s="64"/>
    </row>
    <row r="4016" spans="1:13">
      <c r="C4016" s="64" t="s">
        <v>82</v>
      </c>
      <c r="D4016" s="64"/>
      <c r="E4016" s="64"/>
    </row>
    <row r="4017" spans="1:13">
      <c r="A4017" s="1" t="s">
        <v>84</v>
      </c>
    </row>
    <row r="4019" spans="1:13">
      <c r="A4019" s="1" t="s">
        <v>83</v>
      </c>
    </row>
    <row r="4021" spans="1:13" s="21" customFormat="1" ht="18.75" customHeight="1">
      <c r="A4021" s="89" t="s">
        <v>34</v>
      </c>
      <c r="B4021" s="89"/>
      <c r="C4021" s="89"/>
      <c r="D4021" s="89"/>
      <c r="E4021" s="89"/>
      <c r="I4021" s="21">
        <f t="shared" ref="I4021" si="1410">I3961+1</f>
        <v>68</v>
      </c>
    </row>
    <row r="4022" spans="1:13" s="21" customFormat="1" ht="30" customHeight="1">
      <c r="A4022" s="90" t="s">
        <v>35</v>
      </c>
      <c r="B4022" s="90"/>
      <c r="C4022" s="90"/>
      <c r="D4022" s="90"/>
      <c r="E4022" s="90"/>
      <c r="H4022" s="1"/>
      <c r="I4022" s="1"/>
      <c r="J4022" s="1"/>
      <c r="K4022" s="1"/>
      <c r="L4022" s="1"/>
      <c r="M4022" s="1"/>
    </row>
    <row r="4023" spans="1:13" ht="18.75" customHeight="1">
      <c r="A4023" s="22" t="s">
        <v>49</v>
      </c>
      <c r="B4023" s="91" t="str">
        <f>IF((SCH!$B$2=""),"",SCH!$B$2)</f>
        <v/>
      </c>
      <c r="C4023" s="91"/>
      <c r="D4023" s="91"/>
      <c r="E4023" s="92"/>
    </row>
    <row r="4024" spans="1:13" ht="18.75" customHeight="1">
      <c r="A4024" s="23" t="s">
        <v>50</v>
      </c>
      <c r="B4024" s="82" t="str">
        <f>IF((SCH!$B$3=""),"",SCH!$B$3)</f>
        <v/>
      </c>
      <c r="C4024" s="82"/>
      <c r="D4024" s="82"/>
      <c r="E4024" s="83"/>
    </row>
    <row r="4025" spans="1:13" ht="18.75" customHeight="1">
      <c r="A4025" s="23" t="s">
        <v>56</v>
      </c>
      <c r="B4025" s="46" t="str">
        <f>IF((SCH!$B$4=""),"",SCH!$B$4)</f>
        <v/>
      </c>
      <c r="C4025" s="24" t="s">
        <v>57</v>
      </c>
      <c r="D4025" s="82" t="str">
        <f>IF((SCH!$B$5=""),"",SCH!$B$5)</f>
        <v/>
      </c>
      <c r="E4025" s="83"/>
    </row>
    <row r="4026" spans="1:13" ht="18.75" customHeight="1">
      <c r="A4026" s="23" t="s">
        <v>51</v>
      </c>
      <c r="B4026" s="82" t="str">
        <f>IF((SCH!$B$6=""),"",SCH!$B$6)</f>
        <v/>
      </c>
      <c r="C4026" s="82"/>
      <c r="D4026" s="82"/>
      <c r="E4026" s="83"/>
    </row>
    <row r="4027" spans="1:13" ht="18.75" customHeight="1">
      <c r="A4027" s="23" t="s">
        <v>52</v>
      </c>
      <c r="B4027" s="82" t="str">
        <f>IF((SCH!$B$7=""),"",SCH!$B$7)</f>
        <v/>
      </c>
      <c r="C4027" s="82"/>
      <c r="D4027" s="82"/>
      <c r="E4027" s="83"/>
    </row>
    <row r="4028" spans="1:13" ht="18.75" customHeight="1">
      <c r="A4028" s="25" t="s">
        <v>53</v>
      </c>
      <c r="B4028" s="84" t="str">
        <f>IF((SCH!$B$8=""),"",SCH!$B$8)</f>
        <v/>
      </c>
      <c r="C4028" s="84"/>
      <c r="D4028" s="84"/>
      <c r="E4028" s="85"/>
    </row>
    <row r="4029" spans="1:13" ht="26.25" customHeight="1">
      <c r="A4029" s="86" t="s">
        <v>36</v>
      </c>
      <c r="B4029" s="86"/>
      <c r="C4029" s="86"/>
      <c r="D4029" s="86"/>
      <c r="E4029" s="86"/>
    </row>
    <row r="4030" spans="1:13" s="21" customFormat="1" ht="15" customHeight="1">
      <c r="A4030" s="87" t="s">
        <v>37</v>
      </c>
      <c r="B4030" s="87"/>
      <c r="C4030" s="87"/>
      <c r="D4030" s="87"/>
      <c r="E4030" s="87"/>
      <c r="H4030" s="1"/>
      <c r="I4030" s="1"/>
      <c r="J4030" s="1"/>
      <c r="K4030" s="1"/>
      <c r="L4030" s="1"/>
      <c r="M4030" s="1"/>
    </row>
    <row r="4031" spans="1:13" s="21" customFormat="1">
      <c r="A4031" s="88" t="s">
        <v>38</v>
      </c>
      <c r="B4031" s="88"/>
      <c r="C4031" s="88"/>
      <c r="D4031" s="88"/>
      <c r="E4031" s="88"/>
      <c r="H4031" s="1"/>
      <c r="I4031" s="1"/>
      <c r="J4031" s="1"/>
      <c r="K4031" s="1"/>
      <c r="L4031" s="1"/>
      <c r="M4031" s="1"/>
    </row>
    <row r="4032" spans="1:13" ht="26.25" customHeight="1">
      <c r="A4032" s="72" t="s">
        <v>39</v>
      </c>
      <c r="B4032" s="72"/>
      <c r="C4032" s="72"/>
      <c r="D4032" s="72"/>
      <c r="E4032" s="72"/>
    </row>
    <row r="4033" spans="1:5" ht="23.25">
      <c r="A4033" s="5" t="s">
        <v>45</v>
      </c>
      <c r="B4033" s="45">
        <f>VLOOKUP($I4021,DATA!$A$1:$V$200,2,FALSE)</f>
        <v>0</v>
      </c>
      <c r="C4033" s="43" t="s">
        <v>48</v>
      </c>
      <c r="D4033" s="81">
        <f>VLOOKUP($I4021,DATA!$A$1:$V$200,3,FALSE)</f>
        <v>0</v>
      </c>
      <c r="E4033" s="81"/>
    </row>
    <row r="4034" spans="1:5" ht="23.25">
      <c r="A4034" s="5" t="s">
        <v>46</v>
      </c>
      <c r="B4034" s="79">
        <f>VLOOKUP($I4021,DATA!$A$1:$V$200,4,FALSE)</f>
        <v>0</v>
      </c>
      <c r="C4034" s="79"/>
      <c r="D4034" s="79"/>
      <c r="E4034" s="79"/>
    </row>
    <row r="4035" spans="1:5" ht="23.25">
      <c r="A4035" s="5" t="s">
        <v>47</v>
      </c>
      <c r="B4035" s="79">
        <f>VLOOKUP($I4021,DATA!$A$1:$V$200,5,FALSE)</f>
        <v>0</v>
      </c>
      <c r="C4035" s="79"/>
      <c r="D4035" s="79"/>
      <c r="E4035" s="79"/>
    </row>
    <row r="4036" spans="1:5" ht="23.25" customHeight="1">
      <c r="A4036" s="5" t="s">
        <v>40</v>
      </c>
      <c r="B4036" s="79">
        <f>VLOOKUP($I4021,DATA!$A$1:$V$200,6,FALSE)</f>
        <v>0</v>
      </c>
      <c r="C4036" s="79"/>
      <c r="D4036" s="79"/>
      <c r="E4036" s="79"/>
    </row>
    <row r="4037" spans="1:5" ht="23.25" customHeight="1">
      <c r="A4037" s="5" t="s">
        <v>41</v>
      </c>
      <c r="B4037" s="79">
        <f>VLOOKUP($I4021,DATA!$A$1:$V$200,7,FALSE)</f>
        <v>0</v>
      </c>
      <c r="C4037" s="79"/>
      <c r="D4037" s="79"/>
      <c r="E4037" s="79"/>
    </row>
    <row r="4038" spans="1:5" ht="23.25" customHeight="1">
      <c r="A4038" s="5" t="s">
        <v>42</v>
      </c>
      <c r="B4038" s="79">
        <f>VLOOKUP($I4021,DATA!$A$1:$V$200,8,FALSE)</f>
        <v>0</v>
      </c>
      <c r="C4038" s="79"/>
      <c r="D4038" s="79"/>
      <c r="E4038" s="79"/>
    </row>
    <row r="4039" spans="1:5" ht="25.5">
      <c r="A4039" s="5" t="s">
        <v>43</v>
      </c>
      <c r="B4039" s="79">
        <f>VLOOKUP($I4021,DATA!$A$1:$V$200,9,FALSE)</f>
        <v>0</v>
      </c>
      <c r="C4039" s="79"/>
      <c r="D4039" s="79"/>
      <c r="E4039" s="79"/>
    </row>
    <row r="4040" spans="1:5" ht="22.5" customHeight="1">
      <c r="A4040" s="80" t="s">
        <v>44</v>
      </c>
      <c r="B4040" s="80"/>
      <c r="C4040" s="80"/>
      <c r="D4040" s="80"/>
      <c r="E4040" s="80"/>
    </row>
    <row r="4041" spans="1:5" ht="18.75" customHeight="1">
      <c r="A4041" s="72" t="s">
        <v>58</v>
      </c>
      <c r="B4041" s="72"/>
      <c r="C4041" s="72"/>
      <c r="D4041" s="72"/>
      <c r="E4041" s="72"/>
    </row>
    <row r="4042" spans="1:5" ht="22.5" customHeight="1">
      <c r="A4042" s="26" t="s">
        <v>74</v>
      </c>
    </row>
    <row r="4043" spans="1:5" ht="18" customHeight="1">
      <c r="A4043" s="44" t="s">
        <v>59</v>
      </c>
      <c r="B4043" s="73" t="s">
        <v>60</v>
      </c>
      <c r="C4043" s="74"/>
      <c r="D4043" s="73" t="s">
        <v>61</v>
      </c>
      <c r="E4043" s="74"/>
    </row>
    <row r="4044" spans="1:5" ht="37.5" customHeight="1">
      <c r="A4044" s="28" t="s">
        <v>62</v>
      </c>
      <c r="B4044" s="65" t="e">
        <f t="shared" ref="B4044" si="1411">HLOOKUP(D4044,$I$23:$M$32,2,FALSE)</f>
        <v>#N/A</v>
      </c>
      <c r="C4044" s="66"/>
      <c r="D4044" s="68">
        <f>VLOOKUP($I4021,DATA!$A$1:$V$200,10,FALSE)</f>
        <v>0</v>
      </c>
      <c r="E4044" s="69"/>
    </row>
    <row r="4045" spans="1:5" ht="37.5" customHeight="1">
      <c r="A4045" s="28" t="s">
        <v>63</v>
      </c>
      <c r="B4045" s="65" t="e">
        <f t="shared" ref="B4045" si="1412">HLOOKUP(D4044,$I$23:$M$32,3,FALSE)</f>
        <v>#N/A</v>
      </c>
      <c r="C4045" s="66"/>
      <c r="D4045" s="68">
        <f>VLOOKUP($I4021,DATA!$A$1:$V$200,11,FALSE)</f>
        <v>0</v>
      </c>
      <c r="E4045" s="69"/>
    </row>
    <row r="4046" spans="1:5" ht="37.5" customHeight="1">
      <c r="A4046" s="28" t="s">
        <v>64</v>
      </c>
      <c r="B4046" s="65" t="e">
        <f t="shared" ref="B4046" si="1413">HLOOKUP(D4044,$I$23:$M$32,4,FALSE)</f>
        <v>#N/A</v>
      </c>
      <c r="C4046" s="66"/>
      <c r="D4046" s="68">
        <f>VLOOKUP($I4021,DATA!$A$1:$V$200,12,FALSE)</f>
        <v>0</v>
      </c>
      <c r="E4046" s="69"/>
    </row>
    <row r="4047" spans="1:5" ht="21.75" customHeight="1">
      <c r="A4047" s="26" t="s">
        <v>75</v>
      </c>
    </row>
    <row r="4048" spans="1:5" ht="18" customHeight="1">
      <c r="A4048" s="75" t="s">
        <v>65</v>
      </c>
      <c r="B4048" s="73" t="s">
        <v>60</v>
      </c>
      <c r="C4048" s="74"/>
      <c r="D4048" s="73" t="s">
        <v>61</v>
      </c>
      <c r="E4048" s="74"/>
    </row>
    <row r="4049" spans="1:13" ht="37.5" customHeight="1">
      <c r="A4049" s="76"/>
      <c r="B4049" s="65" t="e">
        <f t="shared" ref="B4049" si="1414">HLOOKUP(D4044,$I$23:$M$32,5,FALSE)</f>
        <v>#N/A</v>
      </c>
      <c r="C4049" s="66"/>
      <c r="D4049" s="68">
        <f>VLOOKUP($I4021,DATA!$A$1:$V$200,13,FALSE)</f>
        <v>0</v>
      </c>
      <c r="E4049" s="69"/>
    </row>
    <row r="4050" spans="1:13" ht="22.5" customHeight="1">
      <c r="A4050" s="26" t="s">
        <v>76</v>
      </c>
    </row>
    <row r="4051" spans="1:13" ht="18" customHeight="1">
      <c r="A4051" s="77" t="s">
        <v>66</v>
      </c>
      <c r="B4051" s="73" t="s">
        <v>60</v>
      </c>
      <c r="C4051" s="74"/>
      <c r="D4051" s="73" t="s">
        <v>61</v>
      </c>
      <c r="E4051" s="74"/>
    </row>
    <row r="4052" spans="1:13" ht="37.5" customHeight="1">
      <c r="A4052" s="78"/>
      <c r="B4052" s="65" t="e">
        <f t="shared" ref="B4052" si="1415">HLOOKUP(D4044,$I$23:$M$32,6,FALSE)</f>
        <v>#N/A</v>
      </c>
      <c r="C4052" s="66"/>
      <c r="D4052" s="68">
        <f>VLOOKUP($I4021,DATA!$A$1:$V$200,14,FALSE)</f>
        <v>0</v>
      </c>
      <c r="E4052" s="69"/>
    </row>
    <row r="4053" spans="1:13" ht="22.5" customHeight="1">
      <c r="A4053" s="26" t="s">
        <v>77</v>
      </c>
    </row>
    <row r="4054" spans="1:13" ht="30" customHeight="1">
      <c r="A4054" s="27" t="s">
        <v>67</v>
      </c>
      <c r="B4054" s="73" t="s">
        <v>60</v>
      </c>
      <c r="C4054" s="74"/>
      <c r="D4054" s="73" t="s">
        <v>61</v>
      </c>
      <c r="E4054" s="74"/>
    </row>
    <row r="4055" spans="1:13" ht="37.5" customHeight="1">
      <c r="A4055" s="28" t="s">
        <v>68</v>
      </c>
      <c r="B4055" s="65" t="e">
        <f t="shared" ref="B4055" si="1416">HLOOKUP(D4044,$I$23:$M$32,7,FALSE)</f>
        <v>#N/A</v>
      </c>
      <c r="C4055" s="66"/>
      <c r="D4055" s="68">
        <f>VLOOKUP($I4021,DATA!$A$1:$V$200,15,FALSE)</f>
        <v>0</v>
      </c>
      <c r="E4055" s="69"/>
    </row>
    <row r="4056" spans="1:13" ht="37.5" customHeight="1">
      <c r="A4056" s="28" t="s">
        <v>69</v>
      </c>
      <c r="B4056" s="65" t="e">
        <f t="shared" ref="B4056" si="1417">HLOOKUP(D4044,$I$23:$M$32,8,FALSE)</f>
        <v>#N/A</v>
      </c>
      <c r="C4056" s="66"/>
      <c r="D4056" s="68">
        <f>VLOOKUP($I4021,DATA!$A$1:$V$200,16,FALSE)</f>
        <v>0</v>
      </c>
      <c r="E4056" s="69"/>
    </row>
    <row r="4057" spans="1:13" ht="45" customHeight="1">
      <c r="A4057" s="29" t="s">
        <v>70</v>
      </c>
      <c r="B4057" s="65" t="e">
        <f t="shared" ref="B4057" si="1418">HLOOKUP(D4044,$I$23:$M$32,9,FALSE)</f>
        <v>#N/A</v>
      </c>
      <c r="C4057" s="66"/>
      <c r="D4057" s="68">
        <f>VLOOKUP($I4021,DATA!$A$1:$V$200,17,FALSE)</f>
        <v>0</v>
      </c>
      <c r="E4057" s="69"/>
    </row>
    <row r="4058" spans="1:13" ht="37.5" customHeight="1">
      <c r="A4058" s="28" t="s">
        <v>71</v>
      </c>
      <c r="B4058" s="65" t="e">
        <f t="shared" ref="B4058" si="1419">HLOOKUP(D4044,$I$23:$M$32,10,FALSE)</f>
        <v>#N/A</v>
      </c>
      <c r="C4058" s="66"/>
      <c r="D4058" s="68">
        <f>VLOOKUP($I4021,DATA!$A$1:$V$200,18,FALSE)</f>
        <v>0</v>
      </c>
      <c r="E4058" s="69"/>
    </row>
    <row r="4059" spans="1:13" ht="37.5" customHeight="1">
      <c r="A4059" s="30"/>
      <c r="B4059" s="31"/>
      <c r="C4059" s="31"/>
      <c r="D4059" s="32"/>
      <c r="E4059" s="32"/>
    </row>
    <row r="4060" spans="1:13" ht="18.75" customHeight="1">
      <c r="A4060" s="72" t="s">
        <v>72</v>
      </c>
      <c r="B4060" s="72"/>
      <c r="C4060" s="72"/>
      <c r="D4060" s="72"/>
      <c r="E4060" s="72"/>
    </row>
    <row r="4061" spans="1:13" ht="22.5" customHeight="1">
      <c r="A4061" s="26" t="s">
        <v>78</v>
      </c>
    </row>
    <row r="4062" spans="1:13" ht="30" customHeight="1">
      <c r="A4062" s="27" t="s">
        <v>73</v>
      </c>
      <c r="B4062" s="73" t="s">
        <v>60</v>
      </c>
      <c r="C4062" s="74"/>
      <c r="D4062" s="73" t="s">
        <v>61</v>
      </c>
      <c r="E4062" s="74"/>
      <c r="I4062" s="1" t="s">
        <v>26</v>
      </c>
      <c r="J4062" s="1" t="s">
        <v>25</v>
      </c>
      <c r="K4062" s="1" t="s">
        <v>194</v>
      </c>
      <c r="L4062" s="1" t="s">
        <v>195</v>
      </c>
      <c r="M4062" s="1" t="s">
        <v>196</v>
      </c>
    </row>
    <row r="4063" spans="1:13" ht="52.5" customHeight="1">
      <c r="A4063" s="29" t="str">
        <f>GRD!$L$4</f>
        <v>SELECT</v>
      </c>
      <c r="B4063" s="65" t="e">
        <f t="shared" ref="B4063:B4064" si="1420">HLOOKUP(D4063,$I$42:$M$44,$G4063,FALSE)</f>
        <v>#N/A</v>
      </c>
      <c r="C4063" s="66"/>
      <c r="D4063" s="68">
        <f>VLOOKUP($I4021,DATA!$A$1:$V$200,19,FALSE)</f>
        <v>0</v>
      </c>
      <c r="E4063" s="69"/>
      <c r="G4063" s="1">
        <v>2</v>
      </c>
      <c r="H4063" s="1" t="str">
        <f t="shared" ref="H4063:H4064" si="1421">A4063</f>
        <v>SELECT</v>
      </c>
      <c r="I4063" s="1" t="e">
        <f t="shared" ref="I4063:I4064" si="1422">VLOOKUP($H4063,$H$3:$M$15,2,FALSE)</f>
        <v>#N/A</v>
      </c>
      <c r="J4063" s="1" t="e">
        <f t="shared" ref="J4063:J4064" si="1423">VLOOKUP($H4063,$H$3:$M$15,3,FALSE)</f>
        <v>#N/A</v>
      </c>
      <c r="K4063" s="1" t="e">
        <f t="shared" ref="K4063:K4064" si="1424">VLOOKUP($H4063,$H$3:$M$15,4,FALSE)</f>
        <v>#N/A</v>
      </c>
      <c r="L4063" s="1" t="e">
        <f t="shared" ref="L4063:L4064" si="1425">VLOOKUP($H4063,$H$3:$M$15,5,FALSE)</f>
        <v>#N/A</v>
      </c>
      <c r="M4063" s="1" t="e">
        <f t="shared" ref="M4063:M4064" si="1426">VLOOKUP($H4063,$H$3:$M$15,6,FALSE)</f>
        <v>#N/A</v>
      </c>
    </row>
    <row r="4064" spans="1:13" ht="52.5" customHeight="1">
      <c r="A4064" s="29" t="str">
        <f>GRD!$M$4</f>
        <v>SELECT</v>
      </c>
      <c r="B4064" s="65" t="e">
        <f t="shared" si="1420"/>
        <v>#N/A</v>
      </c>
      <c r="C4064" s="66"/>
      <c r="D4064" s="68">
        <f>VLOOKUP($I4021,DATA!$A$1:$V$200,20,FALSE)</f>
        <v>0</v>
      </c>
      <c r="E4064" s="69"/>
      <c r="G4064" s="1">
        <v>3</v>
      </c>
      <c r="H4064" s="1" t="str">
        <f t="shared" si="1421"/>
        <v>SELECT</v>
      </c>
      <c r="I4064" s="1" t="e">
        <f t="shared" si="1422"/>
        <v>#N/A</v>
      </c>
      <c r="J4064" s="1" t="e">
        <f t="shared" si="1423"/>
        <v>#N/A</v>
      </c>
      <c r="K4064" s="1" t="e">
        <f t="shared" si="1424"/>
        <v>#N/A</v>
      </c>
      <c r="L4064" s="1" t="e">
        <f t="shared" si="1425"/>
        <v>#N/A</v>
      </c>
      <c r="M4064" s="1" t="e">
        <f t="shared" si="1426"/>
        <v>#N/A</v>
      </c>
    </row>
    <row r="4065" spans="1:13" ht="37.5" customHeight="1">
      <c r="A4065" s="70" t="s">
        <v>79</v>
      </c>
      <c r="B4065" s="70"/>
      <c r="C4065" s="70"/>
      <c r="D4065" s="70"/>
      <c r="E4065" s="70"/>
    </row>
    <row r="4066" spans="1:13" ht="12" customHeight="1">
      <c r="A4066" s="33"/>
      <c r="B4066" s="33"/>
      <c r="C4066" s="33"/>
      <c r="D4066" s="33"/>
      <c r="E4066" s="33"/>
    </row>
    <row r="4067" spans="1:13" ht="30" customHeight="1">
      <c r="A4067" s="27" t="s">
        <v>73</v>
      </c>
      <c r="B4067" s="71" t="s">
        <v>60</v>
      </c>
      <c r="C4067" s="71"/>
      <c r="D4067" s="71" t="s">
        <v>61</v>
      </c>
      <c r="E4067" s="71"/>
      <c r="I4067" s="1" t="s">
        <v>26</v>
      </c>
      <c r="J4067" s="1" t="s">
        <v>25</v>
      </c>
      <c r="K4067" s="1" t="s">
        <v>194</v>
      </c>
      <c r="L4067" s="1" t="s">
        <v>195</v>
      </c>
      <c r="M4067" s="1" t="s">
        <v>196</v>
      </c>
    </row>
    <row r="4068" spans="1:13" ht="52.5" customHeight="1">
      <c r="A4068" s="29" t="str">
        <f>GRD!$N$4</f>
        <v>SELECT</v>
      </c>
      <c r="B4068" s="65" t="e">
        <f t="shared" ref="B4068:B4069" si="1427">HLOOKUP(D4068,$I$47:$M$49,$G4068,FALSE)</f>
        <v>#N/A</v>
      </c>
      <c r="C4068" s="66"/>
      <c r="D4068" s="67">
        <f>VLOOKUP($I4021,DATA!$A$1:$V$200,21,FALSE)</f>
        <v>0</v>
      </c>
      <c r="E4068" s="67"/>
      <c r="G4068" s="1">
        <v>2</v>
      </c>
      <c r="H4068" s="1" t="str">
        <f t="shared" ref="H4068:H4069" si="1428">A4068</f>
        <v>SELECT</v>
      </c>
      <c r="I4068" s="1" t="e">
        <f t="shared" si="1405"/>
        <v>#N/A</v>
      </c>
      <c r="J4068" s="1" t="e">
        <f t="shared" si="1406"/>
        <v>#N/A</v>
      </c>
      <c r="K4068" s="1" t="e">
        <f t="shared" si="1407"/>
        <v>#N/A</v>
      </c>
      <c r="L4068" s="1" t="e">
        <f t="shared" si="1408"/>
        <v>#N/A</v>
      </c>
      <c r="M4068" s="1" t="e">
        <f t="shared" si="1409"/>
        <v>#N/A</v>
      </c>
    </row>
    <row r="4069" spans="1:13" ht="52.5" customHeight="1">
      <c r="A4069" s="29" t="str">
        <f>GRD!$O$4</f>
        <v>SELECT</v>
      </c>
      <c r="B4069" s="65" t="e">
        <f t="shared" si="1427"/>
        <v>#N/A</v>
      </c>
      <c r="C4069" s="66"/>
      <c r="D4069" s="67">
        <f>VLOOKUP($I4021,DATA!$A$1:$V$200,22,FALSE)</f>
        <v>0</v>
      </c>
      <c r="E4069" s="67"/>
      <c r="G4069" s="1">
        <v>3</v>
      </c>
      <c r="H4069" s="1" t="str">
        <f t="shared" si="1428"/>
        <v>SELECT</v>
      </c>
      <c r="I4069" s="1" t="e">
        <f t="shared" si="1405"/>
        <v>#N/A</v>
      </c>
      <c r="J4069" s="1" t="e">
        <f t="shared" si="1406"/>
        <v>#N/A</v>
      </c>
      <c r="K4069" s="1" t="e">
        <f t="shared" si="1407"/>
        <v>#N/A</v>
      </c>
      <c r="L4069" s="1" t="e">
        <f t="shared" si="1408"/>
        <v>#N/A</v>
      </c>
      <c r="M4069" s="1" t="e">
        <f t="shared" si="1409"/>
        <v>#N/A</v>
      </c>
    </row>
    <row r="4075" spans="1:13">
      <c r="A4075" s="64" t="s">
        <v>80</v>
      </c>
      <c r="B4075" s="64"/>
      <c r="C4075" s="64" t="s">
        <v>81</v>
      </c>
      <c r="D4075" s="64"/>
      <c r="E4075" s="64"/>
    </row>
    <row r="4076" spans="1:13">
      <c r="C4076" s="64" t="s">
        <v>82</v>
      </c>
      <c r="D4076" s="64"/>
      <c r="E4076" s="64"/>
    </row>
    <row r="4077" spans="1:13">
      <c r="A4077" s="1" t="s">
        <v>84</v>
      </c>
    </row>
    <row r="4079" spans="1:13">
      <c r="A4079" s="1" t="s">
        <v>83</v>
      </c>
    </row>
    <row r="4081" spans="1:13" s="21" customFormat="1" ht="18.75" customHeight="1">
      <c r="A4081" s="89" t="s">
        <v>34</v>
      </c>
      <c r="B4081" s="89"/>
      <c r="C4081" s="89"/>
      <c r="D4081" s="89"/>
      <c r="E4081" s="89"/>
      <c r="I4081" s="21">
        <f t="shared" ref="I4081" si="1429">I4021+1</f>
        <v>69</v>
      </c>
    </row>
    <row r="4082" spans="1:13" s="21" customFormat="1" ht="30" customHeight="1">
      <c r="A4082" s="90" t="s">
        <v>35</v>
      </c>
      <c r="B4082" s="90"/>
      <c r="C4082" s="90"/>
      <c r="D4082" s="90"/>
      <c r="E4082" s="90"/>
      <c r="H4082" s="1"/>
      <c r="I4082" s="1"/>
      <c r="J4082" s="1"/>
      <c r="K4082" s="1"/>
      <c r="L4082" s="1"/>
      <c r="M4082" s="1"/>
    </row>
    <row r="4083" spans="1:13" ht="18.75" customHeight="1">
      <c r="A4083" s="22" t="s">
        <v>49</v>
      </c>
      <c r="B4083" s="91" t="str">
        <f>IF((SCH!$B$2=""),"",SCH!$B$2)</f>
        <v/>
      </c>
      <c r="C4083" s="91"/>
      <c r="D4083" s="91"/>
      <c r="E4083" s="92"/>
    </row>
    <row r="4084" spans="1:13" ht="18.75" customHeight="1">
      <c r="A4084" s="23" t="s">
        <v>50</v>
      </c>
      <c r="B4084" s="82" t="str">
        <f>IF((SCH!$B$3=""),"",SCH!$B$3)</f>
        <v/>
      </c>
      <c r="C4084" s="82"/>
      <c r="D4084" s="82"/>
      <c r="E4084" s="83"/>
    </row>
    <row r="4085" spans="1:13" ht="18.75" customHeight="1">
      <c r="A4085" s="23" t="s">
        <v>56</v>
      </c>
      <c r="B4085" s="46" t="str">
        <f>IF((SCH!$B$4=""),"",SCH!$B$4)</f>
        <v/>
      </c>
      <c r="C4085" s="24" t="s">
        <v>57</v>
      </c>
      <c r="D4085" s="82" t="str">
        <f>IF((SCH!$B$5=""),"",SCH!$B$5)</f>
        <v/>
      </c>
      <c r="E4085" s="83"/>
    </row>
    <row r="4086" spans="1:13" ht="18.75" customHeight="1">
      <c r="A4086" s="23" t="s">
        <v>51</v>
      </c>
      <c r="B4086" s="82" t="str">
        <f>IF((SCH!$B$6=""),"",SCH!$B$6)</f>
        <v/>
      </c>
      <c r="C4086" s="82"/>
      <c r="D4086" s="82"/>
      <c r="E4086" s="83"/>
    </row>
    <row r="4087" spans="1:13" ht="18.75" customHeight="1">
      <c r="A4087" s="23" t="s">
        <v>52</v>
      </c>
      <c r="B4087" s="82" t="str">
        <f>IF((SCH!$B$7=""),"",SCH!$B$7)</f>
        <v/>
      </c>
      <c r="C4087" s="82"/>
      <c r="D4087" s="82"/>
      <c r="E4087" s="83"/>
    </row>
    <row r="4088" spans="1:13" ht="18.75" customHeight="1">
      <c r="A4088" s="25" t="s">
        <v>53</v>
      </c>
      <c r="B4088" s="84" t="str">
        <f>IF((SCH!$B$8=""),"",SCH!$B$8)</f>
        <v/>
      </c>
      <c r="C4088" s="84"/>
      <c r="D4088" s="84"/>
      <c r="E4088" s="85"/>
    </row>
    <row r="4089" spans="1:13" ht="26.25" customHeight="1">
      <c r="A4089" s="86" t="s">
        <v>36</v>
      </c>
      <c r="B4089" s="86"/>
      <c r="C4089" s="86"/>
      <c r="D4089" s="86"/>
      <c r="E4089" s="86"/>
    </row>
    <row r="4090" spans="1:13" s="21" customFormat="1" ht="15" customHeight="1">
      <c r="A4090" s="87" t="s">
        <v>37</v>
      </c>
      <c r="B4090" s="87"/>
      <c r="C4090" s="87"/>
      <c r="D4090" s="87"/>
      <c r="E4090" s="87"/>
      <c r="H4090" s="1"/>
      <c r="I4090" s="1"/>
      <c r="J4090" s="1"/>
      <c r="K4090" s="1"/>
      <c r="L4090" s="1"/>
      <c r="M4090" s="1"/>
    </row>
    <row r="4091" spans="1:13" s="21" customFormat="1">
      <c r="A4091" s="88" t="s">
        <v>38</v>
      </c>
      <c r="B4091" s="88"/>
      <c r="C4091" s="88"/>
      <c r="D4091" s="88"/>
      <c r="E4091" s="88"/>
      <c r="H4091" s="1"/>
      <c r="I4091" s="1"/>
      <c r="J4091" s="1"/>
      <c r="K4091" s="1"/>
      <c r="L4091" s="1"/>
      <c r="M4091" s="1"/>
    </row>
    <row r="4092" spans="1:13" ht="26.25" customHeight="1">
      <c r="A4092" s="72" t="s">
        <v>39</v>
      </c>
      <c r="B4092" s="72"/>
      <c r="C4092" s="72"/>
      <c r="D4092" s="72"/>
      <c r="E4092" s="72"/>
    </row>
    <row r="4093" spans="1:13" ht="23.25">
      <c r="A4093" s="5" t="s">
        <v>45</v>
      </c>
      <c r="B4093" s="45">
        <f>VLOOKUP($I4081,DATA!$A$1:$V$200,2,FALSE)</f>
        <v>0</v>
      </c>
      <c r="C4093" s="43" t="s">
        <v>48</v>
      </c>
      <c r="D4093" s="81">
        <f>VLOOKUP($I4081,DATA!$A$1:$V$200,3,FALSE)</f>
        <v>0</v>
      </c>
      <c r="E4093" s="81"/>
    </row>
    <row r="4094" spans="1:13" ht="23.25">
      <c r="A4094" s="5" t="s">
        <v>46</v>
      </c>
      <c r="B4094" s="79">
        <f>VLOOKUP($I4081,DATA!$A$1:$V$200,4,FALSE)</f>
        <v>0</v>
      </c>
      <c r="C4094" s="79"/>
      <c r="D4094" s="79"/>
      <c r="E4094" s="79"/>
    </row>
    <row r="4095" spans="1:13" ht="23.25">
      <c r="A4095" s="5" t="s">
        <v>47</v>
      </c>
      <c r="B4095" s="79">
        <f>VLOOKUP($I4081,DATA!$A$1:$V$200,5,FALSE)</f>
        <v>0</v>
      </c>
      <c r="C4095" s="79"/>
      <c r="D4095" s="79"/>
      <c r="E4095" s="79"/>
    </row>
    <row r="4096" spans="1:13" ht="23.25" customHeight="1">
      <c r="A4096" s="5" t="s">
        <v>40</v>
      </c>
      <c r="B4096" s="79">
        <f>VLOOKUP($I4081,DATA!$A$1:$V$200,6,FALSE)</f>
        <v>0</v>
      </c>
      <c r="C4096" s="79"/>
      <c r="D4096" s="79"/>
      <c r="E4096" s="79"/>
    </row>
    <row r="4097" spans="1:5" ht="23.25" customHeight="1">
      <c r="A4097" s="5" t="s">
        <v>41</v>
      </c>
      <c r="B4097" s="79">
        <f>VLOOKUP($I4081,DATA!$A$1:$V$200,7,FALSE)</f>
        <v>0</v>
      </c>
      <c r="C4097" s="79"/>
      <c r="D4097" s="79"/>
      <c r="E4097" s="79"/>
    </row>
    <row r="4098" spans="1:5" ht="23.25" customHeight="1">
      <c r="A4098" s="5" t="s">
        <v>42</v>
      </c>
      <c r="B4098" s="79">
        <f>VLOOKUP($I4081,DATA!$A$1:$V$200,8,FALSE)</f>
        <v>0</v>
      </c>
      <c r="C4098" s="79"/>
      <c r="D4098" s="79"/>
      <c r="E4098" s="79"/>
    </row>
    <row r="4099" spans="1:5" ht="25.5">
      <c r="A4099" s="5" t="s">
        <v>43</v>
      </c>
      <c r="B4099" s="79">
        <f>VLOOKUP($I4081,DATA!$A$1:$V$200,9,FALSE)</f>
        <v>0</v>
      </c>
      <c r="C4099" s="79"/>
      <c r="D4099" s="79"/>
      <c r="E4099" s="79"/>
    </row>
    <row r="4100" spans="1:5" ht="22.5" customHeight="1">
      <c r="A4100" s="80" t="s">
        <v>44</v>
      </c>
      <c r="B4100" s="80"/>
      <c r="C4100" s="80"/>
      <c r="D4100" s="80"/>
      <c r="E4100" s="80"/>
    </row>
    <row r="4101" spans="1:5" ht="18.75" customHeight="1">
      <c r="A4101" s="72" t="s">
        <v>58</v>
      </c>
      <c r="B4101" s="72"/>
      <c r="C4101" s="72"/>
      <c r="D4101" s="72"/>
      <c r="E4101" s="72"/>
    </row>
    <row r="4102" spans="1:5" ht="22.5" customHeight="1">
      <c r="A4102" s="26" t="s">
        <v>74</v>
      </c>
    </row>
    <row r="4103" spans="1:5" ht="18" customHeight="1">
      <c r="A4103" s="44" t="s">
        <v>59</v>
      </c>
      <c r="B4103" s="73" t="s">
        <v>60</v>
      </c>
      <c r="C4103" s="74"/>
      <c r="D4103" s="73" t="s">
        <v>61</v>
      </c>
      <c r="E4103" s="74"/>
    </row>
    <row r="4104" spans="1:5" ht="37.5" customHeight="1">
      <c r="A4104" s="28" t="s">
        <v>62</v>
      </c>
      <c r="B4104" s="65" t="e">
        <f t="shared" ref="B4104" si="1430">HLOOKUP(D4104,$I$23:$M$32,2,FALSE)</f>
        <v>#N/A</v>
      </c>
      <c r="C4104" s="66"/>
      <c r="D4104" s="68">
        <f>VLOOKUP($I4081,DATA!$A$1:$V$200,10,FALSE)</f>
        <v>0</v>
      </c>
      <c r="E4104" s="69"/>
    </row>
    <row r="4105" spans="1:5" ht="37.5" customHeight="1">
      <c r="A4105" s="28" t="s">
        <v>63</v>
      </c>
      <c r="B4105" s="65" t="e">
        <f t="shared" ref="B4105" si="1431">HLOOKUP(D4104,$I$23:$M$32,3,FALSE)</f>
        <v>#N/A</v>
      </c>
      <c r="C4105" s="66"/>
      <c r="D4105" s="68">
        <f>VLOOKUP($I4081,DATA!$A$1:$V$200,11,FALSE)</f>
        <v>0</v>
      </c>
      <c r="E4105" s="69"/>
    </row>
    <row r="4106" spans="1:5" ht="37.5" customHeight="1">
      <c r="A4106" s="28" t="s">
        <v>64</v>
      </c>
      <c r="B4106" s="65" t="e">
        <f t="shared" ref="B4106" si="1432">HLOOKUP(D4104,$I$23:$M$32,4,FALSE)</f>
        <v>#N/A</v>
      </c>
      <c r="C4106" s="66"/>
      <c r="D4106" s="68">
        <f>VLOOKUP($I4081,DATA!$A$1:$V$200,12,FALSE)</f>
        <v>0</v>
      </c>
      <c r="E4106" s="69"/>
    </row>
    <row r="4107" spans="1:5" ht="21.75" customHeight="1">
      <c r="A4107" s="26" t="s">
        <v>75</v>
      </c>
    </row>
    <row r="4108" spans="1:5" ht="18" customHeight="1">
      <c r="A4108" s="75" t="s">
        <v>65</v>
      </c>
      <c r="B4108" s="73" t="s">
        <v>60</v>
      </c>
      <c r="C4108" s="74"/>
      <c r="D4108" s="73" t="s">
        <v>61</v>
      </c>
      <c r="E4108" s="74"/>
    </row>
    <row r="4109" spans="1:5" ht="37.5" customHeight="1">
      <c r="A4109" s="76"/>
      <c r="B4109" s="65" t="e">
        <f t="shared" ref="B4109" si="1433">HLOOKUP(D4104,$I$23:$M$32,5,FALSE)</f>
        <v>#N/A</v>
      </c>
      <c r="C4109" s="66"/>
      <c r="D4109" s="68">
        <f>VLOOKUP($I4081,DATA!$A$1:$V$200,13,FALSE)</f>
        <v>0</v>
      </c>
      <c r="E4109" s="69"/>
    </row>
    <row r="4110" spans="1:5" ht="22.5" customHeight="1">
      <c r="A4110" s="26" t="s">
        <v>76</v>
      </c>
    </row>
    <row r="4111" spans="1:5" ht="18" customHeight="1">
      <c r="A4111" s="77" t="s">
        <v>66</v>
      </c>
      <c r="B4111" s="73" t="s">
        <v>60</v>
      </c>
      <c r="C4111" s="74"/>
      <c r="D4111" s="73" t="s">
        <v>61</v>
      </c>
      <c r="E4111" s="74"/>
    </row>
    <row r="4112" spans="1:5" ht="37.5" customHeight="1">
      <c r="A4112" s="78"/>
      <c r="B4112" s="65" t="e">
        <f t="shared" ref="B4112" si="1434">HLOOKUP(D4104,$I$23:$M$32,6,FALSE)</f>
        <v>#N/A</v>
      </c>
      <c r="C4112" s="66"/>
      <c r="D4112" s="68">
        <f>VLOOKUP($I4081,DATA!$A$1:$V$200,14,FALSE)</f>
        <v>0</v>
      </c>
      <c r="E4112" s="69"/>
    </row>
    <row r="4113" spans="1:13" ht="22.5" customHeight="1">
      <c r="A4113" s="26" t="s">
        <v>77</v>
      </c>
    </row>
    <row r="4114" spans="1:13" ht="30" customHeight="1">
      <c r="A4114" s="27" t="s">
        <v>67</v>
      </c>
      <c r="B4114" s="73" t="s">
        <v>60</v>
      </c>
      <c r="C4114" s="74"/>
      <c r="D4114" s="73" t="s">
        <v>61</v>
      </c>
      <c r="E4114" s="74"/>
    </row>
    <row r="4115" spans="1:13" ht="37.5" customHeight="1">
      <c r="A4115" s="28" t="s">
        <v>68</v>
      </c>
      <c r="B4115" s="65" t="e">
        <f t="shared" ref="B4115" si="1435">HLOOKUP(D4104,$I$23:$M$32,7,FALSE)</f>
        <v>#N/A</v>
      </c>
      <c r="C4115" s="66"/>
      <c r="D4115" s="68">
        <f>VLOOKUP($I4081,DATA!$A$1:$V$200,15,FALSE)</f>
        <v>0</v>
      </c>
      <c r="E4115" s="69"/>
    </row>
    <row r="4116" spans="1:13" ht="37.5" customHeight="1">
      <c r="A4116" s="28" t="s">
        <v>69</v>
      </c>
      <c r="B4116" s="65" t="e">
        <f t="shared" ref="B4116" si="1436">HLOOKUP(D4104,$I$23:$M$32,8,FALSE)</f>
        <v>#N/A</v>
      </c>
      <c r="C4116" s="66"/>
      <c r="D4116" s="68">
        <f>VLOOKUP($I4081,DATA!$A$1:$V$200,16,FALSE)</f>
        <v>0</v>
      </c>
      <c r="E4116" s="69"/>
    </row>
    <row r="4117" spans="1:13" ht="45" customHeight="1">
      <c r="A4117" s="29" t="s">
        <v>70</v>
      </c>
      <c r="B4117" s="65" t="e">
        <f t="shared" ref="B4117" si="1437">HLOOKUP(D4104,$I$23:$M$32,9,FALSE)</f>
        <v>#N/A</v>
      </c>
      <c r="C4117" s="66"/>
      <c r="D4117" s="68">
        <f>VLOOKUP($I4081,DATA!$A$1:$V$200,17,FALSE)</f>
        <v>0</v>
      </c>
      <c r="E4117" s="69"/>
    </row>
    <row r="4118" spans="1:13" ht="37.5" customHeight="1">
      <c r="A4118" s="28" t="s">
        <v>71</v>
      </c>
      <c r="B4118" s="65" t="e">
        <f t="shared" ref="B4118" si="1438">HLOOKUP(D4104,$I$23:$M$32,10,FALSE)</f>
        <v>#N/A</v>
      </c>
      <c r="C4118" s="66"/>
      <c r="D4118" s="68">
        <f>VLOOKUP($I4081,DATA!$A$1:$V$200,18,FALSE)</f>
        <v>0</v>
      </c>
      <c r="E4118" s="69"/>
    </row>
    <row r="4119" spans="1:13" ht="37.5" customHeight="1">
      <c r="A4119" s="30"/>
      <c r="B4119" s="31"/>
      <c r="C4119" s="31"/>
      <c r="D4119" s="32"/>
      <c r="E4119" s="32"/>
    </row>
    <row r="4120" spans="1:13" ht="18.75" customHeight="1">
      <c r="A4120" s="72" t="s">
        <v>72</v>
      </c>
      <c r="B4120" s="72"/>
      <c r="C4120" s="72"/>
      <c r="D4120" s="72"/>
      <c r="E4120" s="72"/>
    </row>
    <row r="4121" spans="1:13" ht="22.5" customHeight="1">
      <c r="A4121" s="26" t="s">
        <v>78</v>
      </c>
    </row>
    <row r="4122" spans="1:13" ht="30" customHeight="1">
      <c r="A4122" s="27" t="s">
        <v>73</v>
      </c>
      <c r="B4122" s="73" t="s">
        <v>60</v>
      </c>
      <c r="C4122" s="74"/>
      <c r="D4122" s="73" t="s">
        <v>61</v>
      </c>
      <c r="E4122" s="74"/>
      <c r="I4122" s="1" t="s">
        <v>26</v>
      </c>
      <c r="J4122" s="1" t="s">
        <v>25</v>
      </c>
      <c r="K4122" s="1" t="s">
        <v>194</v>
      </c>
      <c r="L4122" s="1" t="s">
        <v>195</v>
      </c>
      <c r="M4122" s="1" t="s">
        <v>196</v>
      </c>
    </row>
    <row r="4123" spans="1:13" ht="52.5" customHeight="1">
      <c r="A4123" s="29" t="str">
        <f>GRD!$L$4</f>
        <v>SELECT</v>
      </c>
      <c r="B4123" s="65" t="e">
        <f t="shared" ref="B4123:B4124" si="1439">HLOOKUP(D4123,$I$42:$M$44,$G4123,FALSE)</f>
        <v>#N/A</v>
      </c>
      <c r="C4123" s="66"/>
      <c r="D4123" s="68">
        <f>VLOOKUP($I4081,DATA!$A$1:$V$200,19,FALSE)</f>
        <v>0</v>
      </c>
      <c r="E4123" s="69"/>
      <c r="G4123" s="1">
        <v>2</v>
      </c>
      <c r="H4123" s="1" t="str">
        <f t="shared" ref="H4123:H4124" si="1440">A4123</f>
        <v>SELECT</v>
      </c>
      <c r="I4123" s="1" t="e">
        <f t="shared" ref="I4123:I4124" si="1441">VLOOKUP($H4123,$H$3:$M$15,2,FALSE)</f>
        <v>#N/A</v>
      </c>
      <c r="J4123" s="1" t="e">
        <f t="shared" ref="J4123:J4124" si="1442">VLOOKUP($H4123,$H$3:$M$15,3,FALSE)</f>
        <v>#N/A</v>
      </c>
      <c r="K4123" s="1" t="e">
        <f t="shared" ref="K4123:K4124" si="1443">VLOOKUP($H4123,$H$3:$M$15,4,FALSE)</f>
        <v>#N/A</v>
      </c>
      <c r="L4123" s="1" t="e">
        <f t="shared" ref="L4123:L4124" si="1444">VLOOKUP($H4123,$H$3:$M$15,5,FALSE)</f>
        <v>#N/A</v>
      </c>
      <c r="M4123" s="1" t="e">
        <f t="shared" ref="M4123:M4124" si="1445">VLOOKUP($H4123,$H$3:$M$15,6,FALSE)</f>
        <v>#N/A</v>
      </c>
    </row>
    <row r="4124" spans="1:13" ht="52.5" customHeight="1">
      <c r="A4124" s="29" t="str">
        <f>GRD!$M$4</f>
        <v>SELECT</v>
      </c>
      <c r="B4124" s="65" t="e">
        <f t="shared" si="1439"/>
        <v>#N/A</v>
      </c>
      <c r="C4124" s="66"/>
      <c r="D4124" s="68">
        <f>VLOOKUP($I4081,DATA!$A$1:$V$200,20,FALSE)</f>
        <v>0</v>
      </c>
      <c r="E4124" s="69"/>
      <c r="G4124" s="1">
        <v>3</v>
      </c>
      <c r="H4124" s="1" t="str">
        <f t="shared" si="1440"/>
        <v>SELECT</v>
      </c>
      <c r="I4124" s="1" t="e">
        <f t="shared" si="1441"/>
        <v>#N/A</v>
      </c>
      <c r="J4124" s="1" t="e">
        <f t="shared" si="1442"/>
        <v>#N/A</v>
      </c>
      <c r="K4124" s="1" t="e">
        <f t="shared" si="1443"/>
        <v>#N/A</v>
      </c>
      <c r="L4124" s="1" t="e">
        <f t="shared" si="1444"/>
        <v>#N/A</v>
      </c>
      <c r="M4124" s="1" t="e">
        <f t="shared" si="1445"/>
        <v>#N/A</v>
      </c>
    </row>
    <row r="4125" spans="1:13" ht="37.5" customHeight="1">
      <c r="A4125" s="70" t="s">
        <v>79</v>
      </c>
      <c r="B4125" s="70"/>
      <c r="C4125" s="70"/>
      <c r="D4125" s="70"/>
      <c r="E4125" s="70"/>
    </row>
    <row r="4126" spans="1:13" ht="12" customHeight="1">
      <c r="A4126" s="33"/>
      <c r="B4126" s="33"/>
      <c r="C4126" s="33"/>
      <c r="D4126" s="33"/>
      <c r="E4126" s="33"/>
    </row>
    <row r="4127" spans="1:13" ht="30" customHeight="1">
      <c r="A4127" s="27" t="s">
        <v>73</v>
      </c>
      <c r="B4127" s="71" t="s">
        <v>60</v>
      </c>
      <c r="C4127" s="71"/>
      <c r="D4127" s="71" t="s">
        <v>61</v>
      </c>
      <c r="E4127" s="71"/>
      <c r="I4127" s="1" t="s">
        <v>26</v>
      </c>
      <c r="J4127" s="1" t="s">
        <v>25</v>
      </c>
      <c r="K4127" s="1" t="s">
        <v>194</v>
      </c>
      <c r="L4127" s="1" t="s">
        <v>195</v>
      </c>
      <c r="M4127" s="1" t="s">
        <v>196</v>
      </c>
    </row>
    <row r="4128" spans="1:13" ht="52.5" customHeight="1">
      <c r="A4128" s="29" t="str">
        <f>GRD!$N$4</f>
        <v>SELECT</v>
      </c>
      <c r="B4128" s="65" t="e">
        <f t="shared" ref="B4128:B4129" si="1446">HLOOKUP(D4128,$I$47:$M$49,$G4128,FALSE)</f>
        <v>#N/A</v>
      </c>
      <c r="C4128" s="66"/>
      <c r="D4128" s="67">
        <f>VLOOKUP($I4081,DATA!$A$1:$V$200,21,FALSE)</f>
        <v>0</v>
      </c>
      <c r="E4128" s="67"/>
      <c r="G4128" s="1">
        <v>2</v>
      </c>
      <c r="H4128" s="1" t="str">
        <f t="shared" ref="H4128:H4129" si="1447">A4128</f>
        <v>SELECT</v>
      </c>
      <c r="I4128" s="1" t="e">
        <f t="shared" ref="I4128:I4189" si="1448">VLOOKUP($H4128,$H$3:$M$15,2,FALSE)</f>
        <v>#N/A</v>
      </c>
      <c r="J4128" s="1" t="e">
        <f t="shared" ref="J4128:J4189" si="1449">VLOOKUP($H4128,$H$3:$M$15,3,FALSE)</f>
        <v>#N/A</v>
      </c>
      <c r="K4128" s="1" t="e">
        <f t="shared" ref="K4128:K4189" si="1450">VLOOKUP($H4128,$H$3:$M$15,4,FALSE)</f>
        <v>#N/A</v>
      </c>
      <c r="L4128" s="1" t="e">
        <f t="shared" ref="L4128:L4189" si="1451">VLOOKUP($H4128,$H$3:$M$15,5,FALSE)</f>
        <v>#N/A</v>
      </c>
      <c r="M4128" s="1" t="e">
        <f t="shared" ref="M4128:M4189" si="1452">VLOOKUP($H4128,$H$3:$M$15,6,FALSE)</f>
        <v>#N/A</v>
      </c>
    </row>
    <row r="4129" spans="1:13" ht="52.5" customHeight="1">
      <c r="A4129" s="29" t="str">
        <f>GRD!$O$4</f>
        <v>SELECT</v>
      </c>
      <c r="B4129" s="65" t="e">
        <f t="shared" si="1446"/>
        <v>#N/A</v>
      </c>
      <c r="C4129" s="66"/>
      <c r="D4129" s="67">
        <f>VLOOKUP($I4081,DATA!$A$1:$V$200,22,FALSE)</f>
        <v>0</v>
      </c>
      <c r="E4129" s="67"/>
      <c r="G4129" s="1">
        <v>3</v>
      </c>
      <c r="H4129" s="1" t="str">
        <f t="shared" si="1447"/>
        <v>SELECT</v>
      </c>
      <c r="I4129" s="1" t="e">
        <f t="shared" si="1448"/>
        <v>#N/A</v>
      </c>
      <c r="J4129" s="1" t="e">
        <f t="shared" si="1449"/>
        <v>#N/A</v>
      </c>
      <c r="K4129" s="1" t="e">
        <f t="shared" si="1450"/>
        <v>#N/A</v>
      </c>
      <c r="L4129" s="1" t="e">
        <f t="shared" si="1451"/>
        <v>#N/A</v>
      </c>
      <c r="M4129" s="1" t="e">
        <f t="shared" si="1452"/>
        <v>#N/A</v>
      </c>
    </row>
    <row r="4135" spans="1:13">
      <c r="A4135" s="64" t="s">
        <v>80</v>
      </c>
      <c r="B4135" s="64"/>
      <c r="C4135" s="64" t="s">
        <v>81</v>
      </c>
      <c r="D4135" s="64"/>
      <c r="E4135" s="64"/>
    </row>
    <row r="4136" spans="1:13">
      <c r="C4136" s="64" t="s">
        <v>82</v>
      </c>
      <c r="D4136" s="64"/>
      <c r="E4136" s="64"/>
    </row>
    <row r="4137" spans="1:13">
      <c r="A4137" s="1" t="s">
        <v>84</v>
      </c>
    </row>
    <row r="4139" spans="1:13">
      <c r="A4139" s="1" t="s">
        <v>83</v>
      </c>
    </row>
    <row r="4141" spans="1:13" s="21" customFormat="1" ht="18.75" customHeight="1">
      <c r="A4141" s="89" t="s">
        <v>34</v>
      </c>
      <c r="B4141" s="89"/>
      <c r="C4141" s="89"/>
      <c r="D4141" s="89"/>
      <c r="E4141" s="89"/>
      <c r="I4141" s="21">
        <f t="shared" ref="I4141" si="1453">I4081+1</f>
        <v>70</v>
      </c>
    </row>
    <row r="4142" spans="1:13" s="21" customFormat="1" ht="30" customHeight="1">
      <c r="A4142" s="90" t="s">
        <v>35</v>
      </c>
      <c r="B4142" s="90"/>
      <c r="C4142" s="90"/>
      <c r="D4142" s="90"/>
      <c r="E4142" s="90"/>
      <c r="H4142" s="1"/>
      <c r="I4142" s="1"/>
      <c r="J4142" s="1"/>
      <c r="K4142" s="1"/>
      <c r="L4142" s="1"/>
      <c r="M4142" s="1"/>
    </row>
    <row r="4143" spans="1:13" ht="18.75" customHeight="1">
      <c r="A4143" s="22" t="s">
        <v>49</v>
      </c>
      <c r="B4143" s="91" t="str">
        <f>IF((SCH!$B$2=""),"",SCH!$B$2)</f>
        <v/>
      </c>
      <c r="C4143" s="91"/>
      <c r="D4143" s="91"/>
      <c r="E4143" s="92"/>
    </row>
    <row r="4144" spans="1:13" ht="18.75" customHeight="1">
      <c r="A4144" s="23" t="s">
        <v>50</v>
      </c>
      <c r="B4144" s="82" t="str">
        <f>IF((SCH!$B$3=""),"",SCH!$B$3)</f>
        <v/>
      </c>
      <c r="C4144" s="82"/>
      <c r="D4144" s="82"/>
      <c r="E4144" s="83"/>
    </row>
    <row r="4145" spans="1:13" ht="18.75" customHeight="1">
      <c r="A4145" s="23" t="s">
        <v>56</v>
      </c>
      <c r="B4145" s="46" t="str">
        <f>IF((SCH!$B$4=""),"",SCH!$B$4)</f>
        <v/>
      </c>
      <c r="C4145" s="24" t="s">
        <v>57</v>
      </c>
      <c r="D4145" s="82" t="str">
        <f>IF((SCH!$B$5=""),"",SCH!$B$5)</f>
        <v/>
      </c>
      <c r="E4145" s="83"/>
    </row>
    <row r="4146" spans="1:13" ht="18.75" customHeight="1">
      <c r="A4146" s="23" t="s">
        <v>51</v>
      </c>
      <c r="B4146" s="82" t="str">
        <f>IF((SCH!$B$6=""),"",SCH!$B$6)</f>
        <v/>
      </c>
      <c r="C4146" s="82"/>
      <c r="D4146" s="82"/>
      <c r="E4146" s="83"/>
    </row>
    <row r="4147" spans="1:13" ht="18.75" customHeight="1">
      <c r="A4147" s="23" t="s">
        <v>52</v>
      </c>
      <c r="B4147" s="82" t="str">
        <f>IF((SCH!$B$7=""),"",SCH!$B$7)</f>
        <v/>
      </c>
      <c r="C4147" s="82"/>
      <c r="D4147" s="82"/>
      <c r="E4147" s="83"/>
    </row>
    <row r="4148" spans="1:13" ht="18.75" customHeight="1">
      <c r="A4148" s="25" t="s">
        <v>53</v>
      </c>
      <c r="B4148" s="84" t="str">
        <f>IF((SCH!$B$8=""),"",SCH!$B$8)</f>
        <v/>
      </c>
      <c r="C4148" s="84"/>
      <c r="D4148" s="84"/>
      <c r="E4148" s="85"/>
    </row>
    <row r="4149" spans="1:13" ht="26.25" customHeight="1">
      <c r="A4149" s="86" t="s">
        <v>36</v>
      </c>
      <c r="B4149" s="86"/>
      <c r="C4149" s="86"/>
      <c r="D4149" s="86"/>
      <c r="E4149" s="86"/>
    </row>
    <row r="4150" spans="1:13" s="21" customFormat="1" ht="15" customHeight="1">
      <c r="A4150" s="87" t="s">
        <v>37</v>
      </c>
      <c r="B4150" s="87"/>
      <c r="C4150" s="87"/>
      <c r="D4150" s="87"/>
      <c r="E4150" s="87"/>
      <c r="H4150" s="1"/>
      <c r="I4150" s="1"/>
      <c r="J4150" s="1"/>
      <c r="K4150" s="1"/>
      <c r="L4150" s="1"/>
      <c r="M4150" s="1"/>
    </row>
    <row r="4151" spans="1:13" s="21" customFormat="1">
      <c r="A4151" s="88" t="s">
        <v>38</v>
      </c>
      <c r="B4151" s="88"/>
      <c r="C4151" s="88"/>
      <c r="D4151" s="88"/>
      <c r="E4151" s="88"/>
      <c r="H4151" s="1"/>
      <c r="I4151" s="1"/>
      <c r="J4151" s="1"/>
      <c r="K4151" s="1"/>
      <c r="L4151" s="1"/>
      <c r="M4151" s="1"/>
    </row>
    <row r="4152" spans="1:13" ht="26.25" customHeight="1">
      <c r="A4152" s="72" t="s">
        <v>39</v>
      </c>
      <c r="B4152" s="72"/>
      <c r="C4152" s="72"/>
      <c r="D4152" s="72"/>
      <c r="E4152" s="72"/>
    </row>
    <row r="4153" spans="1:13" ht="23.25">
      <c r="A4153" s="5" t="s">
        <v>45</v>
      </c>
      <c r="B4153" s="45">
        <f>VLOOKUP($I4141,DATA!$A$1:$V$200,2,FALSE)</f>
        <v>0</v>
      </c>
      <c r="C4153" s="43" t="s">
        <v>48</v>
      </c>
      <c r="D4153" s="81">
        <f>VLOOKUP($I4141,DATA!$A$1:$V$200,3,FALSE)</f>
        <v>0</v>
      </c>
      <c r="E4153" s="81"/>
    </row>
    <row r="4154" spans="1:13" ht="23.25">
      <c r="A4154" s="5" t="s">
        <v>46</v>
      </c>
      <c r="B4154" s="79">
        <f>VLOOKUP($I4141,DATA!$A$1:$V$200,4,FALSE)</f>
        <v>0</v>
      </c>
      <c r="C4154" s="79"/>
      <c r="D4154" s="79"/>
      <c r="E4154" s="79"/>
    </row>
    <row r="4155" spans="1:13" ht="23.25">
      <c r="A4155" s="5" t="s">
        <v>47</v>
      </c>
      <c r="B4155" s="79">
        <f>VLOOKUP($I4141,DATA!$A$1:$V$200,5,FALSE)</f>
        <v>0</v>
      </c>
      <c r="C4155" s="79"/>
      <c r="D4155" s="79"/>
      <c r="E4155" s="79"/>
    </row>
    <row r="4156" spans="1:13" ht="23.25" customHeight="1">
      <c r="A4156" s="5" t="s">
        <v>40</v>
      </c>
      <c r="B4156" s="79">
        <f>VLOOKUP($I4141,DATA!$A$1:$V$200,6,FALSE)</f>
        <v>0</v>
      </c>
      <c r="C4156" s="79"/>
      <c r="D4156" s="79"/>
      <c r="E4156" s="79"/>
    </row>
    <row r="4157" spans="1:13" ht="23.25" customHeight="1">
      <c r="A4157" s="5" t="s">
        <v>41</v>
      </c>
      <c r="B4157" s="79">
        <f>VLOOKUP($I4141,DATA!$A$1:$V$200,7,FALSE)</f>
        <v>0</v>
      </c>
      <c r="C4157" s="79"/>
      <c r="D4157" s="79"/>
      <c r="E4157" s="79"/>
    </row>
    <row r="4158" spans="1:13" ht="23.25" customHeight="1">
      <c r="A4158" s="5" t="s">
        <v>42</v>
      </c>
      <c r="B4158" s="79">
        <f>VLOOKUP($I4141,DATA!$A$1:$V$200,8,FALSE)</f>
        <v>0</v>
      </c>
      <c r="C4158" s="79"/>
      <c r="D4158" s="79"/>
      <c r="E4158" s="79"/>
    </row>
    <row r="4159" spans="1:13" ht="25.5">
      <c r="A4159" s="5" t="s">
        <v>43</v>
      </c>
      <c r="B4159" s="79">
        <f>VLOOKUP($I4141,DATA!$A$1:$V$200,9,FALSE)</f>
        <v>0</v>
      </c>
      <c r="C4159" s="79"/>
      <c r="D4159" s="79"/>
      <c r="E4159" s="79"/>
    </row>
    <row r="4160" spans="1:13" ht="22.5" customHeight="1">
      <c r="A4160" s="80" t="s">
        <v>44</v>
      </c>
      <c r="B4160" s="80"/>
      <c r="C4160" s="80"/>
      <c r="D4160" s="80"/>
      <c r="E4160" s="80"/>
    </row>
    <row r="4161" spans="1:5" ht="18.75" customHeight="1">
      <c r="A4161" s="72" t="s">
        <v>58</v>
      </c>
      <c r="B4161" s="72"/>
      <c r="C4161" s="72"/>
      <c r="D4161" s="72"/>
      <c r="E4161" s="72"/>
    </row>
    <row r="4162" spans="1:5" ht="22.5" customHeight="1">
      <c r="A4162" s="26" t="s">
        <v>74</v>
      </c>
    </row>
    <row r="4163" spans="1:5" ht="18" customHeight="1">
      <c r="A4163" s="44" t="s">
        <v>59</v>
      </c>
      <c r="B4163" s="73" t="s">
        <v>60</v>
      </c>
      <c r="C4163" s="74"/>
      <c r="D4163" s="73" t="s">
        <v>61</v>
      </c>
      <c r="E4163" s="74"/>
    </row>
    <row r="4164" spans="1:5" ht="37.5" customHeight="1">
      <c r="A4164" s="28" t="s">
        <v>62</v>
      </c>
      <c r="B4164" s="65" t="e">
        <f t="shared" ref="B4164" si="1454">HLOOKUP(D4164,$I$23:$M$32,2,FALSE)</f>
        <v>#N/A</v>
      </c>
      <c r="C4164" s="66"/>
      <c r="D4164" s="68">
        <f>VLOOKUP($I4141,DATA!$A$1:$V$200,10,FALSE)</f>
        <v>0</v>
      </c>
      <c r="E4164" s="69"/>
    </row>
    <row r="4165" spans="1:5" ht="37.5" customHeight="1">
      <c r="A4165" s="28" t="s">
        <v>63</v>
      </c>
      <c r="B4165" s="65" t="e">
        <f t="shared" ref="B4165" si="1455">HLOOKUP(D4164,$I$23:$M$32,3,FALSE)</f>
        <v>#N/A</v>
      </c>
      <c r="C4165" s="66"/>
      <c r="D4165" s="68">
        <f>VLOOKUP($I4141,DATA!$A$1:$V$200,11,FALSE)</f>
        <v>0</v>
      </c>
      <c r="E4165" s="69"/>
    </row>
    <row r="4166" spans="1:5" ht="37.5" customHeight="1">
      <c r="A4166" s="28" t="s">
        <v>64</v>
      </c>
      <c r="B4166" s="65" t="e">
        <f t="shared" ref="B4166" si="1456">HLOOKUP(D4164,$I$23:$M$32,4,FALSE)</f>
        <v>#N/A</v>
      </c>
      <c r="C4166" s="66"/>
      <c r="D4166" s="68">
        <f>VLOOKUP($I4141,DATA!$A$1:$V$200,12,FALSE)</f>
        <v>0</v>
      </c>
      <c r="E4166" s="69"/>
    </row>
    <row r="4167" spans="1:5" ht="21.75" customHeight="1">
      <c r="A4167" s="26" t="s">
        <v>75</v>
      </c>
    </row>
    <row r="4168" spans="1:5" ht="18" customHeight="1">
      <c r="A4168" s="75" t="s">
        <v>65</v>
      </c>
      <c r="B4168" s="73" t="s">
        <v>60</v>
      </c>
      <c r="C4168" s="74"/>
      <c r="D4168" s="73" t="s">
        <v>61</v>
      </c>
      <c r="E4168" s="74"/>
    </row>
    <row r="4169" spans="1:5" ht="37.5" customHeight="1">
      <c r="A4169" s="76"/>
      <c r="B4169" s="65" t="e">
        <f t="shared" ref="B4169" si="1457">HLOOKUP(D4164,$I$23:$M$32,5,FALSE)</f>
        <v>#N/A</v>
      </c>
      <c r="C4169" s="66"/>
      <c r="D4169" s="68">
        <f>VLOOKUP($I4141,DATA!$A$1:$V$200,13,FALSE)</f>
        <v>0</v>
      </c>
      <c r="E4169" s="69"/>
    </row>
    <row r="4170" spans="1:5" ht="22.5" customHeight="1">
      <c r="A4170" s="26" t="s">
        <v>76</v>
      </c>
    </row>
    <row r="4171" spans="1:5" ht="18" customHeight="1">
      <c r="A4171" s="77" t="s">
        <v>66</v>
      </c>
      <c r="B4171" s="73" t="s">
        <v>60</v>
      </c>
      <c r="C4171" s="74"/>
      <c r="D4171" s="73" t="s">
        <v>61</v>
      </c>
      <c r="E4171" s="74"/>
    </row>
    <row r="4172" spans="1:5" ht="37.5" customHeight="1">
      <c r="A4172" s="78"/>
      <c r="B4172" s="65" t="e">
        <f t="shared" ref="B4172" si="1458">HLOOKUP(D4164,$I$23:$M$32,6,FALSE)</f>
        <v>#N/A</v>
      </c>
      <c r="C4172" s="66"/>
      <c r="D4172" s="68">
        <f>VLOOKUP($I4141,DATA!$A$1:$V$200,14,FALSE)</f>
        <v>0</v>
      </c>
      <c r="E4172" s="69"/>
    </row>
    <row r="4173" spans="1:5" ht="22.5" customHeight="1">
      <c r="A4173" s="26" t="s">
        <v>77</v>
      </c>
    </row>
    <row r="4174" spans="1:5" ht="30" customHeight="1">
      <c r="A4174" s="27" t="s">
        <v>67</v>
      </c>
      <c r="B4174" s="73" t="s">
        <v>60</v>
      </c>
      <c r="C4174" s="74"/>
      <c r="D4174" s="73" t="s">
        <v>61</v>
      </c>
      <c r="E4174" s="74"/>
    </row>
    <row r="4175" spans="1:5" ht="37.5" customHeight="1">
      <c r="A4175" s="28" t="s">
        <v>68</v>
      </c>
      <c r="B4175" s="65" t="e">
        <f t="shared" ref="B4175" si="1459">HLOOKUP(D4164,$I$23:$M$32,7,FALSE)</f>
        <v>#N/A</v>
      </c>
      <c r="C4175" s="66"/>
      <c r="D4175" s="68">
        <f>VLOOKUP($I4141,DATA!$A$1:$V$200,15,FALSE)</f>
        <v>0</v>
      </c>
      <c r="E4175" s="69"/>
    </row>
    <row r="4176" spans="1:5" ht="37.5" customHeight="1">
      <c r="A4176" s="28" t="s">
        <v>69</v>
      </c>
      <c r="B4176" s="65" t="e">
        <f t="shared" ref="B4176" si="1460">HLOOKUP(D4164,$I$23:$M$32,8,FALSE)</f>
        <v>#N/A</v>
      </c>
      <c r="C4176" s="66"/>
      <c r="D4176" s="68">
        <f>VLOOKUP($I4141,DATA!$A$1:$V$200,16,FALSE)</f>
        <v>0</v>
      </c>
      <c r="E4176" s="69"/>
    </row>
    <row r="4177" spans="1:13" ht="45" customHeight="1">
      <c r="A4177" s="29" t="s">
        <v>70</v>
      </c>
      <c r="B4177" s="65" t="e">
        <f t="shared" ref="B4177" si="1461">HLOOKUP(D4164,$I$23:$M$32,9,FALSE)</f>
        <v>#N/A</v>
      </c>
      <c r="C4177" s="66"/>
      <c r="D4177" s="68">
        <f>VLOOKUP($I4141,DATA!$A$1:$V$200,17,FALSE)</f>
        <v>0</v>
      </c>
      <c r="E4177" s="69"/>
    </row>
    <row r="4178" spans="1:13" ht="37.5" customHeight="1">
      <c r="A4178" s="28" t="s">
        <v>71</v>
      </c>
      <c r="B4178" s="65" t="e">
        <f t="shared" ref="B4178" si="1462">HLOOKUP(D4164,$I$23:$M$32,10,FALSE)</f>
        <v>#N/A</v>
      </c>
      <c r="C4178" s="66"/>
      <c r="D4178" s="68">
        <f>VLOOKUP($I4141,DATA!$A$1:$V$200,18,FALSE)</f>
        <v>0</v>
      </c>
      <c r="E4178" s="69"/>
    </row>
    <row r="4179" spans="1:13" ht="37.5" customHeight="1">
      <c r="A4179" s="30"/>
      <c r="B4179" s="31"/>
      <c r="C4179" s="31"/>
      <c r="D4179" s="32"/>
      <c r="E4179" s="32"/>
    </row>
    <row r="4180" spans="1:13" ht="18.75" customHeight="1">
      <c r="A4180" s="72" t="s">
        <v>72</v>
      </c>
      <c r="B4180" s="72"/>
      <c r="C4180" s="72"/>
      <c r="D4180" s="72"/>
      <c r="E4180" s="72"/>
    </row>
    <row r="4181" spans="1:13" ht="22.5" customHeight="1">
      <c r="A4181" s="26" t="s">
        <v>78</v>
      </c>
    </row>
    <row r="4182" spans="1:13" ht="30" customHeight="1">
      <c r="A4182" s="27" t="s">
        <v>73</v>
      </c>
      <c r="B4182" s="73" t="s">
        <v>60</v>
      </c>
      <c r="C4182" s="74"/>
      <c r="D4182" s="73" t="s">
        <v>61</v>
      </c>
      <c r="E4182" s="74"/>
      <c r="I4182" s="1" t="s">
        <v>26</v>
      </c>
      <c r="J4182" s="1" t="s">
        <v>25</v>
      </c>
      <c r="K4182" s="1" t="s">
        <v>194</v>
      </c>
      <c r="L4182" s="1" t="s">
        <v>195</v>
      </c>
      <c r="M4182" s="1" t="s">
        <v>196</v>
      </c>
    </row>
    <row r="4183" spans="1:13" ht="52.5" customHeight="1">
      <c r="A4183" s="29" t="str">
        <f>GRD!$L$4</f>
        <v>SELECT</v>
      </c>
      <c r="B4183" s="65" t="e">
        <f t="shared" ref="B4183:B4184" si="1463">HLOOKUP(D4183,$I$42:$M$44,$G4183,FALSE)</f>
        <v>#N/A</v>
      </c>
      <c r="C4183" s="66"/>
      <c r="D4183" s="68">
        <f>VLOOKUP($I4141,DATA!$A$1:$V$200,19,FALSE)</f>
        <v>0</v>
      </c>
      <c r="E4183" s="69"/>
      <c r="G4183" s="1">
        <v>2</v>
      </c>
      <c r="H4183" s="1" t="str">
        <f t="shared" ref="H4183:H4184" si="1464">A4183</f>
        <v>SELECT</v>
      </c>
      <c r="I4183" s="1" t="e">
        <f t="shared" ref="I4183:I4184" si="1465">VLOOKUP($H4183,$H$3:$M$15,2,FALSE)</f>
        <v>#N/A</v>
      </c>
      <c r="J4183" s="1" t="e">
        <f t="shared" ref="J4183:J4184" si="1466">VLOOKUP($H4183,$H$3:$M$15,3,FALSE)</f>
        <v>#N/A</v>
      </c>
      <c r="K4183" s="1" t="e">
        <f t="shared" ref="K4183:K4184" si="1467">VLOOKUP($H4183,$H$3:$M$15,4,FALSE)</f>
        <v>#N/A</v>
      </c>
      <c r="L4183" s="1" t="e">
        <f t="shared" ref="L4183:L4184" si="1468">VLOOKUP($H4183,$H$3:$M$15,5,FALSE)</f>
        <v>#N/A</v>
      </c>
      <c r="M4183" s="1" t="e">
        <f t="shared" ref="M4183:M4184" si="1469">VLOOKUP($H4183,$H$3:$M$15,6,FALSE)</f>
        <v>#N/A</v>
      </c>
    </row>
    <row r="4184" spans="1:13" ht="52.5" customHeight="1">
      <c r="A4184" s="29" t="str">
        <f>GRD!$M$4</f>
        <v>SELECT</v>
      </c>
      <c r="B4184" s="65" t="e">
        <f t="shared" si="1463"/>
        <v>#N/A</v>
      </c>
      <c r="C4184" s="66"/>
      <c r="D4184" s="68">
        <f>VLOOKUP($I4141,DATA!$A$1:$V$200,20,FALSE)</f>
        <v>0</v>
      </c>
      <c r="E4184" s="69"/>
      <c r="G4184" s="1">
        <v>3</v>
      </c>
      <c r="H4184" s="1" t="str">
        <f t="shared" si="1464"/>
        <v>SELECT</v>
      </c>
      <c r="I4184" s="1" t="e">
        <f t="shared" si="1465"/>
        <v>#N/A</v>
      </c>
      <c r="J4184" s="1" t="e">
        <f t="shared" si="1466"/>
        <v>#N/A</v>
      </c>
      <c r="K4184" s="1" t="e">
        <f t="shared" si="1467"/>
        <v>#N/A</v>
      </c>
      <c r="L4184" s="1" t="e">
        <f t="shared" si="1468"/>
        <v>#N/A</v>
      </c>
      <c r="M4184" s="1" t="e">
        <f t="shared" si="1469"/>
        <v>#N/A</v>
      </c>
    </row>
    <row r="4185" spans="1:13" ht="37.5" customHeight="1">
      <c r="A4185" s="70" t="s">
        <v>79</v>
      </c>
      <c r="B4185" s="70"/>
      <c r="C4185" s="70"/>
      <c r="D4185" s="70"/>
      <c r="E4185" s="70"/>
    </row>
    <row r="4186" spans="1:13" ht="12" customHeight="1">
      <c r="A4186" s="33"/>
      <c r="B4186" s="33"/>
      <c r="C4186" s="33"/>
      <c r="D4186" s="33"/>
      <c r="E4186" s="33"/>
    </row>
    <row r="4187" spans="1:13" ht="30" customHeight="1">
      <c r="A4187" s="27" t="s">
        <v>73</v>
      </c>
      <c r="B4187" s="71" t="s">
        <v>60</v>
      </c>
      <c r="C4187" s="71"/>
      <c r="D4187" s="71" t="s">
        <v>61</v>
      </c>
      <c r="E4187" s="71"/>
      <c r="I4187" s="1" t="s">
        <v>26</v>
      </c>
      <c r="J4187" s="1" t="s">
        <v>25</v>
      </c>
      <c r="K4187" s="1" t="s">
        <v>194</v>
      </c>
      <c r="L4187" s="1" t="s">
        <v>195</v>
      </c>
      <c r="M4187" s="1" t="s">
        <v>196</v>
      </c>
    </row>
    <row r="4188" spans="1:13" ht="52.5" customHeight="1">
      <c r="A4188" s="29" t="str">
        <f>GRD!$N$4</f>
        <v>SELECT</v>
      </c>
      <c r="B4188" s="65" t="e">
        <f t="shared" ref="B4188:B4189" si="1470">HLOOKUP(D4188,$I$47:$M$49,$G4188,FALSE)</f>
        <v>#N/A</v>
      </c>
      <c r="C4188" s="66"/>
      <c r="D4188" s="67">
        <f>VLOOKUP($I4141,DATA!$A$1:$V$200,21,FALSE)</f>
        <v>0</v>
      </c>
      <c r="E4188" s="67"/>
      <c r="G4188" s="1">
        <v>2</v>
      </c>
      <c r="H4188" s="1" t="str">
        <f t="shared" ref="H4188:H4189" si="1471">A4188</f>
        <v>SELECT</v>
      </c>
      <c r="I4188" s="1" t="e">
        <f t="shared" si="1448"/>
        <v>#N/A</v>
      </c>
      <c r="J4188" s="1" t="e">
        <f t="shared" si="1449"/>
        <v>#N/A</v>
      </c>
      <c r="K4188" s="1" t="e">
        <f t="shared" si="1450"/>
        <v>#N/A</v>
      </c>
      <c r="L4188" s="1" t="e">
        <f t="shared" si="1451"/>
        <v>#N/A</v>
      </c>
      <c r="M4188" s="1" t="e">
        <f t="shared" si="1452"/>
        <v>#N/A</v>
      </c>
    </row>
    <row r="4189" spans="1:13" ht="52.5" customHeight="1">
      <c r="A4189" s="29" t="str">
        <f>GRD!$O$4</f>
        <v>SELECT</v>
      </c>
      <c r="B4189" s="65" t="e">
        <f t="shared" si="1470"/>
        <v>#N/A</v>
      </c>
      <c r="C4189" s="66"/>
      <c r="D4189" s="67">
        <f>VLOOKUP($I4141,DATA!$A$1:$V$200,22,FALSE)</f>
        <v>0</v>
      </c>
      <c r="E4189" s="67"/>
      <c r="G4189" s="1">
        <v>3</v>
      </c>
      <c r="H4189" s="1" t="str">
        <f t="shared" si="1471"/>
        <v>SELECT</v>
      </c>
      <c r="I4189" s="1" t="e">
        <f t="shared" si="1448"/>
        <v>#N/A</v>
      </c>
      <c r="J4189" s="1" t="e">
        <f t="shared" si="1449"/>
        <v>#N/A</v>
      </c>
      <c r="K4189" s="1" t="e">
        <f t="shared" si="1450"/>
        <v>#N/A</v>
      </c>
      <c r="L4189" s="1" t="e">
        <f t="shared" si="1451"/>
        <v>#N/A</v>
      </c>
      <c r="M4189" s="1" t="e">
        <f t="shared" si="1452"/>
        <v>#N/A</v>
      </c>
    </row>
    <row r="4195" spans="1:13">
      <c r="A4195" s="64" t="s">
        <v>80</v>
      </c>
      <c r="B4195" s="64"/>
      <c r="C4195" s="64" t="s">
        <v>81</v>
      </c>
      <c r="D4195" s="64"/>
      <c r="E4195" s="64"/>
    </row>
    <row r="4196" spans="1:13">
      <c r="C4196" s="64" t="s">
        <v>82</v>
      </c>
      <c r="D4196" s="64"/>
      <c r="E4196" s="64"/>
    </row>
    <row r="4197" spans="1:13">
      <c r="A4197" s="1" t="s">
        <v>84</v>
      </c>
    </row>
    <row r="4199" spans="1:13">
      <c r="A4199" s="1" t="s">
        <v>83</v>
      </c>
    </row>
    <row r="4201" spans="1:13" s="21" customFormat="1" ht="18.75" customHeight="1">
      <c r="A4201" s="89" t="s">
        <v>34</v>
      </c>
      <c r="B4201" s="89"/>
      <c r="C4201" s="89"/>
      <c r="D4201" s="89"/>
      <c r="E4201" s="89"/>
      <c r="I4201" s="21">
        <f t="shared" ref="I4201" si="1472">I4141+1</f>
        <v>71</v>
      </c>
    </row>
    <row r="4202" spans="1:13" s="21" customFormat="1" ht="30" customHeight="1">
      <c r="A4202" s="90" t="s">
        <v>35</v>
      </c>
      <c r="B4202" s="90"/>
      <c r="C4202" s="90"/>
      <c r="D4202" s="90"/>
      <c r="E4202" s="90"/>
      <c r="H4202" s="1"/>
      <c r="I4202" s="1"/>
      <c r="J4202" s="1"/>
      <c r="K4202" s="1"/>
      <c r="L4202" s="1"/>
      <c r="M4202" s="1"/>
    </row>
    <row r="4203" spans="1:13" ht="18.75" customHeight="1">
      <c r="A4203" s="22" t="s">
        <v>49</v>
      </c>
      <c r="B4203" s="91" t="str">
        <f>IF((SCH!$B$2=""),"",SCH!$B$2)</f>
        <v/>
      </c>
      <c r="C4203" s="91"/>
      <c r="D4203" s="91"/>
      <c r="E4203" s="92"/>
    </row>
    <row r="4204" spans="1:13" ht="18.75" customHeight="1">
      <c r="A4204" s="23" t="s">
        <v>50</v>
      </c>
      <c r="B4204" s="82" t="str">
        <f>IF((SCH!$B$3=""),"",SCH!$B$3)</f>
        <v/>
      </c>
      <c r="C4204" s="82"/>
      <c r="D4204" s="82"/>
      <c r="E4204" s="83"/>
    </row>
    <row r="4205" spans="1:13" ht="18.75" customHeight="1">
      <c r="A4205" s="23" t="s">
        <v>56</v>
      </c>
      <c r="B4205" s="46" t="str">
        <f>IF((SCH!$B$4=""),"",SCH!$B$4)</f>
        <v/>
      </c>
      <c r="C4205" s="24" t="s">
        <v>57</v>
      </c>
      <c r="D4205" s="82" t="str">
        <f>IF((SCH!$B$5=""),"",SCH!$B$5)</f>
        <v/>
      </c>
      <c r="E4205" s="83"/>
    </row>
    <row r="4206" spans="1:13" ht="18.75" customHeight="1">
      <c r="A4206" s="23" t="s">
        <v>51</v>
      </c>
      <c r="B4206" s="82" t="str">
        <f>IF((SCH!$B$6=""),"",SCH!$B$6)</f>
        <v/>
      </c>
      <c r="C4206" s="82"/>
      <c r="D4206" s="82"/>
      <c r="E4206" s="83"/>
    </row>
    <row r="4207" spans="1:13" ht="18.75" customHeight="1">
      <c r="A4207" s="23" t="s">
        <v>52</v>
      </c>
      <c r="B4207" s="82" t="str">
        <f>IF((SCH!$B$7=""),"",SCH!$B$7)</f>
        <v/>
      </c>
      <c r="C4207" s="82"/>
      <c r="D4207" s="82"/>
      <c r="E4207" s="83"/>
    </row>
    <row r="4208" spans="1:13" ht="18.75" customHeight="1">
      <c r="A4208" s="25" t="s">
        <v>53</v>
      </c>
      <c r="B4208" s="84" t="str">
        <f>IF((SCH!$B$8=""),"",SCH!$B$8)</f>
        <v/>
      </c>
      <c r="C4208" s="84"/>
      <c r="D4208" s="84"/>
      <c r="E4208" s="85"/>
    </row>
    <row r="4209" spans="1:13" ht="26.25" customHeight="1">
      <c r="A4209" s="86" t="s">
        <v>36</v>
      </c>
      <c r="B4209" s="86"/>
      <c r="C4209" s="86"/>
      <c r="D4209" s="86"/>
      <c r="E4209" s="86"/>
    </row>
    <row r="4210" spans="1:13" s="21" customFormat="1" ht="15" customHeight="1">
      <c r="A4210" s="87" t="s">
        <v>37</v>
      </c>
      <c r="B4210" s="87"/>
      <c r="C4210" s="87"/>
      <c r="D4210" s="87"/>
      <c r="E4210" s="87"/>
      <c r="H4210" s="1"/>
      <c r="I4210" s="1"/>
      <c r="J4210" s="1"/>
      <c r="K4210" s="1"/>
      <c r="L4210" s="1"/>
      <c r="M4210" s="1"/>
    </row>
    <row r="4211" spans="1:13" s="21" customFormat="1">
      <c r="A4211" s="88" t="s">
        <v>38</v>
      </c>
      <c r="B4211" s="88"/>
      <c r="C4211" s="88"/>
      <c r="D4211" s="88"/>
      <c r="E4211" s="88"/>
      <c r="H4211" s="1"/>
      <c r="I4211" s="1"/>
      <c r="J4211" s="1"/>
      <c r="K4211" s="1"/>
      <c r="L4211" s="1"/>
      <c r="M4211" s="1"/>
    </row>
    <row r="4212" spans="1:13" ht="26.25" customHeight="1">
      <c r="A4212" s="72" t="s">
        <v>39</v>
      </c>
      <c r="B4212" s="72"/>
      <c r="C4212" s="72"/>
      <c r="D4212" s="72"/>
      <c r="E4212" s="72"/>
    </row>
    <row r="4213" spans="1:13" ht="23.25">
      <c r="A4213" s="5" t="s">
        <v>45</v>
      </c>
      <c r="B4213" s="45">
        <f>VLOOKUP($I4201,DATA!$A$1:$V$200,2,FALSE)</f>
        <v>0</v>
      </c>
      <c r="C4213" s="43" t="s">
        <v>48</v>
      </c>
      <c r="D4213" s="81">
        <f>VLOOKUP($I4201,DATA!$A$1:$V$200,3,FALSE)</f>
        <v>0</v>
      </c>
      <c r="E4213" s="81"/>
    </row>
    <row r="4214" spans="1:13" ht="23.25">
      <c r="A4214" s="5" t="s">
        <v>46</v>
      </c>
      <c r="B4214" s="79">
        <f>VLOOKUP($I4201,DATA!$A$1:$V$200,4,FALSE)</f>
        <v>0</v>
      </c>
      <c r="C4214" s="79"/>
      <c r="D4214" s="79"/>
      <c r="E4214" s="79"/>
    </row>
    <row r="4215" spans="1:13" ht="23.25">
      <c r="A4215" s="5" t="s">
        <v>47</v>
      </c>
      <c r="B4215" s="79">
        <f>VLOOKUP($I4201,DATA!$A$1:$V$200,5,FALSE)</f>
        <v>0</v>
      </c>
      <c r="C4215" s="79"/>
      <c r="D4215" s="79"/>
      <c r="E4215" s="79"/>
    </row>
    <row r="4216" spans="1:13" ht="23.25" customHeight="1">
      <c r="A4216" s="5" t="s">
        <v>40</v>
      </c>
      <c r="B4216" s="79">
        <f>VLOOKUP($I4201,DATA!$A$1:$V$200,6,FALSE)</f>
        <v>0</v>
      </c>
      <c r="C4216" s="79"/>
      <c r="D4216" s="79"/>
      <c r="E4216" s="79"/>
    </row>
    <row r="4217" spans="1:13" ht="23.25" customHeight="1">
      <c r="A4217" s="5" t="s">
        <v>41</v>
      </c>
      <c r="B4217" s="79">
        <f>VLOOKUP($I4201,DATA!$A$1:$V$200,7,FALSE)</f>
        <v>0</v>
      </c>
      <c r="C4217" s="79"/>
      <c r="D4217" s="79"/>
      <c r="E4217" s="79"/>
    </row>
    <row r="4218" spans="1:13" ht="23.25" customHeight="1">
      <c r="A4218" s="5" t="s">
        <v>42</v>
      </c>
      <c r="B4218" s="79">
        <f>VLOOKUP($I4201,DATA!$A$1:$V$200,8,FALSE)</f>
        <v>0</v>
      </c>
      <c r="C4218" s="79"/>
      <c r="D4218" s="79"/>
      <c r="E4218" s="79"/>
    </row>
    <row r="4219" spans="1:13" ht="25.5">
      <c r="A4219" s="5" t="s">
        <v>43</v>
      </c>
      <c r="B4219" s="79">
        <f>VLOOKUP($I4201,DATA!$A$1:$V$200,9,FALSE)</f>
        <v>0</v>
      </c>
      <c r="C4219" s="79"/>
      <c r="D4219" s="79"/>
      <c r="E4219" s="79"/>
    </row>
    <row r="4220" spans="1:13" ht="22.5" customHeight="1">
      <c r="A4220" s="80" t="s">
        <v>44</v>
      </c>
      <c r="B4220" s="80"/>
      <c r="C4220" s="80"/>
      <c r="D4220" s="80"/>
      <c r="E4220" s="80"/>
    </row>
    <row r="4221" spans="1:13" ht="18.75" customHeight="1">
      <c r="A4221" s="72" t="s">
        <v>58</v>
      </c>
      <c r="B4221" s="72"/>
      <c r="C4221" s="72"/>
      <c r="D4221" s="72"/>
      <c r="E4221" s="72"/>
    </row>
    <row r="4222" spans="1:13" ht="22.5" customHeight="1">
      <c r="A4222" s="26" t="s">
        <v>74</v>
      </c>
    </row>
    <row r="4223" spans="1:13" ht="18" customHeight="1">
      <c r="A4223" s="44" t="s">
        <v>59</v>
      </c>
      <c r="B4223" s="73" t="s">
        <v>60</v>
      </c>
      <c r="C4223" s="74"/>
      <c r="D4223" s="73" t="s">
        <v>61</v>
      </c>
      <c r="E4223" s="74"/>
    </row>
    <row r="4224" spans="1:13" ht="37.5" customHeight="1">
      <c r="A4224" s="28" t="s">
        <v>62</v>
      </c>
      <c r="B4224" s="65" t="e">
        <f t="shared" ref="B4224" si="1473">HLOOKUP(D4224,$I$23:$M$32,2,FALSE)</f>
        <v>#N/A</v>
      </c>
      <c r="C4224" s="66"/>
      <c r="D4224" s="68">
        <f>VLOOKUP($I4201,DATA!$A$1:$V$200,10,FALSE)</f>
        <v>0</v>
      </c>
      <c r="E4224" s="69"/>
    </row>
    <row r="4225" spans="1:5" ht="37.5" customHeight="1">
      <c r="A4225" s="28" t="s">
        <v>63</v>
      </c>
      <c r="B4225" s="65" t="e">
        <f t="shared" ref="B4225" si="1474">HLOOKUP(D4224,$I$23:$M$32,3,FALSE)</f>
        <v>#N/A</v>
      </c>
      <c r="C4225" s="66"/>
      <c r="D4225" s="68">
        <f>VLOOKUP($I4201,DATA!$A$1:$V$200,11,FALSE)</f>
        <v>0</v>
      </c>
      <c r="E4225" s="69"/>
    </row>
    <row r="4226" spans="1:5" ht="37.5" customHeight="1">
      <c r="A4226" s="28" t="s">
        <v>64</v>
      </c>
      <c r="B4226" s="65" t="e">
        <f t="shared" ref="B4226" si="1475">HLOOKUP(D4224,$I$23:$M$32,4,FALSE)</f>
        <v>#N/A</v>
      </c>
      <c r="C4226" s="66"/>
      <c r="D4226" s="68">
        <f>VLOOKUP($I4201,DATA!$A$1:$V$200,12,FALSE)</f>
        <v>0</v>
      </c>
      <c r="E4226" s="69"/>
    </row>
    <row r="4227" spans="1:5" ht="21.75" customHeight="1">
      <c r="A4227" s="26" t="s">
        <v>75</v>
      </c>
    </row>
    <row r="4228" spans="1:5" ht="18" customHeight="1">
      <c r="A4228" s="75" t="s">
        <v>65</v>
      </c>
      <c r="B4228" s="73" t="s">
        <v>60</v>
      </c>
      <c r="C4228" s="74"/>
      <c r="D4228" s="73" t="s">
        <v>61</v>
      </c>
      <c r="E4228" s="74"/>
    </row>
    <row r="4229" spans="1:5" ht="37.5" customHeight="1">
      <c r="A4229" s="76"/>
      <c r="B4229" s="65" t="e">
        <f t="shared" ref="B4229" si="1476">HLOOKUP(D4224,$I$23:$M$32,5,FALSE)</f>
        <v>#N/A</v>
      </c>
      <c r="C4229" s="66"/>
      <c r="D4229" s="68">
        <f>VLOOKUP($I4201,DATA!$A$1:$V$200,13,FALSE)</f>
        <v>0</v>
      </c>
      <c r="E4229" s="69"/>
    </row>
    <row r="4230" spans="1:5" ht="22.5" customHeight="1">
      <c r="A4230" s="26" t="s">
        <v>76</v>
      </c>
    </row>
    <row r="4231" spans="1:5" ht="18" customHeight="1">
      <c r="A4231" s="77" t="s">
        <v>66</v>
      </c>
      <c r="B4231" s="73" t="s">
        <v>60</v>
      </c>
      <c r="C4231" s="74"/>
      <c r="D4231" s="73" t="s">
        <v>61</v>
      </c>
      <c r="E4231" s="74"/>
    </row>
    <row r="4232" spans="1:5" ht="37.5" customHeight="1">
      <c r="A4232" s="78"/>
      <c r="B4232" s="65" t="e">
        <f t="shared" ref="B4232" si="1477">HLOOKUP(D4224,$I$23:$M$32,6,FALSE)</f>
        <v>#N/A</v>
      </c>
      <c r="C4232" s="66"/>
      <c r="D4232" s="68">
        <f>VLOOKUP($I4201,DATA!$A$1:$V$200,14,FALSE)</f>
        <v>0</v>
      </c>
      <c r="E4232" s="69"/>
    </row>
    <row r="4233" spans="1:5" ht="22.5" customHeight="1">
      <c r="A4233" s="26" t="s">
        <v>77</v>
      </c>
    </row>
    <row r="4234" spans="1:5" ht="30" customHeight="1">
      <c r="A4234" s="27" t="s">
        <v>67</v>
      </c>
      <c r="B4234" s="73" t="s">
        <v>60</v>
      </c>
      <c r="C4234" s="74"/>
      <c r="D4234" s="73" t="s">
        <v>61</v>
      </c>
      <c r="E4234" s="74"/>
    </row>
    <row r="4235" spans="1:5" ht="37.5" customHeight="1">
      <c r="A4235" s="28" t="s">
        <v>68</v>
      </c>
      <c r="B4235" s="65" t="e">
        <f t="shared" ref="B4235" si="1478">HLOOKUP(D4224,$I$23:$M$32,7,FALSE)</f>
        <v>#N/A</v>
      </c>
      <c r="C4235" s="66"/>
      <c r="D4235" s="68">
        <f>VLOOKUP($I4201,DATA!$A$1:$V$200,15,FALSE)</f>
        <v>0</v>
      </c>
      <c r="E4235" s="69"/>
    </row>
    <row r="4236" spans="1:5" ht="37.5" customHeight="1">
      <c r="A4236" s="28" t="s">
        <v>69</v>
      </c>
      <c r="B4236" s="65" t="e">
        <f t="shared" ref="B4236" si="1479">HLOOKUP(D4224,$I$23:$M$32,8,FALSE)</f>
        <v>#N/A</v>
      </c>
      <c r="C4236" s="66"/>
      <c r="D4236" s="68">
        <f>VLOOKUP($I4201,DATA!$A$1:$V$200,16,FALSE)</f>
        <v>0</v>
      </c>
      <c r="E4236" s="69"/>
    </row>
    <row r="4237" spans="1:5" ht="45" customHeight="1">
      <c r="A4237" s="29" t="s">
        <v>70</v>
      </c>
      <c r="B4237" s="65" t="e">
        <f t="shared" ref="B4237" si="1480">HLOOKUP(D4224,$I$23:$M$32,9,FALSE)</f>
        <v>#N/A</v>
      </c>
      <c r="C4237" s="66"/>
      <c r="D4237" s="68">
        <f>VLOOKUP($I4201,DATA!$A$1:$V$200,17,FALSE)</f>
        <v>0</v>
      </c>
      <c r="E4237" s="69"/>
    </row>
    <row r="4238" spans="1:5" ht="37.5" customHeight="1">
      <c r="A4238" s="28" t="s">
        <v>71</v>
      </c>
      <c r="B4238" s="65" t="e">
        <f t="shared" ref="B4238" si="1481">HLOOKUP(D4224,$I$23:$M$32,10,FALSE)</f>
        <v>#N/A</v>
      </c>
      <c r="C4238" s="66"/>
      <c r="D4238" s="68">
        <f>VLOOKUP($I4201,DATA!$A$1:$V$200,18,FALSE)</f>
        <v>0</v>
      </c>
      <c r="E4238" s="69"/>
    </row>
    <row r="4239" spans="1:5" ht="37.5" customHeight="1">
      <c r="A4239" s="30"/>
      <c r="B4239" s="31"/>
      <c r="C4239" s="31"/>
      <c r="D4239" s="32"/>
      <c r="E4239" s="32"/>
    </row>
    <row r="4240" spans="1:5" ht="18.75" customHeight="1">
      <c r="A4240" s="72" t="s">
        <v>72</v>
      </c>
      <c r="B4240" s="72"/>
      <c r="C4240" s="72"/>
      <c r="D4240" s="72"/>
      <c r="E4240" s="72"/>
    </row>
    <row r="4241" spans="1:13" ht="22.5" customHeight="1">
      <c r="A4241" s="26" t="s">
        <v>78</v>
      </c>
    </row>
    <row r="4242" spans="1:13" ht="30" customHeight="1">
      <c r="A4242" s="27" t="s">
        <v>73</v>
      </c>
      <c r="B4242" s="73" t="s">
        <v>60</v>
      </c>
      <c r="C4242" s="74"/>
      <c r="D4242" s="73" t="s">
        <v>61</v>
      </c>
      <c r="E4242" s="74"/>
      <c r="I4242" s="1" t="s">
        <v>26</v>
      </c>
      <c r="J4242" s="1" t="s">
        <v>25</v>
      </c>
      <c r="K4242" s="1" t="s">
        <v>194</v>
      </c>
      <c r="L4242" s="1" t="s">
        <v>195</v>
      </c>
      <c r="M4242" s="1" t="s">
        <v>196</v>
      </c>
    </row>
    <row r="4243" spans="1:13" ht="52.5" customHeight="1">
      <c r="A4243" s="29" t="str">
        <f>GRD!$L$4</f>
        <v>SELECT</v>
      </c>
      <c r="B4243" s="65" t="e">
        <f t="shared" ref="B4243:B4244" si="1482">HLOOKUP(D4243,$I$42:$M$44,$G4243,FALSE)</f>
        <v>#N/A</v>
      </c>
      <c r="C4243" s="66"/>
      <c r="D4243" s="68">
        <f>VLOOKUP($I4201,DATA!$A$1:$V$200,19,FALSE)</f>
        <v>0</v>
      </c>
      <c r="E4243" s="69"/>
      <c r="G4243" s="1">
        <v>2</v>
      </c>
      <c r="H4243" s="1" t="str">
        <f t="shared" ref="H4243:H4244" si="1483">A4243</f>
        <v>SELECT</v>
      </c>
      <c r="I4243" s="1" t="e">
        <f t="shared" ref="I4243:I4244" si="1484">VLOOKUP($H4243,$H$3:$M$15,2,FALSE)</f>
        <v>#N/A</v>
      </c>
      <c r="J4243" s="1" t="e">
        <f t="shared" ref="J4243:J4244" si="1485">VLOOKUP($H4243,$H$3:$M$15,3,FALSE)</f>
        <v>#N/A</v>
      </c>
      <c r="K4243" s="1" t="e">
        <f t="shared" ref="K4243:K4244" si="1486">VLOOKUP($H4243,$H$3:$M$15,4,FALSE)</f>
        <v>#N/A</v>
      </c>
      <c r="L4243" s="1" t="e">
        <f t="shared" ref="L4243:L4244" si="1487">VLOOKUP($H4243,$H$3:$M$15,5,FALSE)</f>
        <v>#N/A</v>
      </c>
      <c r="M4243" s="1" t="e">
        <f t="shared" ref="M4243:M4244" si="1488">VLOOKUP($H4243,$H$3:$M$15,6,FALSE)</f>
        <v>#N/A</v>
      </c>
    </row>
    <row r="4244" spans="1:13" ht="52.5" customHeight="1">
      <c r="A4244" s="29" t="str">
        <f>GRD!$M$4</f>
        <v>SELECT</v>
      </c>
      <c r="B4244" s="65" t="e">
        <f t="shared" si="1482"/>
        <v>#N/A</v>
      </c>
      <c r="C4244" s="66"/>
      <c r="D4244" s="68">
        <f>VLOOKUP($I4201,DATA!$A$1:$V$200,20,FALSE)</f>
        <v>0</v>
      </c>
      <c r="E4244" s="69"/>
      <c r="G4244" s="1">
        <v>3</v>
      </c>
      <c r="H4244" s="1" t="str">
        <f t="shared" si="1483"/>
        <v>SELECT</v>
      </c>
      <c r="I4244" s="1" t="e">
        <f t="shared" si="1484"/>
        <v>#N/A</v>
      </c>
      <c r="J4244" s="1" t="e">
        <f t="shared" si="1485"/>
        <v>#N/A</v>
      </c>
      <c r="K4244" s="1" t="e">
        <f t="shared" si="1486"/>
        <v>#N/A</v>
      </c>
      <c r="L4244" s="1" t="e">
        <f t="shared" si="1487"/>
        <v>#N/A</v>
      </c>
      <c r="M4244" s="1" t="e">
        <f t="shared" si="1488"/>
        <v>#N/A</v>
      </c>
    </row>
    <row r="4245" spans="1:13" ht="37.5" customHeight="1">
      <c r="A4245" s="70" t="s">
        <v>79</v>
      </c>
      <c r="B4245" s="70"/>
      <c r="C4245" s="70"/>
      <c r="D4245" s="70"/>
      <c r="E4245" s="70"/>
    </row>
    <row r="4246" spans="1:13" ht="12" customHeight="1">
      <c r="A4246" s="33"/>
      <c r="B4246" s="33"/>
      <c r="C4246" s="33"/>
      <c r="D4246" s="33"/>
      <c r="E4246" s="33"/>
    </row>
    <row r="4247" spans="1:13" ht="30" customHeight="1">
      <c r="A4247" s="27" t="s">
        <v>73</v>
      </c>
      <c r="B4247" s="71" t="s">
        <v>60</v>
      </c>
      <c r="C4247" s="71"/>
      <c r="D4247" s="71" t="s">
        <v>61</v>
      </c>
      <c r="E4247" s="71"/>
      <c r="I4247" s="1" t="s">
        <v>26</v>
      </c>
      <c r="J4247" s="1" t="s">
        <v>25</v>
      </c>
      <c r="K4247" s="1" t="s">
        <v>194</v>
      </c>
      <c r="L4247" s="1" t="s">
        <v>195</v>
      </c>
      <c r="M4247" s="1" t="s">
        <v>196</v>
      </c>
    </row>
    <row r="4248" spans="1:13" ht="52.5" customHeight="1">
      <c r="A4248" s="29" t="str">
        <f>GRD!$N$4</f>
        <v>SELECT</v>
      </c>
      <c r="B4248" s="65" t="e">
        <f t="shared" ref="B4248:B4249" si="1489">HLOOKUP(D4248,$I$47:$M$49,$G4248,FALSE)</f>
        <v>#N/A</v>
      </c>
      <c r="C4248" s="66"/>
      <c r="D4248" s="67">
        <f>VLOOKUP($I4201,DATA!$A$1:$V$200,21,FALSE)</f>
        <v>0</v>
      </c>
      <c r="E4248" s="67"/>
      <c r="G4248" s="1">
        <v>2</v>
      </c>
      <c r="H4248" s="1" t="str">
        <f t="shared" ref="H4248:H4249" si="1490">A4248</f>
        <v>SELECT</v>
      </c>
      <c r="I4248" s="1" t="e">
        <f t="shared" ref="I4248:I4309" si="1491">VLOOKUP($H4248,$H$3:$M$15,2,FALSE)</f>
        <v>#N/A</v>
      </c>
      <c r="J4248" s="1" t="e">
        <f t="shared" ref="J4248:J4309" si="1492">VLOOKUP($H4248,$H$3:$M$15,3,FALSE)</f>
        <v>#N/A</v>
      </c>
      <c r="K4248" s="1" t="e">
        <f t="shared" ref="K4248:K4309" si="1493">VLOOKUP($H4248,$H$3:$M$15,4,FALSE)</f>
        <v>#N/A</v>
      </c>
      <c r="L4248" s="1" t="e">
        <f t="shared" ref="L4248:L4309" si="1494">VLOOKUP($H4248,$H$3:$M$15,5,FALSE)</f>
        <v>#N/A</v>
      </c>
      <c r="M4248" s="1" t="e">
        <f t="shared" ref="M4248:M4309" si="1495">VLOOKUP($H4248,$H$3:$M$15,6,FALSE)</f>
        <v>#N/A</v>
      </c>
    </row>
    <row r="4249" spans="1:13" ht="52.5" customHeight="1">
      <c r="A4249" s="29" t="str">
        <f>GRD!$O$4</f>
        <v>SELECT</v>
      </c>
      <c r="B4249" s="65" t="e">
        <f t="shared" si="1489"/>
        <v>#N/A</v>
      </c>
      <c r="C4249" s="66"/>
      <c r="D4249" s="67">
        <f>VLOOKUP($I4201,DATA!$A$1:$V$200,22,FALSE)</f>
        <v>0</v>
      </c>
      <c r="E4249" s="67"/>
      <c r="G4249" s="1">
        <v>3</v>
      </c>
      <c r="H4249" s="1" t="str">
        <f t="shared" si="1490"/>
        <v>SELECT</v>
      </c>
      <c r="I4249" s="1" t="e">
        <f t="shared" si="1491"/>
        <v>#N/A</v>
      </c>
      <c r="J4249" s="1" t="e">
        <f t="shared" si="1492"/>
        <v>#N/A</v>
      </c>
      <c r="K4249" s="1" t="e">
        <f t="shared" si="1493"/>
        <v>#N/A</v>
      </c>
      <c r="L4249" s="1" t="e">
        <f t="shared" si="1494"/>
        <v>#N/A</v>
      </c>
      <c r="M4249" s="1" t="e">
        <f t="shared" si="1495"/>
        <v>#N/A</v>
      </c>
    </row>
    <row r="4255" spans="1:13">
      <c r="A4255" s="64" t="s">
        <v>80</v>
      </c>
      <c r="B4255" s="64"/>
      <c r="C4255" s="64" t="s">
        <v>81</v>
      </c>
      <c r="D4255" s="64"/>
      <c r="E4255" s="64"/>
    </row>
    <row r="4256" spans="1:13">
      <c r="C4256" s="64" t="s">
        <v>82</v>
      </c>
      <c r="D4256" s="64"/>
      <c r="E4256" s="64"/>
    </row>
    <row r="4257" spans="1:13">
      <c r="A4257" s="1" t="s">
        <v>84</v>
      </c>
    </row>
    <row r="4259" spans="1:13">
      <c r="A4259" s="1" t="s">
        <v>83</v>
      </c>
    </row>
    <row r="4261" spans="1:13" s="21" customFormat="1" ht="18.75" customHeight="1">
      <c r="A4261" s="89" t="s">
        <v>34</v>
      </c>
      <c r="B4261" s="89"/>
      <c r="C4261" s="89"/>
      <c r="D4261" s="89"/>
      <c r="E4261" s="89"/>
      <c r="I4261" s="21">
        <f t="shared" ref="I4261" si="1496">I4201+1</f>
        <v>72</v>
      </c>
    </row>
    <row r="4262" spans="1:13" s="21" customFormat="1" ht="30" customHeight="1">
      <c r="A4262" s="90" t="s">
        <v>35</v>
      </c>
      <c r="B4262" s="90"/>
      <c r="C4262" s="90"/>
      <c r="D4262" s="90"/>
      <c r="E4262" s="90"/>
      <c r="H4262" s="1"/>
      <c r="I4262" s="1"/>
      <c r="J4262" s="1"/>
      <c r="K4262" s="1"/>
      <c r="L4262" s="1"/>
      <c r="M4262" s="1"/>
    </row>
    <row r="4263" spans="1:13" ht="18.75" customHeight="1">
      <c r="A4263" s="22" t="s">
        <v>49</v>
      </c>
      <c r="B4263" s="91" t="str">
        <f>IF((SCH!$B$2=""),"",SCH!$B$2)</f>
        <v/>
      </c>
      <c r="C4263" s="91"/>
      <c r="D4263" s="91"/>
      <c r="E4263" s="92"/>
    </row>
    <row r="4264" spans="1:13" ht="18.75" customHeight="1">
      <c r="A4264" s="23" t="s">
        <v>50</v>
      </c>
      <c r="B4264" s="82" t="str">
        <f>IF((SCH!$B$3=""),"",SCH!$B$3)</f>
        <v/>
      </c>
      <c r="C4264" s="82"/>
      <c r="D4264" s="82"/>
      <c r="E4264" s="83"/>
    </row>
    <row r="4265" spans="1:13" ht="18.75" customHeight="1">
      <c r="A4265" s="23" t="s">
        <v>56</v>
      </c>
      <c r="B4265" s="46" t="str">
        <f>IF((SCH!$B$4=""),"",SCH!$B$4)</f>
        <v/>
      </c>
      <c r="C4265" s="24" t="s">
        <v>57</v>
      </c>
      <c r="D4265" s="82" t="str">
        <f>IF((SCH!$B$5=""),"",SCH!$B$5)</f>
        <v/>
      </c>
      <c r="E4265" s="83"/>
    </row>
    <row r="4266" spans="1:13" ht="18.75" customHeight="1">
      <c r="A4266" s="23" t="s">
        <v>51</v>
      </c>
      <c r="B4266" s="82" t="str">
        <f>IF((SCH!$B$6=""),"",SCH!$B$6)</f>
        <v/>
      </c>
      <c r="C4266" s="82"/>
      <c r="D4266" s="82"/>
      <c r="E4266" s="83"/>
    </row>
    <row r="4267" spans="1:13" ht="18.75" customHeight="1">
      <c r="A4267" s="23" t="s">
        <v>52</v>
      </c>
      <c r="B4267" s="82" t="str">
        <f>IF((SCH!$B$7=""),"",SCH!$B$7)</f>
        <v/>
      </c>
      <c r="C4267" s="82"/>
      <c r="D4267" s="82"/>
      <c r="E4267" s="83"/>
    </row>
    <row r="4268" spans="1:13" ht="18.75" customHeight="1">
      <c r="A4268" s="25" t="s">
        <v>53</v>
      </c>
      <c r="B4268" s="84" t="str">
        <f>IF((SCH!$B$8=""),"",SCH!$B$8)</f>
        <v/>
      </c>
      <c r="C4268" s="84"/>
      <c r="D4268" s="84"/>
      <c r="E4268" s="85"/>
    </row>
    <row r="4269" spans="1:13" ht="26.25" customHeight="1">
      <c r="A4269" s="86" t="s">
        <v>36</v>
      </c>
      <c r="B4269" s="86"/>
      <c r="C4269" s="86"/>
      <c r="D4269" s="86"/>
      <c r="E4269" s="86"/>
    </row>
    <row r="4270" spans="1:13" s="21" customFormat="1" ht="15" customHeight="1">
      <c r="A4270" s="87" t="s">
        <v>37</v>
      </c>
      <c r="B4270" s="87"/>
      <c r="C4270" s="87"/>
      <c r="D4270" s="87"/>
      <c r="E4270" s="87"/>
      <c r="H4270" s="1"/>
      <c r="I4270" s="1"/>
      <c r="J4270" s="1"/>
      <c r="K4270" s="1"/>
      <c r="L4270" s="1"/>
      <c r="M4270" s="1"/>
    </row>
    <row r="4271" spans="1:13" s="21" customFormat="1">
      <c r="A4271" s="88" t="s">
        <v>38</v>
      </c>
      <c r="B4271" s="88"/>
      <c r="C4271" s="88"/>
      <c r="D4271" s="88"/>
      <c r="E4271" s="88"/>
      <c r="H4271" s="1"/>
      <c r="I4271" s="1"/>
      <c r="J4271" s="1"/>
      <c r="K4271" s="1"/>
      <c r="L4271" s="1"/>
      <c r="M4271" s="1"/>
    </row>
    <row r="4272" spans="1:13" ht="26.25" customHeight="1">
      <c r="A4272" s="72" t="s">
        <v>39</v>
      </c>
      <c r="B4272" s="72"/>
      <c r="C4272" s="72"/>
      <c r="D4272" s="72"/>
      <c r="E4272" s="72"/>
    </row>
    <row r="4273" spans="1:5" ht="23.25">
      <c r="A4273" s="5" t="s">
        <v>45</v>
      </c>
      <c r="B4273" s="45">
        <f>VLOOKUP($I4261,DATA!$A$1:$V$200,2,FALSE)</f>
        <v>0</v>
      </c>
      <c r="C4273" s="43" t="s">
        <v>48</v>
      </c>
      <c r="D4273" s="81">
        <f>VLOOKUP($I4261,DATA!$A$1:$V$200,3,FALSE)</f>
        <v>0</v>
      </c>
      <c r="E4273" s="81"/>
    </row>
    <row r="4274" spans="1:5" ht="23.25">
      <c r="A4274" s="5" t="s">
        <v>46</v>
      </c>
      <c r="B4274" s="79">
        <f>VLOOKUP($I4261,DATA!$A$1:$V$200,4,FALSE)</f>
        <v>0</v>
      </c>
      <c r="C4274" s="79"/>
      <c r="D4274" s="79"/>
      <c r="E4274" s="79"/>
    </row>
    <row r="4275" spans="1:5" ht="23.25">
      <c r="A4275" s="5" t="s">
        <v>47</v>
      </c>
      <c r="B4275" s="79">
        <f>VLOOKUP($I4261,DATA!$A$1:$V$200,5,FALSE)</f>
        <v>0</v>
      </c>
      <c r="C4275" s="79"/>
      <c r="D4275" s="79"/>
      <c r="E4275" s="79"/>
    </row>
    <row r="4276" spans="1:5" ht="23.25" customHeight="1">
      <c r="A4276" s="5" t="s">
        <v>40</v>
      </c>
      <c r="B4276" s="79">
        <f>VLOOKUP($I4261,DATA!$A$1:$V$200,6,FALSE)</f>
        <v>0</v>
      </c>
      <c r="C4276" s="79"/>
      <c r="D4276" s="79"/>
      <c r="E4276" s="79"/>
    </row>
    <row r="4277" spans="1:5" ht="23.25" customHeight="1">
      <c r="A4277" s="5" t="s">
        <v>41</v>
      </c>
      <c r="B4277" s="79">
        <f>VLOOKUP($I4261,DATA!$A$1:$V$200,7,FALSE)</f>
        <v>0</v>
      </c>
      <c r="C4277" s="79"/>
      <c r="D4277" s="79"/>
      <c r="E4277" s="79"/>
    </row>
    <row r="4278" spans="1:5" ht="23.25" customHeight="1">
      <c r="A4278" s="5" t="s">
        <v>42</v>
      </c>
      <c r="B4278" s="79">
        <f>VLOOKUP($I4261,DATA!$A$1:$V$200,8,FALSE)</f>
        <v>0</v>
      </c>
      <c r="C4278" s="79"/>
      <c r="D4278" s="79"/>
      <c r="E4278" s="79"/>
    </row>
    <row r="4279" spans="1:5" ht="25.5">
      <c r="A4279" s="5" t="s">
        <v>43</v>
      </c>
      <c r="B4279" s="79">
        <f>VLOOKUP($I4261,DATA!$A$1:$V$200,9,FALSE)</f>
        <v>0</v>
      </c>
      <c r="C4279" s="79"/>
      <c r="D4279" s="79"/>
      <c r="E4279" s="79"/>
    </row>
    <row r="4280" spans="1:5" ht="22.5" customHeight="1">
      <c r="A4280" s="80" t="s">
        <v>44</v>
      </c>
      <c r="B4280" s="80"/>
      <c r="C4280" s="80"/>
      <c r="D4280" s="80"/>
      <c r="E4280" s="80"/>
    </row>
    <row r="4281" spans="1:5" ht="18.75" customHeight="1">
      <c r="A4281" s="72" t="s">
        <v>58</v>
      </c>
      <c r="B4281" s="72"/>
      <c r="C4281" s="72"/>
      <c r="D4281" s="72"/>
      <c r="E4281" s="72"/>
    </row>
    <row r="4282" spans="1:5" ht="22.5" customHeight="1">
      <c r="A4282" s="26" t="s">
        <v>74</v>
      </c>
    </row>
    <row r="4283" spans="1:5" ht="18" customHeight="1">
      <c r="A4283" s="44" t="s">
        <v>59</v>
      </c>
      <c r="B4283" s="73" t="s">
        <v>60</v>
      </c>
      <c r="C4283" s="74"/>
      <c r="D4283" s="73" t="s">
        <v>61</v>
      </c>
      <c r="E4283" s="74"/>
    </row>
    <row r="4284" spans="1:5" ht="37.5" customHeight="1">
      <c r="A4284" s="28" t="s">
        <v>62</v>
      </c>
      <c r="B4284" s="65" t="e">
        <f t="shared" ref="B4284" si="1497">HLOOKUP(D4284,$I$23:$M$32,2,FALSE)</f>
        <v>#N/A</v>
      </c>
      <c r="C4284" s="66"/>
      <c r="D4284" s="68">
        <f>VLOOKUP($I4261,DATA!$A$1:$V$200,10,FALSE)</f>
        <v>0</v>
      </c>
      <c r="E4284" s="69"/>
    </row>
    <row r="4285" spans="1:5" ht="37.5" customHeight="1">
      <c r="A4285" s="28" t="s">
        <v>63</v>
      </c>
      <c r="B4285" s="65" t="e">
        <f t="shared" ref="B4285" si="1498">HLOOKUP(D4284,$I$23:$M$32,3,FALSE)</f>
        <v>#N/A</v>
      </c>
      <c r="C4285" s="66"/>
      <c r="D4285" s="68">
        <f>VLOOKUP($I4261,DATA!$A$1:$V$200,11,FALSE)</f>
        <v>0</v>
      </c>
      <c r="E4285" s="69"/>
    </row>
    <row r="4286" spans="1:5" ht="37.5" customHeight="1">
      <c r="A4286" s="28" t="s">
        <v>64</v>
      </c>
      <c r="B4286" s="65" t="e">
        <f t="shared" ref="B4286" si="1499">HLOOKUP(D4284,$I$23:$M$32,4,FALSE)</f>
        <v>#N/A</v>
      </c>
      <c r="C4286" s="66"/>
      <c r="D4286" s="68">
        <f>VLOOKUP($I4261,DATA!$A$1:$V$200,12,FALSE)</f>
        <v>0</v>
      </c>
      <c r="E4286" s="69"/>
    </row>
    <row r="4287" spans="1:5" ht="21.75" customHeight="1">
      <c r="A4287" s="26" t="s">
        <v>75</v>
      </c>
    </row>
    <row r="4288" spans="1:5" ht="18" customHeight="1">
      <c r="A4288" s="75" t="s">
        <v>65</v>
      </c>
      <c r="B4288" s="73" t="s">
        <v>60</v>
      </c>
      <c r="C4288" s="74"/>
      <c r="D4288" s="73" t="s">
        <v>61</v>
      </c>
      <c r="E4288" s="74"/>
    </row>
    <row r="4289" spans="1:13" ht="37.5" customHeight="1">
      <c r="A4289" s="76"/>
      <c r="B4289" s="65" t="e">
        <f t="shared" ref="B4289" si="1500">HLOOKUP(D4284,$I$23:$M$32,5,FALSE)</f>
        <v>#N/A</v>
      </c>
      <c r="C4289" s="66"/>
      <c r="D4289" s="68">
        <f>VLOOKUP($I4261,DATA!$A$1:$V$200,13,FALSE)</f>
        <v>0</v>
      </c>
      <c r="E4289" s="69"/>
    </row>
    <row r="4290" spans="1:13" ht="22.5" customHeight="1">
      <c r="A4290" s="26" t="s">
        <v>76</v>
      </c>
    </row>
    <row r="4291" spans="1:13" ht="18" customHeight="1">
      <c r="A4291" s="77" t="s">
        <v>66</v>
      </c>
      <c r="B4291" s="73" t="s">
        <v>60</v>
      </c>
      <c r="C4291" s="74"/>
      <c r="D4291" s="73" t="s">
        <v>61</v>
      </c>
      <c r="E4291" s="74"/>
    </row>
    <row r="4292" spans="1:13" ht="37.5" customHeight="1">
      <c r="A4292" s="78"/>
      <c r="B4292" s="65" t="e">
        <f t="shared" ref="B4292" si="1501">HLOOKUP(D4284,$I$23:$M$32,6,FALSE)</f>
        <v>#N/A</v>
      </c>
      <c r="C4292" s="66"/>
      <c r="D4292" s="68">
        <f>VLOOKUP($I4261,DATA!$A$1:$V$200,14,FALSE)</f>
        <v>0</v>
      </c>
      <c r="E4292" s="69"/>
    </row>
    <row r="4293" spans="1:13" ht="22.5" customHeight="1">
      <c r="A4293" s="26" t="s">
        <v>77</v>
      </c>
    </row>
    <row r="4294" spans="1:13" ht="30" customHeight="1">
      <c r="A4294" s="27" t="s">
        <v>67</v>
      </c>
      <c r="B4294" s="73" t="s">
        <v>60</v>
      </c>
      <c r="C4294" s="74"/>
      <c r="D4294" s="73" t="s">
        <v>61</v>
      </c>
      <c r="E4294" s="74"/>
    </row>
    <row r="4295" spans="1:13" ht="37.5" customHeight="1">
      <c r="A4295" s="28" t="s">
        <v>68</v>
      </c>
      <c r="B4295" s="65" t="e">
        <f t="shared" ref="B4295" si="1502">HLOOKUP(D4284,$I$23:$M$32,7,FALSE)</f>
        <v>#N/A</v>
      </c>
      <c r="C4295" s="66"/>
      <c r="D4295" s="68">
        <f>VLOOKUP($I4261,DATA!$A$1:$V$200,15,FALSE)</f>
        <v>0</v>
      </c>
      <c r="E4295" s="69"/>
    </row>
    <row r="4296" spans="1:13" ht="37.5" customHeight="1">
      <c r="A4296" s="28" t="s">
        <v>69</v>
      </c>
      <c r="B4296" s="65" t="e">
        <f t="shared" ref="B4296" si="1503">HLOOKUP(D4284,$I$23:$M$32,8,FALSE)</f>
        <v>#N/A</v>
      </c>
      <c r="C4296" s="66"/>
      <c r="D4296" s="68">
        <f>VLOOKUP($I4261,DATA!$A$1:$V$200,16,FALSE)</f>
        <v>0</v>
      </c>
      <c r="E4296" s="69"/>
    </row>
    <row r="4297" spans="1:13" ht="45" customHeight="1">
      <c r="A4297" s="29" t="s">
        <v>70</v>
      </c>
      <c r="B4297" s="65" t="e">
        <f t="shared" ref="B4297" si="1504">HLOOKUP(D4284,$I$23:$M$32,9,FALSE)</f>
        <v>#N/A</v>
      </c>
      <c r="C4297" s="66"/>
      <c r="D4297" s="68">
        <f>VLOOKUP($I4261,DATA!$A$1:$V$200,17,FALSE)</f>
        <v>0</v>
      </c>
      <c r="E4297" s="69"/>
    </row>
    <row r="4298" spans="1:13" ht="37.5" customHeight="1">
      <c r="A4298" s="28" t="s">
        <v>71</v>
      </c>
      <c r="B4298" s="65" t="e">
        <f t="shared" ref="B4298" si="1505">HLOOKUP(D4284,$I$23:$M$32,10,FALSE)</f>
        <v>#N/A</v>
      </c>
      <c r="C4298" s="66"/>
      <c r="D4298" s="68">
        <f>VLOOKUP($I4261,DATA!$A$1:$V$200,18,FALSE)</f>
        <v>0</v>
      </c>
      <c r="E4298" s="69"/>
    </row>
    <row r="4299" spans="1:13" ht="37.5" customHeight="1">
      <c r="A4299" s="30"/>
      <c r="B4299" s="31"/>
      <c r="C4299" s="31"/>
      <c r="D4299" s="32"/>
      <c r="E4299" s="32"/>
    </row>
    <row r="4300" spans="1:13" ht="18.75" customHeight="1">
      <c r="A4300" s="72" t="s">
        <v>72</v>
      </c>
      <c r="B4300" s="72"/>
      <c r="C4300" s="72"/>
      <c r="D4300" s="72"/>
      <c r="E4300" s="72"/>
    </row>
    <row r="4301" spans="1:13" ht="22.5" customHeight="1">
      <c r="A4301" s="26" t="s">
        <v>78</v>
      </c>
    </row>
    <row r="4302" spans="1:13" ht="30" customHeight="1">
      <c r="A4302" s="27" t="s">
        <v>73</v>
      </c>
      <c r="B4302" s="73" t="s">
        <v>60</v>
      </c>
      <c r="C4302" s="74"/>
      <c r="D4302" s="73" t="s">
        <v>61</v>
      </c>
      <c r="E4302" s="74"/>
      <c r="I4302" s="1" t="s">
        <v>26</v>
      </c>
      <c r="J4302" s="1" t="s">
        <v>25</v>
      </c>
      <c r="K4302" s="1" t="s">
        <v>194</v>
      </c>
      <c r="L4302" s="1" t="s">
        <v>195</v>
      </c>
      <c r="M4302" s="1" t="s">
        <v>196</v>
      </c>
    </row>
    <row r="4303" spans="1:13" ht="52.5" customHeight="1">
      <c r="A4303" s="29" t="str">
        <f>GRD!$L$4</f>
        <v>SELECT</v>
      </c>
      <c r="B4303" s="65" t="e">
        <f t="shared" ref="B4303:B4304" si="1506">HLOOKUP(D4303,$I$42:$M$44,$G4303,FALSE)</f>
        <v>#N/A</v>
      </c>
      <c r="C4303" s="66"/>
      <c r="D4303" s="68">
        <f>VLOOKUP($I4261,DATA!$A$1:$V$200,19,FALSE)</f>
        <v>0</v>
      </c>
      <c r="E4303" s="69"/>
      <c r="G4303" s="1">
        <v>2</v>
      </c>
      <c r="H4303" s="1" t="str">
        <f t="shared" ref="H4303:H4304" si="1507">A4303</f>
        <v>SELECT</v>
      </c>
      <c r="I4303" s="1" t="e">
        <f t="shared" ref="I4303:I4304" si="1508">VLOOKUP($H4303,$H$3:$M$15,2,FALSE)</f>
        <v>#N/A</v>
      </c>
      <c r="J4303" s="1" t="e">
        <f t="shared" ref="J4303:J4304" si="1509">VLOOKUP($H4303,$H$3:$M$15,3,FALSE)</f>
        <v>#N/A</v>
      </c>
      <c r="K4303" s="1" t="e">
        <f t="shared" ref="K4303:K4304" si="1510">VLOOKUP($H4303,$H$3:$M$15,4,FALSE)</f>
        <v>#N/A</v>
      </c>
      <c r="L4303" s="1" t="e">
        <f t="shared" ref="L4303:L4304" si="1511">VLOOKUP($H4303,$H$3:$M$15,5,FALSE)</f>
        <v>#N/A</v>
      </c>
      <c r="M4303" s="1" t="e">
        <f t="shared" ref="M4303:M4304" si="1512">VLOOKUP($H4303,$H$3:$M$15,6,FALSE)</f>
        <v>#N/A</v>
      </c>
    </row>
    <row r="4304" spans="1:13" ht="52.5" customHeight="1">
      <c r="A4304" s="29" t="str">
        <f>GRD!$M$4</f>
        <v>SELECT</v>
      </c>
      <c r="B4304" s="65" t="e">
        <f t="shared" si="1506"/>
        <v>#N/A</v>
      </c>
      <c r="C4304" s="66"/>
      <c r="D4304" s="68">
        <f>VLOOKUP($I4261,DATA!$A$1:$V$200,20,FALSE)</f>
        <v>0</v>
      </c>
      <c r="E4304" s="69"/>
      <c r="G4304" s="1">
        <v>3</v>
      </c>
      <c r="H4304" s="1" t="str">
        <f t="shared" si="1507"/>
        <v>SELECT</v>
      </c>
      <c r="I4304" s="1" t="e">
        <f t="shared" si="1508"/>
        <v>#N/A</v>
      </c>
      <c r="J4304" s="1" t="e">
        <f t="shared" si="1509"/>
        <v>#N/A</v>
      </c>
      <c r="K4304" s="1" t="e">
        <f t="shared" si="1510"/>
        <v>#N/A</v>
      </c>
      <c r="L4304" s="1" t="e">
        <f t="shared" si="1511"/>
        <v>#N/A</v>
      </c>
      <c r="M4304" s="1" t="e">
        <f t="shared" si="1512"/>
        <v>#N/A</v>
      </c>
    </row>
    <row r="4305" spans="1:13" ht="37.5" customHeight="1">
      <c r="A4305" s="70" t="s">
        <v>79</v>
      </c>
      <c r="B4305" s="70"/>
      <c r="C4305" s="70"/>
      <c r="D4305" s="70"/>
      <c r="E4305" s="70"/>
    </row>
    <row r="4306" spans="1:13" ht="12" customHeight="1">
      <c r="A4306" s="33"/>
      <c r="B4306" s="33"/>
      <c r="C4306" s="33"/>
      <c r="D4306" s="33"/>
      <c r="E4306" s="33"/>
    </row>
    <row r="4307" spans="1:13" ht="30" customHeight="1">
      <c r="A4307" s="27" t="s">
        <v>73</v>
      </c>
      <c r="B4307" s="71" t="s">
        <v>60</v>
      </c>
      <c r="C4307" s="71"/>
      <c r="D4307" s="71" t="s">
        <v>61</v>
      </c>
      <c r="E4307" s="71"/>
      <c r="I4307" s="1" t="s">
        <v>26</v>
      </c>
      <c r="J4307" s="1" t="s">
        <v>25</v>
      </c>
      <c r="K4307" s="1" t="s">
        <v>194</v>
      </c>
      <c r="L4307" s="1" t="s">
        <v>195</v>
      </c>
      <c r="M4307" s="1" t="s">
        <v>196</v>
      </c>
    </row>
    <row r="4308" spans="1:13" ht="52.5" customHeight="1">
      <c r="A4308" s="29" t="str">
        <f>GRD!$N$4</f>
        <v>SELECT</v>
      </c>
      <c r="B4308" s="65" t="e">
        <f t="shared" ref="B4308:B4309" si="1513">HLOOKUP(D4308,$I$47:$M$49,$G4308,FALSE)</f>
        <v>#N/A</v>
      </c>
      <c r="C4308" s="66"/>
      <c r="D4308" s="67">
        <f>VLOOKUP($I4261,DATA!$A$1:$V$200,21,FALSE)</f>
        <v>0</v>
      </c>
      <c r="E4308" s="67"/>
      <c r="G4308" s="1">
        <v>2</v>
      </c>
      <c r="H4308" s="1" t="str">
        <f t="shared" ref="H4308:H4309" si="1514">A4308</f>
        <v>SELECT</v>
      </c>
      <c r="I4308" s="1" t="e">
        <f t="shared" si="1491"/>
        <v>#N/A</v>
      </c>
      <c r="J4308" s="1" t="e">
        <f t="shared" si="1492"/>
        <v>#N/A</v>
      </c>
      <c r="K4308" s="1" t="e">
        <f t="shared" si="1493"/>
        <v>#N/A</v>
      </c>
      <c r="L4308" s="1" t="e">
        <f t="shared" si="1494"/>
        <v>#N/A</v>
      </c>
      <c r="M4308" s="1" t="e">
        <f t="shared" si="1495"/>
        <v>#N/A</v>
      </c>
    </row>
    <row r="4309" spans="1:13" ht="52.5" customHeight="1">
      <c r="A4309" s="29" t="str">
        <f>GRD!$O$4</f>
        <v>SELECT</v>
      </c>
      <c r="B4309" s="65" t="e">
        <f t="shared" si="1513"/>
        <v>#N/A</v>
      </c>
      <c r="C4309" s="66"/>
      <c r="D4309" s="67">
        <f>VLOOKUP($I4261,DATA!$A$1:$V$200,22,FALSE)</f>
        <v>0</v>
      </c>
      <c r="E4309" s="67"/>
      <c r="G4309" s="1">
        <v>3</v>
      </c>
      <c r="H4309" s="1" t="str">
        <f t="shared" si="1514"/>
        <v>SELECT</v>
      </c>
      <c r="I4309" s="1" t="e">
        <f t="shared" si="1491"/>
        <v>#N/A</v>
      </c>
      <c r="J4309" s="1" t="e">
        <f t="shared" si="1492"/>
        <v>#N/A</v>
      </c>
      <c r="K4309" s="1" t="e">
        <f t="shared" si="1493"/>
        <v>#N/A</v>
      </c>
      <c r="L4309" s="1" t="e">
        <f t="shared" si="1494"/>
        <v>#N/A</v>
      </c>
      <c r="M4309" s="1" t="e">
        <f t="shared" si="1495"/>
        <v>#N/A</v>
      </c>
    </row>
    <row r="4315" spans="1:13">
      <c r="A4315" s="64" t="s">
        <v>80</v>
      </c>
      <c r="B4315" s="64"/>
      <c r="C4315" s="64" t="s">
        <v>81</v>
      </c>
      <c r="D4315" s="64"/>
      <c r="E4315" s="64"/>
    </row>
    <row r="4316" spans="1:13">
      <c r="C4316" s="64" t="s">
        <v>82</v>
      </c>
      <c r="D4316" s="64"/>
      <c r="E4316" s="64"/>
    </row>
    <row r="4317" spans="1:13">
      <c r="A4317" s="1" t="s">
        <v>84</v>
      </c>
    </row>
    <row r="4319" spans="1:13">
      <c r="A4319" s="1" t="s">
        <v>83</v>
      </c>
    </row>
    <row r="4321" spans="1:13" s="21" customFormat="1" ht="18.75" customHeight="1">
      <c r="A4321" s="89" t="s">
        <v>34</v>
      </c>
      <c r="B4321" s="89"/>
      <c r="C4321" s="89"/>
      <c r="D4321" s="89"/>
      <c r="E4321" s="89"/>
      <c r="I4321" s="21">
        <f t="shared" ref="I4321" si="1515">I4261+1</f>
        <v>73</v>
      </c>
    </row>
    <row r="4322" spans="1:13" s="21" customFormat="1" ht="30" customHeight="1">
      <c r="A4322" s="90" t="s">
        <v>35</v>
      </c>
      <c r="B4322" s="90"/>
      <c r="C4322" s="90"/>
      <c r="D4322" s="90"/>
      <c r="E4322" s="90"/>
      <c r="H4322" s="1"/>
      <c r="I4322" s="1"/>
      <c r="J4322" s="1"/>
      <c r="K4322" s="1"/>
      <c r="L4322" s="1"/>
      <c r="M4322" s="1"/>
    </row>
    <row r="4323" spans="1:13" ht="18.75" customHeight="1">
      <c r="A4323" s="22" t="s">
        <v>49</v>
      </c>
      <c r="B4323" s="91" t="str">
        <f>IF((SCH!$B$2=""),"",SCH!$B$2)</f>
        <v/>
      </c>
      <c r="C4323" s="91"/>
      <c r="D4323" s="91"/>
      <c r="E4323" s="92"/>
    </row>
    <row r="4324" spans="1:13" ht="18.75" customHeight="1">
      <c r="A4324" s="23" t="s">
        <v>50</v>
      </c>
      <c r="B4324" s="82" t="str">
        <f>IF((SCH!$B$3=""),"",SCH!$B$3)</f>
        <v/>
      </c>
      <c r="C4324" s="82"/>
      <c r="D4324" s="82"/>
      <c r="E4324" s="83"/>
    </row>
    <row r="4325" spans="1:13" ht="18.75" customHeight="1">
      <c r="A4325" s="23" t="s">
        <v>56</v>
      </c>
      <c r="B4325" s="46" t="str">
        <f>IF((SCH!$B$4=""),"",SCH!$B$4)</f>
        <v/>
      </c>
      <c r="C4325" s="24" t="s">
        <v>57</v>
      </c>
      <c r="D4325" s="82" t="str">
        <f>IF((SCH!$B$5=""),"",SCH!$B$5)</f>
        <v/>
      </c>
      <c r="E4325" s="83"/>
    </row>
    <row r="4326" spans="1:13" ht="18.75" customHeight="1">
      <c r="A4326" s="23" t="s">
        <v>51</v>
      </c>
      <c r="B4326" s="82" t="str">
        <f>IF((SCH!$B$6=""),"",SCH!$B$6)</f>
        <v/>
      </c>
      <c r="C4326" s="82"/>
      <c r="D4326" s="82"/>
      <c r="E4326" s="83"/>
    </row>
    <row r="4327" spans="1:13" ht="18.75" customHeight="1">
      <c r="A4327" s="23" t="s">
        <v>52</v>
      </c>
      <c r="B4327" s="82" t="str">
        <f>IF((SCH!$B$7=""),"",SCH!$B$7)</f>
        <v/>
      </c>
      <c r="C4327" s="82"/>
      <c r="D4327" s="82"/>
      <c r="E4327" s="83"/>
    </row>
    <row r="4328" spans="1:13" ht="18.75" customHeight="1">
      <c r="A4328" s="25" t="s">
        <v>53</v>
      </c>
      <c r="B4328" s="84" t="str">
        <f>IF((SCH!$B$8=""),"",SCH!$B$8)</f>
        <v/>
      </c>
      <c r="C4328" s="84"/>
      <c r="D4328" s="84"/>
      <c r="E4328" s="85"/>
    </row>
    <row r="4329" spans="1:13" ht="26.25" customHeight="1">
      <c r="A4329" s="86" t="s">
        <v>36</v>
      </c>
      <c r="B4329" s="86"/>
      <c r="C4329" s="86"/>
      <c r="D4329" s="86"/>
      <c r="E4329" s="86"/>
    </row>
    <row r="4330" spans="1:13" s="21" customFormat="1" ht="15" customHeight="1">
      <c r="A4330" s="87" t="s">
        <v>37</v>
      </c>
      <c r="B4330" s="87"/>
      <c r="C4330" s="87"/>
      <c r="D4330" s="87"/>
      <c r="E4330" s="87"/>
      <c r="H4330" s="1"/>
      <c r="I4330" s="1"/>
      <c r="J4330" s="1"/>
      <c r="K4330" s="1"/>
      <c r="L4330" s="1"/>
      <c r="M4330" s="1"/>
    </row>
    <row r="4331" spans="1:13" s="21" customFormat="1">
      <c r="A4331" s="88" t="s">
        <v>38</v>
      </c>
      <c r="B4331" s="88"/>
      <c r="C4331" s="88"/>
      <c r="D4331" s="88"/>
      <c r="E4331" s="88"/>
      <c r="H4331" s="1"/>
      <c r="I4331" s="1"/>
      <c r="J4331" s="1"/>
      <c r="K4331" s="1"/>
      <c r="L4331" s="1"/>
      <c r="M4331" s="1"/>
    </row>
    <row r="4332" spans="1:13" ht="26.25" customHeight="1">
      <c r="A4332" s="72" t="s">
        <v>39</v>
      </c>
      <c r="B4332" s="72"/>
      <c r="C4332" s="72"/>
      <c r="D4332" s="72"/>
      <c r="E4332" s="72"/>
    </row>
    <row r="4333" spans="1:13" ht="23.25">
      <c r="A4333" s="5" t="s">
        <v>45</v>
      </c>
      <c r="B4333" s="45">
        <f>VLOOKUP($I4321,DATA!$A$1:$V$200,2,FALSE)</f>
        <v>0</v>
      </c>
      <c r="C4333" s="43" t="s">
        <v>48</v>
      </c>
      <c r="D4333" s="81">
        <f>VLOOKUP($I4321,DATA!$A$1:$V$200,3,FALSE)</f>
        <v>0</v>
      </c>
      <c r="E4333" s="81"/>
    </row>
    <row r="4334" spans="1:13" ht="23.25">
      <c r="A4334" s="5" t="s">
        <v>46</v>
      </c>
      <c r="B4334" s="79">
        <f>VLOOKUP($I4321,DATA!$A$1:$V$200,4,FALSE)</f>
        <v>0</v>
      </c>
      <c r="C4334" s="79"/>
      <c r="D4334" s="79"/>
      <c r="E4334" s="79"/>
    </row>
    <row r="4335" spans="1:13" ht="23.25">
      <c r="A4335" s="5" t="s">
        <v>47</v>
      </c>
      <c r="B4335" s="79">
        <f>VLOOKUP($I4321,DATA!$A$1:$V$200,5,FALSE)</f>
        <v>0</v>
      </c>
      <c r="C4335" s="79"/>
      <c r="D4335" s="79"/>
      <c r="E4335" s="79"/>
    </row>
    <row r="4336" spans="1:13" ht="23.25" customHeight="1">
      <c r="A4336" s="5" t="s">
        <v>40</v>
      </c>
      <c r="B4336" s="79">
        <f>VLOOKUP($I4321,DATA!$A$1:$V$200,6,FALSE)</f>
        <v>0</v>
      </c>
      <c r="C4336" s="79"/>
      <c r="D4336" s="79"/>
      <c r="E4336" s="79"/>
    </row>
    <row r="4337" spans="1:5" ht="23.25" customHeight="1">
      <c r="A4337" s="5" t="s">
        <v>41</v>
      </c>
      <c r="B4337" s="79">
        <f>VLOOKUP($I4321,DATA!$A$1:$V$200,7,FALSE)</f>
        <v>0</v>
      </c>
      <c r="C4337" s="79"/>
      <c r="D4337" s="79"/>
      <c r="E4337" s="79"/>
    </row>
    <row r="4338" spans="1:5" ht="23.25" customHeight="1">
      <c r="A4338" s="5" t="s">
        <v>42</v>
      </c>
      <c r="B4338" s="79">
        <f>VLOOKUP($I4321,DATA!$A$1:$V$200,8,FALSE)</f>
        <v>0</v>
      </c>
      <c r="C4338" s="79"/>
      <c r="D4338" s="79"/>
      <c r="E4338" s="79"/>
    </row>
    <row r="4339" spans="1:5" ht="25.5">
      <c r="A4339" s="5" t="s">
        <v>43</v>
      </c>
      <c r="B4339" s="79">
        <f>VLOOKUP($I4321,DATA!$A$1:$V$200,9,FALSE)</f>
        <v>0</v>
      </c>
      <c r="C4339" s="79"/>
      <c r="D4339" s="79"/>
      <c r="E4339" s="79"/>
    </row>
    <row r="4340" spans="1:5" ht="22.5" customHeight="1">
      <c r="A4340" s="80" t="s">
        <v>44</v>
      </c>
      <c r="B4340" s="80"/>
      <c r="C4340" s="80"/>
      <c r="D4340" s="80"/>
      <c r="E4340" s="80"/>
    </row>
    <row r="4341" spans="1:5" ht="18.75" customHeight="1">
      <c r="A4341" s="72" t="s">
        <v>58</v>
      </c>
      <c r="B4341" s="72"/>
      <c r="C4341" s="72"/>
      <c r="D4341" s="72"/>
      <c r="E4341" s="72"/>
    </row>
    <row r="4342" spans="1:5" ht="22.5" customHeight="1">
      <c r="A4342" s="26" t="s">
        <v>74</v>
      </c>
    </row>
    <row r="4343" spans="1:5" ht="18" customHeight="1">
      <c r="A4343" s="44" t="s">
        <v>59</v>
      </c>
      <c r="B4343" s="73" t="s">
        <v>60</v>
      </c>
      <c r="C4343" s="74"/>
      <c r="D4343" s="73" t="s">
        <v>61</v>
      </c>
      <c r="E4343" s="74"/>
    </row>
    <row r="4344" spans="1:5" ht="37.5" customHeight="1">
      <c r="A4344" s="28" t="s">
        <v>62</v>
      </c>
      <c r="B4344" s="65" t="e">
        <f t="shared" ref="B4344" si="1516">HLOOKUP(D4344,$I$23:$M$32,2,FALSE)</f>
        <v>#N/A</v>
      </c>
      <c r="C4344" s="66"/>
      <c r="D4344" s="68">
        <f>VLOOKUP($I4321,DATA!$A$1:$V$200,10,FALSE)</f>
        <v>0</v>
      </c>
      <c r="E4344" s="69"/>
    </row>
    <row r="4345" spans="1:5" ht="37.5" customHeight="1">
      <c r="A4345" s="28" t="s">
        <v>63</v>
      </c>
      <c r="B4345" s="65" t="e">
        <f t="shared" ref="B4345" si="1517">HLOOKUP(D4344,$I$23:$M$32,3,FALSE)</f>
        <v>#N/A</v>
      </c>
      <c r="C4345" s="66"/>
      <c r="D4345" s="68">
        <f>VLOOKUP($I4321,DATA!$A$1:$V$200,11,FALSE)</f>
        <v>0</v>
      </c>
      <c r="E4345" s="69"/>
    </row>
    <row r="4346" spans="1:5" ht="37.5" customHeight="1">
      <c r="A4346" s="28" t="s">
        <v>64</v>
      </c>
      <c r="B4346" s="65" t="e">
        <f t="shared" ref="B4346" si="1518">HLOOKUP(D4344,$I$23:$M$32,4,FALSE)</f>
        <v>#N/A</v>
      </c>
      <c r="C4346" s="66"/>
      <c r="D4346" s="68">
        <f>VLOOKUP($I4321,DATA!$A$1:$V$200,12,FALSE)</f>
        <v>0</v>
      </c>
      <c r="E4346" s="69"/>
    </row>
    <row r="4347" spans="1:5" ht="21.75" customHeight="1">
      <c r="A4347" s="26" t="s">
        <v>75</v>
      </c>
    </row>
    <row r="4348" spans="1:5" ht="18" customHeight="1">
      <c r="A4348" s="75" t="s">
        <v>65</v>
      </c>
      <c r="B4348" s="73" t="s">
        <v>60</v>
      </c>
      <c r="C4348" s="74"/>
      <c r="D4348" s="73" t="s">
        <v>61</v>
      </c>
      <c r="E4348" s="74"/>
    </row>
    <row r="4349" spans="1:5" ht="37.5" customHeight="1">
      <c r="A4349" s="76"/>
      <c r="B4349" s="65" t="e">
        <f t="shared" ref="B4349" si="1519">HLOOKUP(D4344,$I$23:$M$32,5,FALSE)</f>
        <v>#N/A</v>
      </c>
      <c r="C4349" s="66"/>
      <c r="D4349" s="68">
        <f>VLOOKUP($I4321,DATA!$A$1:$V$200,13,FALSE)</f>
        <v>0</v>
      </c>
      <c r="E4349" s="69"/>
    </row>
    <row r="4350" spans="1:5" ht="22.5" customHeight="1">
      <c r="A4350" s="26" t="s">
        <v>76</v>
      </c>
    </row>
    <row r="4351" spans="1:5" ht="18" customHeight="1">
      <c r="A4351" s="77" t="s">
        <v>66</v>
      </c>
      <c r="B4351" s="73" t="s">
        <v>60</v>
      </c>
      <c r="C4351" s="74"/>
      <c r="D4351" s="73" t="s">
        <v>61</v>
      </c>
      <c r="E4351" s="74"/>
    </row>
    <row r="4352" spans="1:5" ht="37.5" customHeight="1">
      <c r="A4352" s="78"/>
      <c r="B4352" s="65" t="e">
        <f t="shared" ref="B4352" si="1520">HLOOKUP(D4344,$I$23:$M$32,6,FALSE)</f>
        <v>#N/A</v>
      </c>
      <c r="C4352" s="66"/>
      <c r="D4352" s="68">
        <f>VLOOKUP($I4321,DATA!$A$1:$V$200,14,FALSE)</f>
        <v>0</v>
      </c>
      <c r="E4352" s="69"/>
    </row>
    <row r="4353" spans="1:13" ht="22.5" customHeight="1">
      <c r="A4353" s="26" t="s">
        <v>77</v>
      </c>
    </row>
    <row r="4354" spans="1:13" ht="30" customHeight="1">
      <c r="A4354" s="27" t="s">
        <v>67</v>
      </c>
      <c r="B4354" s="73" t="s">
        <v>60</v>
      </c>
      <c r="C4354" s="74"/>
      <c r="D4354" s="73" t="s">
        <v>61</v>
      </c>
      <c r="E4354" s="74"/>
    </row>
    <row r="4355" spans="1:13" ht="37.5" customHeight="1">
      <c r="A4355" s="28" t="s">
        <v>68</v>
      </c>
      <c r="B4355" s="65" t="e">
        <f t="shared" ref="B4355" si="1521">HLOOKUP(D4344,$I$23:$M$32,7,FALSE)</f>
        <v>#N/A</v>
      </c>
      <c r="C4355" s="66"/>
      <c r="D4355" s="68">
        <f>VLOOKUP($I4321,DATA!$A$1:$V$200,15,FALSE)</f>
        <v>0</v>
      </c>
      <c r="E4355" s="69"/>
    </row>
    <row r="4356" spans="1:13" ht="37.5" customHeight="1">
      <c r="A4356" s="28" t="s">
        <v>69</v>
      </c>
      <c r="B4356" s="65" t="e">
        <f t="shared" ref="B4356" si="1522">HLOOKUP(D4344,$I$23:$M$32,8,FALSE)</f>
        <v>#N/A</v>
      </c>
      <c r="C4356" s="66"/>
      <c r="D4356" s="68">
        <f>VLOOKUP($I4321,DATA!$A$1:$V$200,16,FALSE)</f>
        <v>0</v>
      </c>
      <c r="E4356" s="69"/>
    </row>
    <row r="4357" spans="1:13" ht="45" customHeight="1">
      <c r="A4357" s="29" t="s">
        <v>70</v>
      </c>
      <c r="B4357" s="65" t="e">
        <f t="shared" ref="B4357" si="1523">HLOOKUP(D4344,$I$23:$M$32,9,FALSE)</f>
        <v>#N/A</v>
      </c>
      <c r="C4357" s="66"/>
      <c r="D4357" s="68">
        <f>VLOOKUP($I4321,DATA!$A$1:$V$200,17,FALSE)</f>
        <v>0</v>
      </c>
      <c r="E4357" s="69"/>
    </row>
    <row r="4358" spans="1:13" ht="37.5" customHeight="1">
      <c r="A4358" s="28" t="s">
        <v>71</v>
      </c>
      <c r="B4358" s="65" t="e">
        <f t="shared" ref="B4358" si="1524">HLOOKUP(D4344,$I$23:$M$32,10,FALSE)</f>
        <v>#N/A</v>
      </c>
      <c r="C4358" s="66"/>
      <c r="D4358" s="68">
        <f>VLOOKUP($I4321,DATA!$A$1:$V$200,18,FALSE)</f>
        <v>0</v>
      </c>
      <c r="E4358" s="69"/>
    </row>
    <row r="4359" spans="1:13" ht="37.5" customHeight="1">
      <c r="A4359" s="30"/>
      <c r="B4359" s="31"/>
      <c r="C4359" s="31"/>
      <c r="D4359" s="32"/>
      <c r="E4359" s="32"/>
    </row>
    <row r="4360" spans="1:13" ht="18.75" customHeight="1">
      <c r="A4360" s="72" t="s">
        <v>72</v>
      </c>
      <c r="B4360" s="72"/>
      <c r="C4360" s="72"/>
      <c r="D4360" s="72"/>
      <c r="E4360" s="72"/>
    </row>
    <row r="4361" spans="1:13" ht="22.5" customHeight="1">
      <c r="A4361" s="26" t="s">
        <v>78</v>
      </c>
    </row>
    <row r="4362" spans="1:13" ht="30" customHeight="1">
      <c r="A4362" s="27" t="s">
        <v>73</v>
      </c>
      <c r="B4362" s="73" t="s">
        <v>60</v>
      </c>
      <c r="C4362" s="74"/>
      <c r="D4362" s="73" t="s">
        <v>61</v>
      </c>
      <c r="E4362" s="74"/>
      <c r="I4362" s="1" t="s">
        <v>26</v>
      </c>
      <c r="J4362" s="1" t="s">
        <v>25</v>
      </c>
      <c r="K4362" s="1" t="s">
        <v>194</v>
      </c>
      <c r="L4362" s="1" t="s">
        <v>195</v>
      </c>
      <c r="M4362" s="1" t="s">
        <v>196</v>
      </c>
    </row>
    <row r="4363" spans="1:13" ht="52.5" customHeight="1">
      <c r="A4363" s="29" t="str">
        <f>GRD!$L$4</f>
        <v>SELECT</v>
      </c>
      <c r="B4363" s="65" t="e">
        <f t="shared" ref="B4363:B4364" si="1525">HLOOKUP(D4363,$I$42:$M$44,$G4363,FALSE)</f>
        <v>#N/A</v>
      </c>
      <c r="C4363" s="66"/>
      <c r="D4363" s="68">
        <f>VLOOKUP($I4321,DATA!$A$1:$V$200,19,FALSE)</f>
        <v>0</v>
      </c>
      <c r="E4363" s="69"/>
      <c r="G4363" s="1">
        <v>2</v>
      </c>
      <c r="H4363" s="1" t="str">
        <f t="shared" ref="H4363:H4364" si="1526">A4363</f>
        <v>SELECT</v>
      </c>
      <c r="I4363" s="1" t="e">
        <f t="shared" ref="I4363:I4364" si="1527">VLOOKUP($H4363,$H$3:$M$15,2,FALSE)</f>
        <v>#N/A</v>
      </c>
      <c r="J4363" s="1" t="e">
        <f t="shared" ref="J4363:J4364" si="1528">VLOOKUP($H4363,$H$3:$M$15,3,FALSE)</f>
        <v>#N/A</v>
      </c>
      <c r="K4363" s="1" t="e">
        <f t="shared" ref="K4363:K4364" si="1529">VLOOKUP($H4363,$H$3:$M$15,4,FALSE)</f>
        <v>#N/A</v>
      </c>
      <c r="L4363" s="1" t="e">
        <f t="shared" ref="L4363:L4364" si="1530">VLOOKUP($H4363,$H$3:$M$15,5,FALSE)</f>
        <v>#N/A</v>
      </c>
      <c r="M4363" s="1" t="e">
        <f t="shared" ref="M4363:M4364" si="1531">VLOOKUP($H4363,$H$3:$M$15,6,FALSE)</f>
        <v>#N/A</v>
      </c>
    </row>
    <row r="4364" spans="1:13" ht="52.5" customHeight="1">
      <c r="A4364" s="29" t="str">
        <f>GRD!$M$4</f>
        <v>SELECT</v>
      </c>
      <c r="B4364" s="65" t="e">
        <f t="shared" si="1525"/>
        <v>#N/A</v>
      </c>
      <c r="C4364" s="66"/>
      <c r="D4364" s="68">
        <f>VLOOKUP($I4321,DATA!$A$1:$V$200,20,FALSE)</f>
        <v>0</v>
      </c>
      <c r="E4364" s="69"/>
      <c r="G4364" s="1">
        <v>3</v>
      </c>
      <c r="H4364" s="1" t="str">
        <f t="shared" si="1526"/>
        <v>SELECT</v>
      </c>
      <c r="I4364" s="1" t="e">
        <f t="shared" si="1527"/>
        <v>#N/A</v>
      </c>
      <c r="J4364" s="1" t="e">
        <f t="shared" si="1528"/>
        <v>#N/A</v>
      </c>
      <c r="K4364" s="1" t="e">
        <f t="shared" si="1529"/>
        <v>#N/A</v>
      </c>
      <c r="L4364" s="1" t="e">
        <f t="shared" si="1530"/>
        <v>#N/A</v>
      </c>
      <c r="M4364" s="1" t="e">
        <f t="shared" si="1531"/>
        <v>#N/A</v>
      </c>
    </row>
    <row r="4365" spans="1:13" ht="37.5" customHeight="1">
      <c r="A4365" s="70" t="s">
        <v>79</v>
      </c>
      <c r="B4365" s="70"/>
      <c r="C4365" s="70"/>
      <c r="D4365" s="70"/>
      <c r="E4365" s="70"/>
    </row>
    <row r="4366" spans="1:13" ht="12" customHeight="1">
      <c r="A4366" s="33"/>
      <c r="B4366" s="33"/>
      <c r="C4366" s="33"/>
      <c r="D4366" s="33"/>
      <c r="E4366" s="33"/>
    </row>
    <row r="4367" spans="1:13" ht="30" customHeight="1">
      <c r="A4367" s="27" t="s">
        <v>73</v>
      </c>
      <c r="B4367" s="71" t="s">
        <v>60</v>
      </c>
      <c r="C4367" s="71"/>
      <c r="D4367" s="71" t="s">
        <v>61</v>
      </c>
      <c r="E4367" s="71"/>
      <c r="I4367" s="1" t="s">
        <v>26</v>
      </c>
      <c r="J4367" s="1" t="s">
        <v>25</v>
      </c>
      <c r="K4367" s="1" t="s">
        <v>194</v>
      </c>
      <c r="L4367" s="1" t="s">
        <v>195</v>
      </c>
      <c r="M4367" s="1" t="s">
        <v>196</v>
      </c>
    </row>
    <row r="4368" spans="1:13" ht="52.5" customHeight="1">
      <c r="A4368" s="29" t="str">
        <f>GRD!$N$4</f>
        <v>SELECT</v>
      </c>
      <c r="B4368" s="65" t="e">
        <f t="shared" ref="B4368:B4369" si="1532">HLOOKUP(D4368,$I$47:$M$49,$G4368,FALSE)</f>
        <v>#N/A</v>
      </c>
      <c r="C4368" s="66"/>
      <c r="D4368" s="67">
        <f>VLOOKUP($I4321,DATA!$A$1:$V$200,21,FALSE)</f>
        <v>0</v>
      </c>
      <c r="E4368" s="67"/>
      <c r="G4368" s="1">
        <v>2</v>
      </c>
      <c r="H4368" s="1" t="str">
        <f t="shared" ref="H4368:H4369" si="1533">A4368</f>
        <v>SELECT</v>
      </c>
      <c r="I4368" s="1" t="e">
        <f t="shared" ref="I4368:I4429" si="1534">VLOOKUP($H4368,$H$3:$M$15,2,FALSE)</f>
        <v>#N/A</v>
      </c>
      <c r="J4368" s="1" t="e">
        <f t="shared" ref="J4368:J4429" si="1535">VLOOKUP($H4368,$H$3:$M$15,3,FALSE)</f>
        <v>#N/A</v>
      </c>
      <c r="K4368" s="1" t="e">
        <f t="shared" ref="K4368:K4429" si="1536">VLOOKUP($H4368,$H$3:$M$15,4,FALSE)</f>
        <v>#N/A</v>
      </c>
      <c r="L4368" s="1" t="e">
        <f t="shared" ref="L4368:L4429" si="1537">VLOOKUP($H4368,$H$3:$M$15,5,FALSE)</f>
        <v>#N/A</v>
      </c>
      <c r="M4368" s="1" t="e">
        <f t="shared" ref="M4368:M4429" si="1538">VLOOKUP($H4368,$H$3:$M$15,6,FALSE)</f>
        <v>#N/A</v>
      </c>
    </row>
    <row r="4369" spans="1:13" ht="52.5" customHeight="1">
      <c r="A4369" s="29" t="str">
        <f>GRD!$O$4</f>
        <v>SELECT</v>
      </c>
      <c r="B4369" s="65" t="e">
        <f t="shared" si="1532"/>
        <v>#N/A</v>
      </c>
      <c r="C4369" s="66"/>
      <c r="D4369" s="67">
        <f>VLOOKUP($I4321,DATA!$A$1:$V$200,22,FALSE)</f>
        <v>0</v>
      </c>
      <c r="E4369" s="67"/>
      <c r="G4369" s="1">
        <v>3</v>
      </c>
      <c r="H4369" s="1" t="str">
        <f t="shared" si="1533"/>
        <v>SELECT</v>
      </c>
      <c r="I4369" s="1" t="e">
        <f t="shared" si="1534"/>
        <v>#N/A</v>
      </c>
      <c r="J4369" s="1" t="e">
        <f t="shared" si="1535"/>
        <v>#N/A</v>
      </c>
      <c r="K4369" s="1" t="e">
        <f t="shared" si="1536"/>
        <v>#N/A</v>
      </c>
      <c r="L4369" s="1" t="e">
        <f t="shared" si="1537"/>
        <v>#N/A</v>
      </c>
      <c r="M4369" s="1" t="e">
        <f t="shared" si="1538"/>
        <v>#N/A</v>
      </c>
    </row>
    <row r="4375" spans="1:13">
      <c r="A4375" s="64" t="s">
        <v>80</v>
      </c>
      <c r="B4375" s="64"/>
      <c r="C4375" s="64" t="s">
        <v>81</v>
      </c>
      <c r="D4375" s="64"/>
      <c r="E4375" s="64"/>
    </row>
    <row r="4376" spans="1:13">
      <c r="C4376" s="64" t="s">
        <v>82</v>
      </c>
      <c r="D4376" s="64"/>
      <c r="E4376" s="64"/>
    </row>
    <row r="4377" spans="1:13">
      <c r="A4377" s="1" t="s">
        <v>84</v>
      </c>
    </row>
    <row r="4379" spans="1:13">
      <c r="A4379" s="1" t="s">
        <v>83</v>
      </c>
    </row>
    <row r="4381" spans="1:13" s="21" customFormat="1" ht="18.75" customHeight="1">
      <c r="A4381" s="89" t="s">
        <v>34</v>
      </c>
      <c r="B4381" s="89"/>
      <c r="C4381" s="89"/>
      <c r="D4381" s="89"/>
      <c r="E4381" s="89"/>
      <c r="I4381" s="21">
        <f t="shared" ref="I4381" si="1539">I4321+1</f>
        <v>74</v>
      </c>
    </row>
    <row r="4382" spans="1:13" s="21" customFormat="1" ht="30" customHeight="1">
      <c r="A4382" s="90" t="s">
        <v>35</v>
      </c>
      <c r="B4382" s="90"/>
      <c r="C4382" s="90"/>
      <c r="D4382" s="90"/>
      <c r="E4382" s="90"/>
      <c r="H4382" s="1"/>
      <c r="I4382" s="1"/>
      <c r="J4382" s="1"/>
      <c r="K4382" s="1"/>
      <c r="L4382" s="1"/>
      <c r="M4382" s="1"/>
    </row>
    <row r="4383" spans="1:13" ht="18.75" customHeight="1">
      <c r="A4383" s="22" t="s">
        <v>49</v>
      </c>
      <c r="B4383" s="91" t="str">
        <f>IF((SCH!$B$2=""),"",SCH!$B$2)</f>
        <v/>
      </c>
      <c r="C4383" s="91"/>
      <c r="D4383" s="91"/>
      <c r="E4383" s="92"/>
    </row>
    <row r="4384" spans="1:13" ht="18.75" customHeight="1">
      <c r="A4384" s="23" t="s">
        <v>50</v>
      </c>
      <c r="B4384" s="82" t="str">
        <f>IF((SCH!$B$3=""),"",SCH!$B$3)</f>
        <v/>
      </c>
      <c r="C4384" s="82"/>
      <c r="D4384" s="82"/>
      <c r="E4384" s="83"/>
    </row>
    <row r="4385" spans="1:13" ht="18.75" customHeight="1">
      <c r="A4385" s="23" t="s">
        <v>56</v>
      </c>
      <c r="B4385" s="46" t="str">
        <f>IF((SCH!$B$4=""),"",SCH!$B$4)</f>
        <v/>
      </c>
      <c r="C4385" s="24" t="s">
        <v>57</v>
      </c>
      <c r="D4385" s="82" t="str">
        <f>IF((SCH!$B$5=""),"",SCH!$B$5)</f>
        <v/>
      </c>
      <c r="E4385" s="83"/>
    </row>
    <row r="4386" spans="1:13" ht="18.75" customHeight="1">
      <c r="A4386" s="23" t="s">
        <v>51</v>
      </c>
      <c r="B4386" s="82" t="str">
        <f>IF((SCH!$B$6=""),"",SCH!$B$6)</f>
        <v/>
      </c>
      <c r="C4386" s="82"/>
      <c r="D4386" s="82"/>
      <c r="E4386" s="83"/>
    </row>
    <row r="4387" spans="1:13" ht="18.75" customHeight="1">
      <c r="A4387" s="23" t="s">
        <v>52</v>
      </c>
      <c r="B4387" s="82" t="str">
        <f>IF((SCH!$B$7=""),"",SCH!$B$7)</f>
        <v/>
      </c>
      <c r="C4387" s="82"/>
      <c r="D4387" s="82"/>
      <c r="E4387" s="83"/>
    </row>
    <row r="4388" spans="1:13" ht="18.75" customHeight="1">
      <c r="A4388" s="25" t="s">
        <v>53</v>
      </c>
      <c r="B4388" s="84" t="str">
        <f>IF((SCH!$B$8=""),"",SCH!$B$8)</f>
        <v/>
      </c>
      <c r="C4388" s="84"/>
      <c r="D4388" s="84"/>
      <c r="E4388" s="85"/>
    </row>
    <row r="4389" spans="1:13" ht="26.25" customHeight="1">
      <c r="A4389" s="86" t="s">
        <v>36</v>
      </c>
      <c r="B4389" s="86"/>
      <c r="C4389" s="86"/>
      <c r="D4389" s="86"/>
      <c r="E4389" s="86"/>
    </row>
    <row r="4390" spans="1:13" s="21" customFormat="1" ht="15" customHeight="1">
      <c r="A4390" s="87" t="s">
        <v>37</v>
      </c>
      <c r="B4390" s="87"/>
      <c r="C4390" s="87"/>
      <c r="D4390" s="87"/>
      <c r="E4390" s="87"/>
      <c r="H4390" s="1"/>
      <c r="I4390" s="1"/>
      <c r="J4390" s="1"/>
      <c r="K4390" s="1"/>
      <c r="L4390" s="1"/>
      <c r="M4390" s="1"/>
    </row>
    <row r="4391" spans="1:13" s="21" customFormat="1">
      <c r="A4391" s="88" t="s">
        <v>38</v>
      </c>
      <c r="B4391" s="88"/>
      <c r="C4391" s="88"/>
      <c r="D4391" s="88"/>
      <c r="E4391" s="88"/>
      <c r="H4391" s="1"/>
      <c r="I4391" s="1"/>
      <c r="J4391" s="1"/>
      <c r="K4391" s="1"/>
      <c r="L4391" s="1"/>
      <c r="M4391" s="1"/>
    </row>
    <row r="4392" spans="1:13" ht="26.25" customHeight="1">
      <c r="A4392" s="72" t="s">
        <v>39</v>
      </c>
      <c r="B4392" s="72"/>
      <c r="C4392" s="72"/>
      <c r="D4392" s="72"/>
      <c r="E4392" s="72"/>
    </row>
    <row r="4393" spans="1:13" ht="23.25">
      <c r="A4393" s="5" t="s">
        <v>45</v>
      </c>
      <c r="B4393" s="45">
        <f>VLOOKUP($I4381,DATA!$A$1:$V$200,2,FALSE)</f>
        <v>0</v>
      </c>
      <c r="C4393" s="43" t="s">
        <v>48</v>
      </c>
      <c r="D4393" s="81">
        <f>VLOOKUP($I4381,DATA!$A$1:$V$200,3,FALSE)</f>
        <v>0</v>
      </c>
      <c r="E4393" s="81"/>
    </row>
    <row r="4394" spans="1:13" ht="23.25">
      <c r="A4394" s="5" t="s">
        <v>46</v>
      </c>
      <c r="B4394" s="79">
        <f>VLOOKUP($I4381,DATA!$A$1:$V$200,4,FALSE)</f>
        <v>0</v>
      </c>
      <c r="C4394" s="79"/>
      <c r="D4394" s="79"/>
      <c r="E4394" s="79"/>
    </row>
    <row r="4395" spans="1:13" ht="23.25">
      <c r="A4395" s="5" t="s">
        <v>47</v>
      </c>
      <c r="B4395" s="79">
        <f>VLOOKUP($I4381,DATA!$A$1:$V$200,5,FALSE)</f>
        <v>0</v>
      </c>
      <c r="C4395" s="79"/>
      <c r="D4395" s="79"/>
      <c r="E4395" s="79"/>
    </row>
    <row r="4396" spans="1:13" ht="23.25" customHeight="1">
      <c r="A4396" s="5" t="s">
        <v>40</v>
      </c>
      <c r="B4396" s="79">
        <f>VLOOKUP($I4381,DATA!$A$1:$V$200,6,FALSE)</f>
        <v>0</v>
      </c>
      <c r="C4396" s="79"/>
      <c r="D4396" s="79"/>
      <c r="E4396" s="79"/>
    </row>
    <row r="4397" spans="1:13" ht="23.25" customHeight="1">
      <c r="A4397" s="5" t="s">
        <v>41</v>
      </c>
      <c r="B4397" s="79">
        <f>VLOOKUP($I4381,DATA!$A$1:$V$200,7,FALSE)</f>
        <v>0</v>
      </c>
      <c r="C4397" s="79"/>
      <c r="D4397" s="79"/>
      <c r="E4397" s="79"/>
    </row>
    <row r="4398" spans="1:13" ht="23.25" customHeight="1">
      <c r="A4398" s="5" t="s">
        <v>42</v>
      </c>
      <c r="B4398" s="79">
        <f>VLOOKUP($I4381,DATA!$A$1:$V$200,8,FALSE)</f>
        <v>0</v>
      </c>
      <c r="C4398" s="79"/>
      <c r="D4398" s="79"/>
      <c r="E4398" s="79"/>
    </row>
    <row r="4399" spans="1:13" ht="25.5">
      <c r="A4399" s="5" t="s">
        <v>43</v>
      </c>
      <c r="B4399" s="79">
        <f>VLOOKUP($I4381,DATA!$A$1:$V$200,9,FALSE)</f>
        <v>0</v>
      </c>
      <c r="C4399" s="79"/>
      <c r="D4399" s="79"/>
      <c r="E4399" s="79"/>
    </row>
    <row r="4400" spans="1:13" ht="22.5" customHeight="1">
      <c r="A4400" s="80" t="s">
        <v>44</v>
      </c>
      <c r="B4400" s="80"/>
      <c r="C4400" s="80"/>
      <c r="D4400" s="80"/>
      <c r="E4400" s="80"/>
    </row>
    <row r="4401" spans="1:5" ht="18.75" customHeight="1">
      <c r="A4401" s="72" t="s">
        <v>58</v>
      </c>
      <c r="B4401" s="72"/>
      <c r="C4401" s="72"/>
      <c r="D4401" s="72"/>
      <c r="E4401" s="72"/>
    </row>
    <row r="4402" spans="1:5" ht="22.5" customHeight="1">
      <c r="A4402" s="26" t="s">
        <v>74</v>
      </c>
    </row>
    <row r="4403" spans="1:5" ht="18" customHeight="1">
      <c r="A4403" s="44" t="s">
        <v>59</v>
      </c>
      <c r="B4403" s="73" t="s">
        <v>60</v>
      </c>
      <c r="C4403" s="74"/>
      <c r="D4403" s="73" t="s">
        <v>61</v>
      </c>
      <c r="E4403" s="74"/>
    </row>
    <row r="4404" spans="1:5" ht="37.5" customHeight="1">
      <c r="A4404" s="28" t="s">
        <v>62</v>
      </c>
      <c r="B4404" s="65" t="e">
        <f t="shared" ref="B4404" si="1540">HLOOKUP(D4404,$I$23:$M$32,2,FALSE)</f>
        <v>#N/A</v>
      </c>
      <c r="C4404" s="66"/>
      <c r="D4404" s="68">
        <f>VLOOKUP($I4381,DATA!$A$1:$V$200,10,FALSE)</f>
        <v>0</v>
      </c>
      <c r="E4404" s="69"/>
    </row>
    <row r="4405" spans="1:5" ht="37.5" customHeight="1">
      <c r="A4405" s="28" t="s">
        <v>63</v>
      </c>
      <c r="B4405" s="65" t="e">
        <f t="shared" ref="B4405" si="1541">HLOOKUP(D4404,$I$23:$M$32,3,FALSE)</f>
        <v>#N/A</v>
      </c>
      <c r="C4405" s="66"/>
      <c r="D4405" s="68">
        <f>VLOOKUP($I4381,DATA!$A$1:$V$200,11,FALSE)</f>
        <v>0</v>
      </c>
      <c r="E4405" s="69"/>
    </row>
    <row r="4406" spans="1:5" ht="37.5" customHeight="1">
      <c r="A4406" s="28" t="s">
        <v>64</v>
      </c>
      <c r="B4406" s="65" t="e">
        <f t="shared" ref="B4406" si="1542">HLOOKUP(D4404,$I$23:$M$32,4,FALSE)</f>
        <v>#N/A</v>
      </c>
      <c r="C4406" s="66"/>
      <c r="D4406" s="68">
        <f>VLOOKUP($I4381,DATA!$A$1:$V$200,12,FALSE)</f>
        <v>0</v>
      </c>
      <c r="E4406" s="69"/>
    </row>
    <row r="4407" spans="1:5" ht="21.75" customHeight="1">
      <c r="A4407" s="26" t="s">
        <v>75</v>
      </c>
    </row>
    <row r="4408" spans="1:5" ht="18" customHeight="1">
      <c r="A4408" s="75" t="s">
        <v>65</v>
      </c>
      <c r="B4408" s="73" t="s">
        <v>60</v>
      </c>
      <c r="C4408" s="74"/>
      <c r="D4408" s="73" t="s">
        <v>61</v>
      </c>
      <c r="E4408" s="74"/>
    </row>
    <row r="4409" spans="1:5" ht="37.5" customHeight="1">
      <c r="A4409" s="76"/>
      <c r="B4409" s="65" t="e">
        <f t="shared" ref="B4409" si="1543">HLOOKUP(D4404,$I$23:$M$32,5,FALSE)</f>
        <v>#N/A</v>
      </c>
      <c r="C4409" s="66"/>
      <c r="D4409" s="68">
        <f>VLOOKUP($I4381,DATA!$A$1:$V$200,13,FALSE)</f>
        <v>0</v>
      </c>
      <c r="E4409" s="69"/>
    </row>
    <row r="4410" spans="1:5" ht="22.5" customHeight="1">
      <c r="A4410" s="26" t="s">
        <v>76</v>
      </c>
    </row>
    <row r="4411" spans="1:5" ht="18" customHeight="1">
      <c r="A4411" s="77" t="s">
        <v>66</v>
      </c>
      <c r="B4411" s="73" t="s">
        <v>60</v>
      </c>
      <c r="C4411" s="74"/>
      <c r="D4411" s="73" t="s">
        <v>61</v>
      </c>
      <c r="E4411" s="74"/>
    </row>
    <row r="4412" spans="1:5" ht="37.5" customHeight="1">
      <c r="A4412" s="78"/>
      <c r="B4412" s="65" t="e">
        <f t="shared" ref="B4412" si="1544">HLOOKUP(D4404,$I$23:$M$32,6,FALSE)</f>
        <v>#N/A</v>
      </c>
      <c r="C4412" s="66"/>
      <c r="D4412" s="68">
        <f>VLOOKUP($I4381,DATA!$A$1:$V$200,14,FALSE)</f>
        <v>0</v>
      </c>
      <c r="E4412" s="69"/>
    </row>
    <row r="4413" spans="1:5" ht="22.5" customHeight="1">
      <c r="A4413" s="26" t="s">
        <v>77</v>
      </c>
    </row>
    <row r="4414" spans="1:5" ht="30" customHeight="1">
      <c r="A4414" s="27" t="s">
        <v>67</v>
      </c>
      <c r="B4414" s="73" t="s">
        <v>60</v>
      </c>
      <c r="C4414" s="74"/>
      <c r="D4414" s="73" t="s">
        <v>61</v>
      </c>
      <c r="E4414" s="74"/>
    </row>
    <row r="4415" spans="1:5" ht="37.5" customHeight="1">
      <c r="A4415" s="28" t="s">
        <v>68</v>
      </c>
      <c r="B4415" s="65" t="e">
        <f t="shared" ref="B4415" si="1545">HLOOKUP(D4404,$I$23:$M$32,7,FALSE)</f>
        <v>#N/A</v>
      </c>
      <c r="C4415" s="66"/>
      <c r="D4415" s="68">
        <f>VLOOKUP($I4381,DATA!$A$1:$V$200,15,FALSE)</f>
        <v>0</v>
      </c>
      <c r="E4415" s="69"/>
    </row>
    <row r="4416" spans="1:5" ht="37.5" customHeight="1">
      <c r="A4416" s="28" t="s">
        <v>69</v>
      </c>
      <c r="B4416" s="65" t="e">
        <f t="shared" ref="B4416" si="1546">HLOOKUP(D4404,$I$23:$M$32,8,FALSE)</f>
        <v>#N/A</v>
      </c>
      <c r="C4416" s="66"/>
      <c r="D4416" s="68">
        <f>VLOOKUP($I4381,DATA!$A$1:$V$200,16,FALSE)</f>
        <v>0</v>
      </c>
      <c r="E4416" s="69"/>
    </row>
    <row r="4417" spans="1:13" ht="45" customHeight="1">
      <c r="A4417" s="29" t="s">
        <v>70</v>
      </c>
      <c r="B4417" s="65" t="e">
        <f t="shared" ref="B4417" si="1547">HLOOKUP(D4404,$I$23:$M$32,9,FALSE)</f>
        <v>#N/A</v>
      </c>
      <c r="C4417" s="66"/>
      <c r="D4417" s="68">
        <f>VLOOKUP($I4381,DATA!$A$1:$V$200,17,FALSE)</f>
        <v>0</v>
      </c>
      <c r="E4417" s="69"/>
    </row>
    <row r="4418" spans="1:13" ht="37.5" customHeight="1">
      <c r="A4418" s="28" t="s">
        <v>71</v>
      </c>
      <c r="B4418" s="65" t="e">
        <f t="shared" ref="B4418" si="1548">HLOOKUP(D4404,$I$23:$M$32,10,FALSE)</f>
        <v>#N/A</v>
      </c>
      <c r="C4418" s="66"/>
      <c r="D4418" s="68">
        <f>VLOOKUP($I4381,DATA!$A$1:$V$200,18,FALSE)</f>
        <v>0</v>
      </c>
      <c r="E4418" s="69"/>
    </row>
    <row r="4419" spans="1:13" ht="37.5" customHeight="1">
      <c r="A4419" s="30"/>
      <c r="B4419" s="31"/>
      <c r="C4419" s="31"/>
      <c r="D4419" s="32"/>
      <c r="E4419" s="32"/>
    </row>
    <row r="4420" spans="1:13" ht="18.75" customHeight="1">
      <c r="A4420" s="72" t="s">
        <v>72</v>
      </c>
      <c r="B4420" s="72"/>
      <c r="C4420" s="72"/>
      <c r="D4420" s="72"/>
      <c r="E4420" s="72"/>
    </row>
    <row r="4421" spans="1:13" ht="22.5" customHeight="1">
      <c r="A4421" s="26" t="s">
        <v>78</v>
      </c>
    </row>
    <row r="4422" spans="1:13" ht="30" customHeight="1">
      <c r="A4422" s="27" t="s">
        <v>73</v>
      </c>
      <c r="B4422" s="73" t="s">
        <v>60</v>
      </c>
      <c r="C4422" s="74"/>
      <c r="D4422" s="73" t="s">
        <v>61</v>
      </c>
      <c r="E4422" s="74"/>
      <c r="I4422" s="1" t="s">
        <v>26</v>
      </c>
      <c r="J4422" s="1" t="s">
        <v>25</v>
      </c>
      <c r="K4422" s="1" t="s">
        <v>194</v>
      </c>
      <c r="L4422" s="1" t="s">
        <v>195</v>
      </c>
      <c r="M4422" s="1" t="s">
        <v>196</v>
      </c>
    </row>
    <row r="4423" spans="1:13" ht="52.5" customHeight="1">
      <c r="A4423" s="29" t="str">
        <f>GRD!$L$4</f>
        <v>SELECT</v>
      </c>
      <c r="B4423" s="65" t="e">
        <f t="shared" ref="B4423:B4424" si="1549">HLOOKUP(D4423,$I$42:$M$44,$G4423,FALSE)</f>
        <v>#N/A</v>
      </c>
      <c r="C4423" s="66"/>
      <c r="D4423" s="68">
        <f>VLOOKUP($I4381,DATA!$A$1:$V$200,19,FALSE)</f>
        <v>0</v>
      </c>
      <c r="E4423" s="69"/>
      <c r="G4423" s="1">
        <v>2</v>
      </c>
      <c r="H4423" s="1" t="str">
        <f t="shared" ref="H4423:H4424" si="1550">A4423</f>
        <v>SELECT</v>
      </c>
      <c r="I4423" s="1" t="e">
        <f t="shared" ref="I4423:I4424" si="1551">VLOOKUP($H4423,$H$3:$M$15,2,FALSE)</f>
        <v>#N/A</v>
      </c>
      <c r="J4423" s="1" t="e">
        <f t="shared" ref="J4423:J4424" si="1552">VLOOKUP($H4423,$H$3:$M$15,3,FALSE)</f>
        <v>#N/A</v>
      </c>
      <c r="K4423" s="1" t="e">
        <f t="shared" ref="K4423:K4424" si="1553">VLOOKUP($H4423,$H$3:$M$15,4,FALSE)</f>
        <v>#N/A</v>
      </c>
      <c r="L4423" s="1" t="e">
        <f t="shared" ref="L4423:L4424" si="1554">VLOOKUP($H4423,$H$3:$M$15,5,FALSE)</f>
        <v>#N/A</v>
      </c>
      <c r="M4423" s="1" t="e">
        <f t="shared" ref="M4423:M4424" si="1555">VLOOKUP($H4423,$H$3:$M$15,6,FALSE)</f>
        <v>#N/A</v>
      </c>
    </row>
    <row r="4424" spans="1:13" ht="52.5" customHeight="1">
      <c r="A4424" s="29" t="str">
        <f>GRD!$M$4</f>
        <v>SELECT</v>
      </c>
      <c r="B4424" s="65" t="e">
        <f t="shared" si="1549"/>
        <v>#N/A</v>
      </c>
      <c r="C4424" s="66"/>
      <c r="D4424" s="68">
        <f>VLOOKUP($I4381,DATA!$A$1:$V$200,20,FALSE)</f>
        <v>0</v>
      </c>
      <c r="E4424" s="69"/>
      <c r="G4424" s="1">
        <v>3</v>
      </c>
      <c r="H4424" s="1" t="str">
        <f t="shared" si="1550"/>
        <v>SELECT</v>
      </c>
      <c r="I4424" s="1" t="e">
        <f t="shared" si="1551"/>
        <v>#N/A</v>
      </c>
      <c r="J4424" s="1" t="e">
        <f t="shared" si="1552"/>
        <v>#N/A</v>
      </c>
      <c r="K4424" s="1" t="e">
        <f t="shared" si="1553"/>
        <v>#N/A</v>
      </c>
      <c r="L4424" s="1" t="e">
        <f t="shared" si="1554"/>
        <v>#N/A</v>
      </c>
      <c r="M4424" s="1" t="e">
        <f t="shared" si="1555"/>
        <v>#N/A</v>
      </c>
    </row>
    <row r="4425" spans="1:13" ht="37.5" customHeight="1">
      <c r="A4425" s="70" t="s">
        <v>79</v>
      </c>
      <c r="B4425" s="70"/>
      <c r="C4425" s="70"/>
      <c r="D4425" s="70"/>
      <c r="E4425" s="70"/>
    </row>
    <row r="4426" spans="1:13" ht="12" customHeight="1">
      <c r="A4426" s="33"/>
      <c r="B4426" s="33"/>
      <c r="C4426" s="33"/>
      <c r="D4426" s="33"/>
      <c r="E4426" s="33"/>
    </row>
    <row r="4427" spans="1:13" ht="30" customHeight="1">
      <c r="A4427" s="27" t="s">
        <v>73</v>
      </c>
      <c r="B4427" s="71" t="s">
        <v>60</v>
      </c>
      <c r="C4427" s="71"/>
      <c r="D4427" s="71" t="s">
        <v>61</v>
      </c>
      <c r="E4427" s="71"/>
      <c r="I4427" s="1" t="s">
        <v>26</v>
      </c>
      <c r="J4427" s="1" t="s">
        <v>25</v>
      </c>
      <c r="K4427" s="1" t="s">
        <v>194</v>
      </c>
      <c r="L4427" s="1" t="s">
        <v>195</v>
      </c>
      <c r="M4427" s="1" t="s">
        <v>196</v>
      </c>
    </row>
    <row r="4428" spans="1:13" ht="52.5" customHeight="1">
      <c r="A4428" s="29" t="str">
        <f>GRD!$N$4</f>
        <v>SELECT</v>
      </c>
      <c r="B4428" s="65" t="e">
        <f t="shared" ref="B4428:B4429" si="1556">HLOOKUP(D4428,$I$47:$M$49,$G4428,FALSE)</f>
        <v>#N/A</v>
      </c>
      <c r="C4428" s="66"/>
      <c r="D4428" s="67">
        <f>VLOOKUP($I4381,DATA!$A$1:$V$200,21,FALSE)</f>
        <v>0</v>
      </c>
      <c r="E4428" s="67"/>
      <c r="G4428" s="1">
        <v>2</v>
      </c>
      <c r="H4428" s="1" t="str">
        <f t="shared" ref="H4428:H4429" si="1557">A4428</f>
        <v>SELECT</v>
      </c>
      <c r="I4428" s="1" t="e">
        <f t="shared" si="1534"/>
        <v>#N/A</v>
      </c>
      <c r="J4428" s="1" t="e">
        <f t="shared" si="1535"/>
        <v>#N/A</v>
      </c>
      <c r="K4428" s="1" t="e">
        <f t="shared" si="1536"/>
        <v>#N/A</v>
      </c>
      <c r="L4428" s="1" t="e">
        <f t="shared" si="1537"/>
        <v>#N/A</v>
      </c>
      <c r="M4428" s="1" t="e">
        <f t="shared" si="1538"/>
        <v>#N/A</v>
      </c>
    </row>
    <row r="4429" spans="1:13" ht="52.5" customHeight="1">
      <c r="A4429" s="29" t="str">
        <f>GRD!$O$4</f>
        <v>SELECT</v>
      </c>
      <c r="B4429" s="65" t="e">
        <f t="shared" si="1556"/>
        <v>#N/A</v>
      </c>
      <c r="C4429" s="66"/>
      <c r="D4429" s="67">
        <f>VLOOKUP($I4381,DATA!$A$1:$V$200,22,FALSE)</f>
        <v>0</v>
      </c>
      <c r="E4429" s="67"/>
      <c r="G4429" s="1">
        <v>3</v>
      </c>
      <c r="H4429" s="1" t="str">
        <f t="shared" si="1557"/>
        <v>SELECT</v>
      </c>
      <c r="I4429" s="1" t="e">
        <f t="shared" si="1534"/>
        <v>#N/A</v>
      </c>
      <c r="J4429" s="1" t="e">
        <f t="shared" si="1535"/>
        <v>#N/A</v>
      </c>
      <c r="K4429" s="1" t="e">
        <f t="shared" si="1536"/>
        <v>#N/A</v>
      </c>
      <c r="L4429" s="1" t="e">
        <f t="shared" si="1537"/>
        <v>#N/A</v>
      </c>
      <c r="M4429" s="1" t="e">
        <f t="shared" si="1538"/>
        <v>#N/A</v>
      </c>
    </row>
    <row r="4435" spans="1:13">
      <c r="A4435" s="64" t="s">
        <v>80</v>
      </c>
      <c r="B4435" s="64"/>
      <c r="C4435" s="64" t="s">
        <v>81</v>
      </c>
      <c r="D4435" s="64"/>
      <c r="E4435" s="64"/>
    </row>
    <row r="4436" spans="1:13">
      <c r="C4436" s="64" t="s">
        <v>82</v>
      </c>
      <c r="D4436" s="64"/>
      <c r="E4436" s="64"/>
    </row>
    <row r="4437" spans="1:13">
      <c r="A4437" s="1" t="s">
        <v>84</v>
      </c>
    </row>
    <row r="4439" spans="1:13">
      <c r="A4439" s="1" t="s">
        <v>83</v>
      </c>
    </row>
    <row r="4441" spans="1:13" s="21" customFormat="1" ht="18.75" customHeight="1">
      <c r="A4441" s="89" t="s">
        <v>34</v>
      </c>
      <c r="B4441" s="89"/>
      <c r="C4441" s="89"/>
      <c r="D4441" s="89"/>
      <c r="E4441" s="89"/>
      <c r="I4441" s="21">
        <f t="shared" ref="I4441" si="1558">I4381+1</f>
        <v>75</v>
      </c>
    </row>
    <row r="4442" spans="1:13" s="21" customFormat="1" ht="30" customHeight="1">
      <c r="A4442" s="90" t="s">
        <v>35</v>
      </c>
      <c r="B4442" s="90"/>
      <c r="C4442" s="90"/>
      <c r="D4442" s="90"/>
      <c r="E4442" s="90"/>
      <c r="H4442" s="1"/>
      <c r="I4442" s="1"/>
      <c r="J4442" s="1"/>
      <c r="K4442" s="1"/>
      <c r="L4442" s="1"/>
      <c r="M4442" s="1"/>
    </row>
    <row r="4443" spans="1:13" ht="18.75" customHeight="1">
      <c r="A4443" s="22" t="s">
        <v>49</v>
      </c>
      <c r="B4443" s="91" t="str">
        <f>IF((SCH!$B$2=""),"",SCH!$B$2)</f>
        <v/>
      </c>
      <c r="C4443" s="91"/>
      <c r="D4443" s="91"/>
      <c r="E4443" s="92"/>
    </row>
    <row r="4444" spans="1:13" ht="18.75" customHeight="1">
      <c r="A4444" s="23" t="s">
        <v>50</v>
      </c>
      <c r="B4444" s="82" t="str">
        <f>IF((SCH!$B$3=""),"",SCH!$B$3)</f>
        <v/>
      </c>
      <c r="C4444" s="82"/>
      <c r="D4444" s="82"/>
      <c r="E4444" s="83"/>
    </row>
    <row r="4445" spans="1:13" ht="18.75" customHeight="1">
      <c r="A4445" s="23" t="s">
        <v>56</v>
      </c>
      <c r="B4445" s="46" t="str">
        <f>IF((SCH!$B$4=""),"",SCH!$B$4)</f>
        <v/>
      </c>
      <c r="C4445" s="24" t="s">
        <v>57</v>
      </c>
      <c r="D4445" s="82" t="str">
        <f>IF((SCH!$B$5=""),"",SCH!$B$5)</f>
        <v/>
      </c>
      <c r="E4445" s="83"/>
    </row>
    <row r="4446" spans="1:13" ht="18.75" customHeight="1">
      <c r="A4446" s="23" t="s">
        <v>51</v>
      </c>
      <c r="B4446" s="82" t="str">
        <f>IF((SCH!$B$6=""),"",SCH!$B$6)</f>
        <v/>
      </c>
      <c r="C4446" s="82"/>
      <c r="D4446" s="82"/>
      <c r="E4446" s="83"/>
    </row>
    <row r="4447" spans="1:13" ht="18.75" customHeight="1">
      <c r="A4447" s="23" t="s">
        <v>52</v>
      </c>
      <c r="B4447" s="82" t="str">
        <f>IF((SCH!$B$7=""),"",SCH!$B$7)</f>
        <v/>
      </c>
      <c r="C4447" s="82"/>
      <c r="D4447" s="82"/>
      <c r="E4447" s="83"/>
    </row>
    <row r="4448" spans="1:13" ht="18.75" customHeight="1">
      <c r="A4448" s="25" t="s">
        <v>53</v>
      </c>
      <c r="B4448" s="84" t="str">
        <f>IF((SCH!$B$8=""),"",SCH!$B$8)</f>
        <v/>
      </c>
      <c r="C4448" s="84"/>
      <c r="D4448" s="84"/>
      <c r="E4448" s="85"/>
    </row>
    <row r="4449" spans="1:13" ht="26.25" customHeight="1">
      <c r="A4449" s="86" t="s">
        <v>36</v>
      </c>
      <c r="B4449" s="86"/>
      <c r="C4449" s="86"/>
      <c r="D4449" s="86"/>
      <c r="E4449" s="86"/>
    </row>
    <row r="4450" spans="1:13" s="21" customFormat="1" ht="15" customHeight="1">
      <c r="A4450" s="87" t="s">
        <v>37</v>
      </c>
      <c r="B4450" s="87"/>
      <c r="C4450" s="87"/>
      <c r="D4450" s="87"/>
      <c r="E4450" s="87"/>
      <c r="H4450" s="1"/>
      <c r="I4450" s="1"/>
      <c r="J4450" s="1"/>
      <c r="K4450" s="1"/>
      <c r="L4450" s="1"/>
      <c r="M4450" s="1"/>
    </row>
    <row r="4451" spans="1:13" s="21" customFormat="1">
      <c r="A4451" s="88" t="s">
        <v>38</v>
      </c>
      <c r="B4451" s="88"/>
      <c r="C4451" s="88"/>
      <c r="D4451" s="88"/>
      <c r="E4451" s="88"/>
      <c r="H4451" s="1"/>
      <c r="I4451" s="1"/>
      <c r="J4451" s="1"/>
      <c r="K4451" s="1"/>
      <c r="L4451" s="1"/>
      <c r="M4451" s="1"/>
    </row>
    <row r="4452" spans="1:13" ht="26.25" customHeight="1">
      <c r="A4452" s="72" t="s">
        <v>39</v>
      </c>
      <c r="B4452" s="72"/>
      <c r="C4452" s="72"/>
      <c r="D4452" s="72"/>
      <c r="E4452" s="72"/>
    </row>
    <row r="4453" spans="1:13" ht="23.25">
      <c r="A4453" s="5" t="s">
        <v>45</v>
      </c>
      <c r="B4453" s="45">
        <f>VLOOKUP($I4441,DATA!$A$1:$V$200,2,FALSE)</f>
        <v>0</v>
      </c>
      <c r="C4453" s="43" t="s">
        <v>48</v>
      </c>
      <c r="D4453" s="81">
        <f>VLOOKUP($I4441,DATA!$A$1:$V$200,3,FALSE)</f>
        <v>0</v>
      </c>
      <c r="E4453" s="81"/>
    </row>
    <row r="4454" spans="1:13" ht="23.25">
      <c r="A4454" s="5" t="s">
        <v>46</v>
      </c>
      <c r="B4454" s="79">
        <f>VLOOKUP($I4441,DATA!$A$1:$V$200,4,FALSE)</f>
        <v>0</v>
      </c>
      <c r="C4454" s="79"/>
      <c r="D4454" s="79"/>
      <c r="E4454" s="79"/>
    </row>
    <row r="4455" spans="1:13" ht="23.25">
      <c r="A4455" s="5" t="s">
        <v>47</v>
      </c>
      <c r="B4455" s="79">
        <f>VLOOKUP($I4441,DATA!$A$1:$V$200,5,FALSE)</f>
        <v>0</v>
      </c>
      <c r="C4455" s="79"/>
      <c r="D4455" s="79"/>
      <c r="E4455" s="79"/>
    </row>
    <row r="4456" spans="1:13" ht="23.25" customHeight="1">
      <c r="A4456" s="5" t="s">
        <v>40</v>
      </c>
      <c r="B4456" s="79">
        <f>VLOOKUP($I4441,DATA!$A$1:$V$200,6,FALSE)</f>
        <v>0</v>
      </c>
      <c r="C4456" s="79"/>
      <c r="D4456" s="79"/>
      <c r="E4456" s="79"/>
    </row>
    <row r="4457" spans="1:13" ht="23.25" customHeight="1">
      <c r="A4457" s="5" t="s">
        <v>41</v>
      </c>
      <c r="B4457" s="79">
        <f>VLOOKUP($I4441,DATA!$A$1:$V$200,7,FALSE)</f>
        <v>0</v>
      </c>
      <c r="C4457" s="79"/>
      <c r="D4457" s="79"/>
      <c r="E4457" s="79"/>
    </row>
    <row r="4458" spans="1:13" ht="23.25" customHeight="1">
      <c r="A4458" s="5" t="s">
        <v>42</v>
      </c>
      <c r="B4458" s="79">
        <f>VLOOKUP($I4441,DATA!$A$1:$V$200,8,FALSE)</f>
        <v>0</v>
      </c>
      <c r="C4458" s="79"/>
      <c r="D4458" s="79"/>
      <c r="E4458" s="79"/>
    </row>
    <row r="4459" spans="1:13" ht="25.5">
      <c r="A4459" s="5" t="s">
        <v>43</v>
      </c>
      <c r="B4459" s="79">
        <f>VLOOKUP($I4441,DATA!$A$1:$V$200,9,FALSE)</f>
        <v>0</v>
      </c>
      <c r="C4459" s="79"/>
      <c r="D4459" s="79"/>
      <c r="E4459" s="79"/>
    </row>
    <row r="4460" spans="1:13" ht="22.5" customHeight="1">
      <c r="A4460" s="80" t="s">
        <v>44</v>
      </c>
      <c r="B4460" s="80"/>
      <c r="C4460" s="80"/>
      <c r="D4460" s="80"/>
      <c r="E4460" s="80"/>
    </row>
    <row r="4461" spans="1:13" ht="18.75" customHeight="1">
      <c r="A4461" s="72" t="s">
        <v>58</v>
      </c>
      <c r="B4461" s="72"/>
      <c r="C4461" s="72"/>
      <c r="D4461" s="72"/>
      <c r="E4461" s="72"/>
    </row>
    <row r="4462" spans="1:13" ht="22.5" customHeight="1">
      <c r="A4462" s="26" t="s">
        <v>74</v>
      </c>
    </row>
    <row r="4463" spans="1:13" ht="18" customHeight="1">
      <c r="A4463" s="44" t="s">
        <v>59</v>
      </c>
      <c r="B4463" s="73" t="s">
        <v>60</v>
      </c>
      <c r="C4463" s="74"/>
      <c r="D4463" s="73" t="s">
        <v>61</v>
      </c>
      <c r="E4463" s="74"/>
    </row>
    <row r="4464" spans="1:13" ht="37.5" customHeight="1">
      <c r="A4464" s="28" t="s">
        <v>62</v>
      </c>
      <c r="B4464" s="65" t="e">
        <f t="shared" ref="B4464" si="1559">HLOOKUP(D4464,$I$23:$M$32,2,FALSE)</f>
        <v>#N/A</v>
      </c>
      <c r="C4464" s="66"/>
      <c r="D4464" s="68">
        <f>VLOOKUP($I4441,DATA!$A$1:$V$200,10,FALSE)</f>
        <v>0</v>
      </c>
      <c r="E4464" s="69"/>
    </row>
    <row r="4465" spans="1:5" ht="37.5" customHeight="1">
      <c r="A4465" s="28" t="s">
        <v>63</v>
      </c>
      <c r="B4465" s="65" t="e">
        <f t="shared" ref="B4465" si="1560">HLOOKUP(D4464,$I$23:$M$32,3,FALSE)</f>
        <v>#N/A</v>
      </c>
      <c r="C4465" s="66"/>
      <c r="D4465" s="68">
        <f>VLOOKUP($I4441,DATA!$A$1:$V$200,11,FALSE)</f>
        <v>0</v>
      </c>
      <c r="E4465" s="69"/>
    </row>
    <row r="4466" spans="1:5" ht="37.5" customHeight="1">
      <c r="A4466" s="28" t="s">
        <v>64</v>
      </c>
      <c r="B4466" s="65" t="e">
        <f t="shared" ref="B4466" si="1561">HLOOKUP(D4464,$I$23:$M$32,4,FALSE)</f>
        <v>#N/A</v>
      </c>
      <c r="C4466" s="66"/>
      <c r="D4466" s="68">
        <f>VLOOKUP($I4441,DATA!$A$1:$V$200,12,FALSE)</f>
        <v>0</v>
      </c>
      <c r="E4466" s="69"/>
    </row>
    <row r="4467" spans="1:5" ht="21.75" customHeight="1">
      <c r="A4467" s="26" t="s">
        <v>75</v>
      </c>
    </row>
    <row r="4468" spans="1:5" ht="18" customHeight="1">
      <c r="A4468" s="75" t="s">
        <v>65</v>
      </c>
      <c r="B4468" s="73" t="s">
        <v>60</v>
      </c>
      <c r="C4468" s="74"/>
      <c r="D4468" s="73" t="s">
        <v>61</v>
      </c>
      <c r="E4468" s="74"/>
    </row>
    <row r="4469" spans="1:5" ht="37.5" customHeight="1">
      <c r="A4469" s="76"/>
      <c r="B4469" s="65" t="e">
        <f t="shared" ref="B4469" si="1562">HLOOKUP(D4464,$I$23:$M$32,5,FALSE)</f>
        <v>#N/A</v>
      </c>
      <c r="C4469" s="66"/>
      <c r="D4469" s="68">
        <f>VLOOKUP($I4441,DATA!$A$1:$V$200,13,FALSE)</f>
        <v>0</v>
      </c>
      <c r="E4469" s="69"/>
    </row>
    <row r="4470" spans="1:5" ht="22.5" customHeight="1">
      <c r="A4470" s="26" t="s">
        <v>76</v>
      </c>
    </row>
    <row r="4471" spans="1:5" ht="18" customHeight="1">
      <c r="A4471" s="77" t="s">
        <v>66</v>
      </c>
      <c r="B4471" s="73" t="s">
        <v>60</v>
      </c>
      <c r="C4471" s="74"/>
      <c r="D4471" s="73" t="s">
        <v>61</v>
      </c>
      <c r="E4471" s="74"/>
    </row>
    <row r="4472" spans="1:5" ht="37.5" customHeight="1">
      <c r="A4472" s="78"/>
      <c r="B4472" s="65" t="e">
        <f t="shared" ref="B4472" si="1563">HLOOKUP(D4464,$I$23:$M$32,6,FALSE)</f>
        <v>#N/A</v>
      </c>
      <c r="C4472" s="66"/>
      <c r="D4472" s="68">
        <f>VLOOKUP($I4441,DATA!$A$1:$V$200,14,FALSE)</f>
        <v>0</v>
      </c>
      <c r="E4472" s="69"/>
    </row>
    <row r="4473" spans="1:5" ht="22.5" customHeight="1">
      <c r="A4473" s="26" t="s">
        <v>77</v>
      </c>
    </row>
    <row r="4474" spans="1:5" ht="30" customHeight="1">
      <c r="A4474" s="27" t="s">
        <v>67</v>
      </c>
      <c r="B4474" s="73" t="s">
        <v>60</v>
      </c>
      <c r="C4474" s="74"/>
      <c r="D4474" s="73" t="s">
        <v>61</v>
      </c>
      <c r="E4474" s="74"/>
    </row>
    <row r="4475" spans="1:5" ht="37.5" customHeight="1">
      <c r="A4475" s="28" t="s">
        <v>68</v>
      </c>
      <c r="B4475" s="65" t="e">
        <f t="shared" ref="B4475" si="1564">HLOOKUP(D4464,$I$23:$M$32,7,FALSE)</f>
        <v>#N/A</v>
      </c>
      <c r="C4475" s="66"/>
      <c r="D4475" s="68">
        <f>VLOOKUP($I4441,DATA!$A$1:$V$200,15,FALSE)</f>
        <v>0</v>
      </c>
      <c r="E4475" s="69"/>
    </row>
    <row r="4476" spans="1:5" ht="37.5" customHeight="1">
      <c r="A4476" s="28" t="s">
        <v>69</v>
      </c>
      <c r="B4476" s="65" t="e">
        <f t="shared" ref="B4476" si="1565">HLOOKUP(D4464,$I$23:$M$32,8,FALSE)</f>
        <v>#N/A</v>
      </c>
      <c r="C4476" s="66"/>
      <c r="D4476" s="68">
        <f>VLOOKUP($I4441,DATA!$A$1:$V$200,16,FALSE)</f>
        <v>0</v>
      </c>
      <c r="E4476" s="69"/>
    </row>
    <row r="4477" spans="1:5" ht="45" customHeight="1">
      <c r="A4477" s="29" t="s">
        <v>70</v>
      </c>
      <c r="B4477" s="65" t="e">
        <f t="shared" ref="B4477" si="1566">HLOOKUP(D4464,$I$23:$M$32,9,FALSE)</f>
        <v>#N/A</v>
      </c>
      <c r="C4477" s="66"/>
      <c r="D4477" s="68">
        <f>VLOOKUP($I4441,DATA!$A$1:$V$200,17,FALSE)</f>
        <v>0</v>
      </c>
      <c r="E4477" s="69"/>
    </row>
    <row r="4478" spans="1:5" ht="37.5" customHeight="1">
      <c r="A4478" s="28" t="s">
        <v>71</v>
      </c>
      <c r="B4478" s="65" t="e">
        <f t="shared" ref="B4478" si="1567">HLOOKUP(D4464,$I$23:$M$32,10,FALSE)</f>
        <v>#N/A</v>
      </c>
      <c r="C4478" s="66"/>
      <c r="D4478" s="68">
        <f>VLOOKUP($I4441,DATA!$A$1:$V$200,18,FALSE)</f>
        <v>0</v>
      </c>
      <c r="E4478" s="69"/>
    </row>
    <row r="4479" spans="1:5" ht="37.5" customHeight="1">
      <c r="A4479" s="30"/>
      <c r="B4479" s="31"/>
      <c r="C4479" s="31"/>
      <c r="D4479" s="32"/>
      <c r="E4479" s="32"/>
    </row>
    <row r="4480" spans="1:5" ht="18.75" customHeight="1">
      <c r="A4480" s="72" t="s">
        <v>72</v>
      </c>
      <c r="B4480" s="72"/>
      <c r="C4480" s="72"/>
      <c r="D4480" s="72"/>
      <c r="E4480" s="72"/>
    </row>
    <row r="4481" spans="1:13" ht="22.5" customHeight="1">
      <c r="A4481" s="26" t="s">
        <v>78</v>
      </c>
    </row>
    <row r="4482" spans="1:13" ht="30" customHeight="1">
      <c r="A4482" s="27" t="s">
        <v>73</v>
      </c>
      <c r="B4482" s="73" t="s">
        <v>60</v>
      </c>
      <c r="C4482" s="74"/>
      <c r="D4482" s="73" t="s">
        <v>61</v>
      </c>
      <c r="E4482" s="74"/>
      <c r="I4482" s="1" t="s">
        <v>26</v>
      </c>
      <c r="J4482" s="1" t="s">
        <v>25</v>
      </c>
      <c r="K4482" s="1" t="s">
        <v>194</v>
      </c>
      <c r="L4482" s="1" t="s">
        <v>195</v>
      </c>
      <c r="M4482" s="1" t="s">
        <v>196</v>
      </c>
    </row>
    <row r="4483" spans="1:13" ht="52.5" customHeight="1">
      <c r="A4483" s="29" t="str">
        <f>GRD!$L$4</f>
        <v>SELECT</v>
      </c>
      <c r="B4483" s="65" t="e">
        <f t="shared" ref="B4483:B4484" si="1568">HLOOKUP(D4483,$I$42:$M$44,$G4483,FALSE)</f>
        <v>#N/A</v>
      </c>
      <c r="C4483" s="66"/>
      <c r="D4483" s="68">
        <f>VLOOKUP($I4441,DATA!$A$1:$V$200,19,FALSE)</f>
        <v>0</v>
      </c>
      <c r="E4483" s="69"/>
      <c r="G4483" s="1">
        <v>2</v>
      </c>
      <c r="H4483" s="1" t="str">
        <f t="shared" ref="H4483:H4484" si="1569">A4483</f>
        <v>SELECT</v>
      </c>
      <c r="I4483" s="1" t="e">
        <f t="shared" ref="I4483:I4484" si="1570">VLOOKUP($H4483,$H$3:$M$15,2,FALSE)</f>
        <v>#N/A</v>
      </c>
      <c r="J4483" s="1" t="e">
        <f t="shared" ref="J4483:J4484" si="1571">VLOOKUP($H4483,$H$3:$M$15,3,FALSE)</f>
        <v>#N/A</v>
      </c>
      <c r="K4483" s="1" t="e">
        <f t="shared" ref="K4483:K4484" si="1572">VLOOKUP($H4483,$H$3:$M$15,4,FALSE)</f>
        <v>#N/A</v>
      </c>
      <c r="L4483" s="1" t="e">
        <f t="shared" ref="L4483:L4484" si="1573">VLOOKUP($H4483,$H$3:$M$15,5,FALSE)</f>
        <v>#N/A</v>
      </c>
      <c r="M4483" s="1" t="e">
        <f t="shared" ref="M4483:M4484" si="1574">VLOOKUP($H4483,$H$3:$M$15,6,FALSE)</f>
        <v>#N/A</v>
      </c>
    </row>
    <row r="4484" spans="1:13" ht="52.5" customHeight="1">
      <c r="A4484" s="29" t="str">
        <f>GRD!$M$4</f>
        <v>SELECT</v>
      </c>
      <c r="B4484" s="65" t="e">
        <f t="shared" si="1568"/>
        <v>#N/A</v>
      </c>
      <c r="C4484" s="66"/>
      <c r="D4484" s="68">
        <f>VLOOKUP($I4441,DATA!$A$1:$V$200,20,FALSE)</f>
        <v>0</v>
      </c>
      <c r="E4484" s="69"/>
      <c r="G4484" s="1">
        <v>3</v>
      </c>
      <c r="H4484" s="1" t="str">
        <f t="shared" si="1569"/>
        <v>SELECT</v>
      </c>
      <c r="I4484" s="1" t="e">
        <f t="shared" si="1570"/>
        <v>#N/A</v>
      </c>
      <c r="J4484" s="1" t="e">
        <f t="shared" si="1571"/>
        <v>#N/A</v>
      </c>
      <c r="K4484" s="1" t="e">
        <f t="shared" si="1572"/>
        <v>#N/A</v>
      </c>
      <c r="L4484" s="1" t="e">
        <f t="shared" si="1573"/>
        <v>#N/A</v>
      </c>
      <c r="M4484" s="1" t="e">
        <f t="shared" si="1574"/>
        <v>#N/A</v>
      </c>
    </row>
    <row r="4485" spans="1:13" ht="37.5" customHeight="1">
      <c r="A4485" s="70" t="s">
        <v>79</v>
      </c>
      <c r="B4485" s="70"/>
      <c r="C4485" s="70"/>
      <c r="D4485" s="70"/>
      <c r="E4485" s="70"/>
    </row>
    <row r="4486" spans="1:13" ht="12" customHeight="1">
      <c r="A4486" s="33"/>
      <c r="B4486" s="33"/>
      <c r="C4486" s="33"/>
      <c r="D4486" s="33"/>
      <c r="E4486" s="33"/>
    </row>
    <row r="4487" spans="1:13" ht="30" customHeight="1">
      <c r="A4487" s="27" t="s">
        <v>73</v>
      </c>
      <c r="B4487" s="71" t="s">
        <v>60</v>
      </c>
      <c r="C4487" s="71"/>
      <c r="D4487" s="71" t="s">
        <v>61</v>
      </c>
      <c r="E4487" s="71"/>
      <c r="I4487" s="1" t="s">
        <v>26</v>
      </c>
      <c r="J4487" s="1" t="s">
        <v>25</v>
      </c>
      <c r="K4487" s="1" t="s">
        <v>194</v>
      </c>
      <c r="L4487" s="1" t="s">
        <v>195</v>
      </c>
      <c r="M4487" s="1" t="s">
        <v>196</v>
      </c>
    </row>
    <row r="4488" spans="1:13" ht="52.5" customHeight="1">
      <c r="A4488" s="29" t="str">
        <f>GRD!$N$4</f>
        <v>SELECT</v>
      </c>
      <c r="B4488" s="65" t="e">
        <f t="shared" ref="B4488:B4489" si="1575">HLOOKUP(D4488,$I$47:$M$49,$G4488,FALSE)</f>
        <v>#N/A</v>
      </c>
      <c r="C4488" s="66"/>
      <c r="D4488" s="67">
        <f>VLOOKUP($I4441,DATA!$A$1:$V$200,21,FALSE)</f>
        <v>0</v>
      </c>
      <c r="E4488" s="67"/>
      <c r="G4488" s="1">
        <v>2</v>
      </c>
      <c r="H4488" s="1" t="str">
        <f t="shared" ref="H4488:H4489" si="1576">A4488</f>
        <v>SELECT</v>
      </c>
      <c r="I4488" s="1" t="e">
        <f t="shared" ref="I4488:I4549" si="1577">VLOOKUP($H4488,$H$3:$M$15,2,FALSE)</f>
        <v>#N/A</v>
      </c>
      <c r="J4488" s="1" t="e">
        <f t="shared" ref="J4488:J4549" si="1578">VLOOKUP($H4488,$H$3:$M$15,3,FALSE)</f>
        <v>#N/A</v>
      </c>
      <c r="K4488" s="1" t="e">
        <f t="shared" ref="K4488:K4549" si="1579">VLOOKUP($H4488,$H$3:$M$15,4,FALSE)</f>
        <v>#N/A</v>
      </c>
      <c r="L4488" s="1" t="e">
        <f t="shared" ref="L4488:L4549" si="1580">VLOOKUP($H4488,$H$3:$M$15,5,FALSE)</f>
        <v>#N/A</v>
      </c>
      <c r="M4488" s="1" t="e">
        <f t="shared" ref="M4488:M4549" si="1581">VLOOKUP($H4488,$H$3:$M$15,6,FALSE)</f>
        <v>#N/A</v>
      </c>
    </row>
    <row r="4489" spans="1:13" ht="52.5" customHeight="1">
      <c r="A4489" s="29" t="str">
        <f>GRD!$O$4</f>
        <v>SELECT</v>
      </c>
      <c r="B4489" s="65" t="e">
        <f t="shared" si="1575"/>
        <v>#N/A</v>
      </c>
      <c r="C4489" s="66"/>
      <c r="D4489" s="67">
        <f>VLOOKUP($I4441,DATA!$A$1:$V$200,22,FALSE)</f>
        <v>0</v>
      </c>
      <c r="E4489" s="67"/>
      <c r="G4489" s="1">
        <v>3</v>
      </c>
      <c r="H4489" s="1" t="str">
        <f t="shared" si="1576"/>
        <v>SELECT</v>
      </c>
      <c r="I4489" s="1" t="e">
        <f t="shared" si="1577"/>
        <v>#N/A</v>
      </c>
      <c r="J4489" s="1" t="e">
        <f t="shared" si="1578"/>
        <v>#N/A</v>
      </c>
      <c r="K4489" s="1" t="e">
        <f t="shared" si="1579"/>
        <v>#N/A</v>
      </c>
      <c r="L4489" s="1" t="e">
        <f t="shared" si="1580"/>
        <v>#N/A</v>
      </c>
      <c r="M4489" s="1" t="e">
        <f t="shared" si="1581"/>
        <v>#N/A</v>
      </c>
    </row>
    <row r="4495" spans="1:13">
      <c r="A4495" s="64" t="s">
        <v>80</v>
      </c>
      <c r="B4495" s="64"/>
      <c r="C4495" s="64" t="s">
        <v>81</v>
      </c>
      <c r="D4495" s="64"/>
      <c r="E4495" s="64"/>
    </row>
    <row r="4496" spans="1:13">
      <c r="C4496" s="64" t="s">
        <v>82</v>
      </c>
      <c r="D4496" s="64"/>
      <c r="E4496" s="64"/>
    </row>
    <row r="4497" spans="1:13">
      <c r="A4497" s="1" t="s">
        <v>84</v>
      </c>
    </row>
    <row r="4499" spans="1:13">
      <c r="A4499" s="1" t="s">
        <v>83</v>
      </c>
    </row>
    <row r="4501" spans="1:13" s="21" customFormat="1" ht="18.75" customHeight="1">
      <c r="A4501" s="89" t="s">
        <v>34</v>
      </c>
      <c r="B4501" s="89"/>
      <c r="C4501" s="89"/>
      <c r="D4501" s="89"/>
      <c r="E4501" s="89"/>
      <c r="I4501" s="21">
        <f t="shared" ref="I4501" si="1582">I4441+1</f>
        <v>76</v>
      </c>
    </row>
    <row r="4502" spans="1:13" s="21" customFormat="1" ht="30" customHeight="1">
      <c r="A4502" s="90" t="s">
        <v>35</v>
      </c>
      <c r="B4502" s="90"/>
      <c r="C4502" s="90"/>
      <c r="D4502" s="90"/>
      <c r="E4502" s="90"/>
      <c r="H4502" s="1"/>
      <c r="I4502" s="1"/>
      <c r="J4502" s="1"/>
      <c r="K4502" s="1"/>
      <c r="L4502" s="1"/>
      <c r="M4502" s="1"/>
    </row>
    <row r="4503" spans="1:13" ht="18.75" customHeight="1">
      <c r="A4503" s="22" t="s">
        <v>49</v>
      </c>
      <c r="B4503" s="91" t="str">
        <f>IF((SCH!$B$2=""),"",SCH!$B$2)</f>
        <v/>
      </c>
      <c r="C4503" s="91"/>
      <c r="D4503" s="91"/>
      <c r="E4503" s="92"/>
    </row>
    <row r="4504" spans="1:13" ht="18.75" customHeight="1">
      <c r="A4504" s="23" t="s">
        <v>50</v>
      </c>
      <c r="B4504" s="82" t="str">
        <f>IF((SCH!$B$3=""),"",SCH!$B$3)</f>
        <v/>
      </c>
      <c r="C4504" s="82"/>
      <c r="D4504" s="82"/>
      <c r="E4504" s="83"/>
    </row>
    <row r="4505" spans="1:13" ht="18.75" customHeight="1">
      <c r="A4505" s="23" t="s">
        <v>56</v>
      </c>
      <c r="B4505" s="46" t="str">
        <f>IF((SCH!$B$4=""),"",SCH!$B$4)</f>
        <v/>
      </c>
      <c r="C4505" s="24" t="s">
        <v>57</v>
      </c>
      <c r="D4505" s="82" t="str">
        <f>IF((SCH!$B$5=""),"",SCH!$B$5)</f>
        <v/>
      </c>
      <c r="E4505" s="83"/>
    </row>
    <row r="4506" spans="1:13" ht="18.75" customHeight="1">
      <c r="A4506" s="23" t="s">
        <v>51</v>
      </c>
      <c r="B4506" s="82" t="str">
        <f>IF((SCH!$B$6=""),"",SCH!$B$6)</f>
        <v/>
      </c>
      <c r="C4506" s="82"/>
      <c r="D4506" s="82"/>
      <c r="E4506" s="83"/>
    </row>
    <row r="4507" spans="1:13" ht="18.75" customHeight="1">
      <c r="A4507" s="23" t="s">
        <v>52</v>
      </c>
      <c r="B4507" s="82" t="str">
        <f>IF((SCH!$B$7=""),"",SCH!$B$7)</f>
        <v/>
      </c>
      <c r="C4507" s="82"/>
      <c r="D4507" s="82"/>
      <c r="E4507" s="83"/>
    </row>
    <row r="4508" spans="1:13" ht="18.75" customHeight="1">
      <c r="A4508" s="25" t="s">
        <v>53</v>
      </c>
      <c r="B4508" s="84" t="str">
        <f>IF((SCH!$B$8=""),"",SCH!$B$8)</f>
        <v/>
      </c>
      <c r="C4508" s="84"/>
      <c r="D4508" s="84"/>
      <c r="E4508" s="85"/>
    </row>
    <row r="4509" spans="1:13" ht="26.25" customHeight="1">
      <c r="A4509" s="86" t="s">
        <v>36</v>
      </c>
      <c r="B4509" s="86"/>
      <c r="C4509" s="86"/>
      <c r="D4509" s="86"/>
      <c r="E4509" s="86"/>
    </row>
    <row r="4510" spans="1:13" s="21" customFormat="1" ht="15" customHeight="1">
      <c r="A4510" s="87" t="s">
        <v>37</v>
      </c>
      <c r="B4510" s="87"/>
      <c r="C4510" s="87"/>
      <c r="D4510" s="87"/>
      <c r="E4510" s="87"/>
      <c r="H4510" s="1"/>
      <c r="I4510" s="1"/>
      <c r="J4510" s="1"/>
      <c r="K4510" s="1"/>
      <c r="L4510" s="1"/>
      <c r="M4510" s="1"/>
    </row>
    <row r="4511" spans="1:13" s="21" customFormat="1">
      <c r="A4511" s="88" t="s">
        <v>38</v>
      </c>
      <c r="B4511" s="88"/>
      <c r="C4511" s="88"/>
      <c r="D4511" s="88"/>
      <c r="E4511" s="88"/>
      <c r="H4511" s="1"/>
      <c r="I4511" s="1"/>
      <c r="J4511" s="1"/>
      <c r="K4511" s="1"/>
      <c r="L4511" s="1"/>
      <c r="M4511" s="1"/>
    </row>
    <row r="4512" spans="1:13" ht="26.25" customHeight="1">
      <c r="A4512" s="72" t="s">
        <v>39</v>
      </c>
      <c r="B4512" s="72"/>
      <c r="C4512" s="72"/>
      <c r="D4512" s="72"/>
      <c r="E4512" s="72"/>
    </row>
    <row r="4513" spans="1:5" ht="23.25">
      <c r="A4513" s="5" t="s">
        <v>45</v>
      </c>
      <c r="B4513" s="45">
        <f>VLOOKUP($I4501,DATA!$A$1:$V$200,2,FALSE)</f>
        <v>0</v>
      </c>
      <c r="C4513" s="43" t="s">
        <v>48</v>
      </c>
      <c r="D4513" s="81">
        <f>VLOOKUP($I4501,DATA!$A$1:$V$200,3,FALSE)</f>
        <v>0</v>
      </c>
      <c r="E4513" s="81"/>
    </row>
    <row r="4514" spans="1:5" ht="23.25">
      <c r="A4514" s="5" t="s">
        <v>46</v>
      </c>
      <c r="B4514" s="79">
        <f>VLOOKUP($I4501,DATA!$A$1:$V$200,4,FALSE)</f>
        <v>0</v>
      </c>
      <c r="C4514" s="79"/>
      <c r="D4514" s="79"/>
      <c r="E4514" s="79"/>
    </row>
    <row r="4515" spans="1:5" ht="23.25">
      <c r="A4515" s="5" t="s">
        <v>47</v>
      </c>
      <c r="B4515" s="79">
        <f>VLOOKUP($I4501,DATA!$A$1:$V$200,5,FALSE)</f>
        <v>0</v>
      </c>
      <c r="C4515" s="79"/>
      <c r="D4515" s="79"/>
      <c r="E4515" s="79"/>
    </row>
    <row r="4516" spans="1:5" ht="23.25" customHeight="1">
      <c r="A4516" s="5" t="s">
        <v>40</v>
      </c>
      <c r="B4516" s="79">
        <f>VLOOKUP($I4501,DATA!$A$1:$V$200,6,FALSE)</f>
        <v>0</v>
      </c>
      <c r="C4516" s="79"/>
      <c r="D4516" s="79"/>
      <c r="E4516" s="79"/>
    </row>
    <row r="4517" spans="1:5" ht="23.25" customHeight="1">
      <c r="A4517" s="5" t="s">
        <v>41</v>
      </c>
      <c r="B4517" s="79">
        <f>VLOOKUP($I4501,DATA!$A$1:$V$200,7,FALSE)</f>
        <v>0</v>
      </c>
      <c r="C4517" s="79"/>
      <c r="D4517" s="79"/>
      <c r="E4517" s="79"/>
    </row>
    <row r="4518" spans="1:5" ht="23.25" customHeight="1">
      <c r="A4518" s="5" t="s">
        <v>42</v>
      </c>
      <c r="B4518" s="79">
        <f>VLOOKUP($I4501,DATA!$A$1:$V$200,8,FALSE)</f>
        <v>0</v>
      </c>
      <c r="C4518" s="79"/>
      <c r="D4518" s="79"/>
      <c r="E4518" s="79"/>
    </row>
    <row r="4519" spans="1:5" ht="25.5">
      <c r="A4519" s="5" t="s">
        <v>43</v>
      </c>
      <c r="B4519" s="79">
        <f>VLOOKUP($I4501,DATA!$A$1:$V$200,9,FALSE)</f>
        <v>0</v>
      </c>
      <c r="C4519" s="79"/>
      <c r="D4519" s="79"/>
      <c r="E4519" s="79"/>
    </row>
    <row r="4520" spans="1:5" ht="22.5" customHeight="1">
      <c r="A4520" s="80" t="s">
        <v>44</v>
      </c>
      <c r="B4520" s="80"/>
      <c r="C4520" s="80"/>
      <c r="D4520" s="80"/>
      <c r="E4520" s="80"/>
    </row>
    <row r="4521" spans="1:5" ht="18.75" customHeight="1">
      <c r="A4521" s="72" t="s">
        <v>58</v>
      </c>
      <c r="B4521" s="72"/>
      <c r="C4521" s="72"/>
      <c r="D4521" s="72"/>
      <c r="E4521" s="72"/>
    </row>
    <row r="4522" spans="1:5" ht="22.5" customHeight="1">
      <c r="A4522" s="26" t="s">
        <v>74</v>
      </c>
    </row>
    <row r="4523" spans="1:5" ht="18" customHeight="1">
      <c r="A4523" s="44" t="s">
        <v>59</v>
      </c>
      <c r="B4523" s="73" t="s">
        <v>60</v>
      </c>
      <c r="C4523" s="74"/>
      <c r="D4523" s="73" t="s">
        <v>61</v>
      </c>
      <c r="E4523" s="74"/>
    </row>
    <row r="4524" spans="1:5" ht="37.5" customHeight="1">
      <c r="A4524" s="28" t="s">
        <v>62</v>
      </c>
      <c r="B4524" s="65" t="e">
        <f t="shared" ref="B4524" si="1583">HLOOKUP(D4524,$I$23:$M$32,2,FALSE)</f>
        <v>#N/A</v>
      </c>
      <c r="C4524" s="66"/>
      <c r="D4524" s="68">
        <f>VLOOKUP($I4501,DATA!$A$1:$V$200,10,FALSE)</f>
        <v>0</v>
      </c>
      <c r="E4524" s="69"/>
    </row>
    <row r="4525" spans="1:5" ht="37.5" customHeight="1">
      <c r="A4525" s="28" t="s">
        <v>63</v>
      </c>
      <c r="B4525" s="65" t="e">
        <f t="shared" ref="B4525" si="1584">HLOOKUP(D4524,$I$23:$M$32,3,FALSE)</f>
        <v>#N/A</v>
      </c>
      <c r="C4525" s="66"/>
      <c r="D4525" s="68">
        <f>VLOOKUP($I4501,DATA!$A$1:$V$200,11,FALSE)</f>
        <v>0</v>
      </c>
      <c r="E4525" s="69"/>
    </row>
    <row r="4526" spans="1:5" ht="37.5" customHeight="1">
      <c r="A4526" s="28" t="s">
        <v>64</v>
      </c>
      <c r="B4526" s="65" t="e">
        <f t="shared" ref="B4526" si="1585">HLOOKUP(D4524,$I$23:$M$32,4,FALSE)</f>
        <v>#N/A</v>
      </c>
      <c r="C4526" s="66"/>
      <c r="D4526" s="68">
        <f>VLOOKUP($I4501,DATA!$A$1:$V$200,12,FALSE)</f>
        <v>0</v>
      </c>
      <c r="E4526" s="69"/>
    </row>
    <row r="4527" spans="1:5" ht="21.75" customHeight="1">
      <c r="A4527" s="26" t="s">
        <v>75</v>
      </c>
    </row>
    <row r="4528" spans="1:5" ht="18" customHeight="1">
      <c r="A4528" s="75" t="s">
        <v>65</v>
      </c>
      <c r="B4528" s="73" t="s">
        <v>60</v>
      </c>
      <c r="C4528" s="74"/>
      <c r="D4528" s="73" t="s">
        <v>61</v>
      </c>
      <c r="E4528" s="74"/>
    </row>
    <row r="4529" spans="1:13" ht="37.5" customHeight="1">
      <c r="A4529" s="76"/>
      <c r="B4529" s="65" t="e">
        <f t="shared" ref="B4529" si="1586">HLOOKUP(D4524,$I$23:$M$32,5,FALSE)</f>
        <v>#N/A</v>
      </c>
      <c r="C4529" s="66"/>
      <c r="D4529" s="68">
        <f>VLOOKUP($I4501,DATA!$A$1:$V$200,13,FALSE)</f>
        <v>0</v>
      </c>
      <c r="E4529" s="69"/>
    </row>
    <row r="4530" spans="1:13" ht="22.5" customHeight="1">
      <c r="A4530" s="26" t="s">
        <v>76</v>
      </c>
    </row>
    <row r="4531" spans="1:13" ht="18" customHeight="1">
      <c r="A4531" s="77" t="s">
        <v>66</v>
      </c>
      <c r="B4531" s="73" t="s">
        <v>60</v>
      </c>
      <c r="C4531" s="74"/>
      <c r="D4531" s="73" t="s">
        <v>61</v>
      </c>
      <c r="E4531" s="74"/>
    </row>
    <row r="4532" spans="1:13" ht="37.5" customHeight="1">
      <c r="A4532" s="78"/>
      <c r="B4532" s="65" t="e">
        <f t="shared" ref="B4532" si="1587">HLOOKUP(D4524,$I$23:$M$32,6,FALSE)</f>
        <v>#N/A</v>
      </c>
      <c r="C4532" s="66"/>
      <c r="D4532" s="68">
        <f>VLOOKUP($I4501,DATA!$A$1:$V$200,14,FALSE)</f>
        <v>0</v>
      </c>
      <c r="E4532" s="69"/>
    </row>
    <row r="4533" spans="1:13" ht="22.5" customHeight="1">
      <c r="A4533" s="26" t="s">
        <v>77</v>
      </c>
    </row>
    <row r="4534" spans="1:13" ht="30" customHeight="1">
      <c r="A4534" s="27" t="s">
        <v>67</v>
      </c>
      <c r="B4534" s="73" t="s">
        <v>60</v>
      </c>
      <c r="C4534" s="74"/>
      <c r="D4534" s="73" t="s">
        <v>61</v>
      </c>
      <c r="E4534" s="74"/>
    </row>
    <row r="4535" spans="1:13" ht="37.5" customHeight="1">
      <c r="A4535" s="28" t="s">
        <v>68</v>
      </c>
      <c r="B4535" s="65" t="e">
        <f t="shared" ref="B4535" si="1588">HLOOKUP(D4524,$I$23:$M$32,7,FALSE)</f>
        <v>#N/A</v>
      </c>
      <c r="C4535" s="66"/>
      <c r="D4535" s="68">
        <f>VLOOKUP($I4501,DATA!$A$1:$V$200,15,FALSE)</f>
        <v>0</v>
      </c>
      <c r="E4535" s="69"/>
    </row>
    <row r="4536" spans="1:13" ht="37.5" customHeight="1">
      <c r="A4536" s="28" t="s">
        <v>69</v>
      </c>
      <c r="B4536" s="65" t="e">
        <f t="shared" ref="B4536" si="1589">HLOOKUP(D4524,$I$23:$M$32,8,FALSE)</f>
        <v>#N/A</v>
      </c>
      <c r="C4536" s="66"/>
      <c r="D4536" s="68">
        <f>VLOOKUP($I4501,DATA!$A$1:$V$200,16,FALSE)</f>
        <v>0</v>
      </c>
      <c r="E4536" s="69"/>
    </row>
    <row r="4537" spans="1:13" ht="45" customHeight="1">
      <c r="A4537" s="29" t="s">
        <v>70</v>
      </c>
      <c r="B4537" s="65" t="e">
        <f t="shared" ref="B4537" si="1590">HLOOKUP(D4524,$I$23:$M$32,9,FALSE)</f>
        <v>#N/A</v>
      </c>
      <c r="C4537" s="66"/>
      <c r="D4537" s="68">
        <f>VLOOKUP($I4501,DATA!$A$1:$V$200,17,FALSE)</f>
        <v>0</v>
      </c>
      <c r="E4537" s="69"/>
    </row>
    <row r="4538" spans="1:13" ht="37.5" customHeight="1">
      <c r="A4538" s="28" t="s">
        <v>71</v>
      </c>
      <c r="B4538" s="65" t="e">
        <f t="shared" ref="B4538" si="1591">HLOOKUP(D4524,$I$23:$M$32,10,FALSE)</f>
        <v>#N/A</v>
      </c>
      <c r="C4538" s="66"/>
      <c r="D4538" s="68">
        <f>VLOOKUP($I4501,DATA!$A$1:$V$200,18,FALSE)</f>
        <v>0</v>
      </c>
      <c r="E4538" s="69"/>
    </row>
    <row r="4539" spans="1:13" ht="37.5" customHeight="1">
      <c r="A4539" s="30"/>
      <c r="B4539" s="31"/>
      <c r="C4539" s="31"/>
      <c r="D4539" s="32"/>
      <c r="E4539" s="32"/>
    </row>
    <row r="4540" spans="1:13" ht="18.75" customHeight="1">
      <c r="A4540" s="72" t="s">
        <v>72</v>
      </c>
      <c r="B4540" s="72"/>
      <c r="C4540" s="72"/>
      <c r="D4540" s="72"/>
      <c r="E4540" s="72"/>
    </row>
    <row r="4541" spans="1:13" ht="22.5" customHeight="1">
      <c r="A4541" s="26" t="s">
        <v>78</v>
      </c>
    </row>
    <row r="4542" spans="1:13" ht="30" customHeight="1">
      <c r="A4542" s="27" t="s">
        <v>73</v>
      </c>
      <c r="B4542" s="73" t="s">
        <v>60</v>
      </c>
      <c r="C4542" s="74"/>
      <c r="D4542" s="73" t="s">
        <v>61</v>
      </c>
      <c r="E4542" s="74"/>
      <c r="I4542" s="1" t="s">
        <v>26</v>
      </c>
      <c r="J4542" s="1" t="s">
        <v>25</v>
      </c>
      <c r="K4542" s="1" t="s">
        <v>194</v>
      </c>
      <c r="L4542" s="1" t="s">
        <v>195</v>
      </c>
      <c r="M4542" s="1" t="s">
        <v>196</v>
      </c>
    </row>
    <row r="4543" spans="1:13" ht="52.5" customHeight="1">
      <c r="A4543" s="29" t="str">
        <f>GRD!$L$4</f>
        <v>SELECT</v>
      </c>
      <c r="B4543" s="65" t="e">
        <f t="shared" ref="B4543:B4544" si="1592">HLOOKUP(D4543,$I$42:$M$44,$G4543,FALSE)</f>
        <v>#N/A</v>
      </c>
      <c r="C4543" s="66"/>
      <c r="D4543" s="68">
        <f>VLOOKUP($I4501,DATA!$A$1:$V$200,19,FALSE)</f>
        <v>0</v>
      </c>
      <c r="E4543" s="69"/>
      <c r="G4543" s="1">
        <v>2</v>
      </c>
      <c r="H4543" s="1" t="str">
        <f t="shared" ref="H4543:H4544" si="1593">A4543</f>
        <v>SELECT</v>
      </c>
      <c r="I4543" s="1" t="e">
        <f t="shared" ref="I4543:I4544" si="1594">VLOOKUP($H4543,$H$3:$M$15,2,FALSE)</f>
        <v>#N/A</v>
      </c>
      <c r="J4543" s="1" t="e">
        <f t="shared" ref="J4543:J4544" si="1595">VLOOKUP($H4543,$H$3:$M$15,3,FALSE)</f>
        <v>#N/A</v>
      </c>
      <c r="K4543" s="1" t="e">
        <f t="shared" ref="K4543:K4544" si="1596">VLOOKUP($H4543,$H$3:$M$15,4,FALSE)</f>
        <v>#N/A</v>
      </c>
      <c r="L4543" s="1" t="e">
        <f t="shared" ref="L4543:L4544" si="1597">VLOOKUP($H4543,$H$3:$M$15,5,FALSE)</f>
        <v>#N/A</v>
      </c>
      <c r="M4543" s="1" t="e">
        <f t="shared" ref="M4543:M4544" si="1598">VLOOKUP($H4543,$H$3:$M$15,6,FALSE)</f>
        <v>#N/A</v>
      </c>
    </row>
    <row r="4544" spans="1:13" ht="52.5" customHeight="1">
      <c r="A4544" s="29" t="str">
        <f>GRD!$M$4</f>
        <v>SELECT</v>
      </c>
      <c r="B4544" s="65" t="e">
        <f t="shared" si="1592"/>
        <v>#N/A</v>
      </c>
      <c r="C4544" s="66"/>
      <c r="D4544" s="68">
        <f>VLOOKUP($I4501,DATA!$A$1:$V$200,20,FALSE)</f>
        <v>0</v>
      </c>
      <c r="E4544" s="69"/>
      <c r="G4544" s="1">
        <v>3</v>
      </c>
      <c r="H4544" s="1" t="str">
        <f t="shared" si="1593"/>
        <v>SELECT</v>
      </c>
      <c r="I4544" s="1" t="e">
        <f t="shared" si="1594"/>
        <v>#N/A</v>
      </c>
      <c r="J4544" s="1" t="e">
        <f t="shared" si="1595"/>
        <v>#N/A</v>
      </c>
      <c r="K4544" s="1" t="e">
        <f t="shared" si="1596"/>
        <v>#N/A</v>
      </c>
      <c r="L4544" s="1" t="e">
        <f t="shared" si="1597"/>
        <v>#N/A</v>
      </c>
      <c r="M4544" s="1" t="e">
        <f t="shared" si="1598"/>
        <v>#N/A</v>
      </c>
    </row>
    <row r="4545" spans="1:13" ht="37.5" customHeight="1">
      <c r="A4545" s="70" t="s">
        <v>79</v>
      </c>
      <c r="B4545" s="70"/>
      <c r="C4545" s="70"/>
      <c r="D4545" s="70"/>
      <c r="E4545" s="70"/>
    </row>
    <row r="4546" spans="1:13" ht="12" customHeight="1">
      <c r="A4546" s="33"/>
      <c r="B4546" s="33"/>
      <c r="C4546" s="33"/>
      <c r="D4546" s="33"/>
      <c r="E4546" s="33"/>
    </row>
    <row r="4547" spans="1:13" ht="30" customHeight="1">
      <c r="A4547" s="27" t="s">
        <v>73</v>
      </c>
      <c r="B4547" s="71" t="s">
        <v>60</v>
      </c>
      <c r="C4547" s="71"/>
      <c r="D4547" s="71" t="s">
        <v>61</v>
      </c>
      <c r="E4547" s="71"/>
      <c r="I4547" s="1" t="s">
        <v>26</v>
      </c>
      <c r="J4547" s="1" t="s">
        <v>25</v>
      </c>
      <c r="K4547" s="1" t="s">
        <v>194</v>
      </c>
      <c r="L4547" s="1" t="s">
        <v>195</v>
      </c>
      <c r="M4547" s="1" t="s">
        <v>196</v>
      </c>
    </row>
    <row r="4548" spans="1:13" ht="52.5" customHeight="1">
      <c r="A4548" s="29" t="str">
        <f>GRD!$N$4</f>
        <v>SELECT</v>
      </c>
      <c r="B4548" s="65" t="e">
        <f t="shared" ref="B4548:B4549" si="1599">HLOOKUP(D4548,$I$47:$M$49,$G4548,FALSE)</f>
        <v>#N/A</v>
      </c>
      <c r="C4548" s="66"/>
      <c r="D4548" s="67">
        <f>VLOOKUP($I4501,DATA!$A$1:$V$200,21,FALSE)</f>
        <v>0</v>
      </c>
      <c r="E4548" s="67"/>
      <c r="G4548" s="1">
        <v>2</v>
      </c>
      <c r="H4548" s="1" t="str">
        <f t="shared" ref="H4548:H4549" si="1600">A4548</f>
        <v>SELECT</v>
      </c>
      <c r="I4548" s="1" t="e">
        <f t="shared" si="1577"/>
        <v>#N/A</v>
      </c>
      <c r="J4548" s="1" t="e">
        <f t="shared" si="1578"/>
        <v>#N/A</v>
      </c>
      <c r="K4548" s="1" t="e">
        <f t="shared" si="1579"/>
        <v>#N/A</v>
      </c>
      <c r="L4548" s="1" t="e">
        <f t="shared" si="1580"/>
        <v>#N/A</v>
      </c>
      <c r="M4548" s="1" t="e">
        <f t="shared" si="1581"/>
        <v>#N/A</v>
      </c>
    </row>
    <row r="4549" spans="1:13" ht="52.5" customHeight="1">
      <c r="A4549" s="29" t="str">
        <f>GRD!$O$4</f>
        <v>SELECT</v>
      </c>
      <c r="B4549" s="65" t="e">
        <f t="shared" si="1599"/>
        <v>#N/A</v>
      </c>
      <c r="C4549" s="66"/>
      <c r="D4549" s="67">
        <f>VLOOKUP($I4501,DATA!$A$1:$V$200,22,FALSE)</f>
        <v>0</v>
      </c>
      <c r="E4549" s="67"/>
      <c r="G4549" s="1">
        <v>3</v>
      </c>
      <c r="H4549" s="1" t="str">
        <f t="shared" si="1600"/>
        <v>SELECT</v>
      </c>
      <c r="I4549" s="1" t="e">
        <f t="shared" si="1577"/>
        <v>#N/A</v>
      </c>
      <c r="J4549" s="1" t="e">
        <f t="shared" si="1578"/>
        <v>#N/A</v>
      </c>
      <c r="K4549" s="1" t="e">
        <f t="shared" si="1579"/>
        <v>#N/A</v>
      </c>
      <c r="L4549" s="1" t="e">
        <f t="shared" si="1580"/>
        <v>#N/A</v>
      </c>
      <c r="M4549" s="1" t="e">
        <f t="shared" si="1581"/>
        <v>#N/A</v>
      </c>
    </row>
    <row r="4555" spans="1:13">
      <c r="A4555" s="64" t="s">
        <v>80</v>
      </c>
      <c r="B4555" s="64"/>
      <c r="C4555" s="64" t="s">
        <v>81</v>
      </c>
      <c r="D4555" s="64"/>
      <c r="E4555" s="64"/>
    </row>
    <row r="4556" spans="1:13">
      <c r="C4556" s="64" t="s">
        <v>82</v>
      </c>
      <c r="D4556" s="64"/>
      <c r="E4556" s="64"/>
    </row>
    <row r="4557" spans="1:13">
      <c r="A4557" s="1" t="s">
        <v>84</v>
      </c>
    </row>
    <row r="4559" spans="1:13">
      <c r="A4559" s="1" t="s">
        <v>83</v>
      </c>
    </row>
    <row r="4561" spans="1:13" s="21" customFormat="1" ht="18.75" customHeight="1">
      <c r="A4561" s="89" t="s">
        <v>34</v>
      </c>
      <c r="B4561" s="89"/>
      <c r="C4561" s="89"/>
      <c r="D4561" s="89"/>
      <c r="E4561" s="89"/>
      <c r="I4561" s="21">
        <f t="shared" ref="I4561" si="1601">I4501+1</f>
        <v>77</v>
      </c>
    </row>
    <row r="4562" spans="1:13" s="21" customFormat="1" ht="30" customHeight="1">
      <c r="A4562" s="90" t="s">
        <v>35</v>
      </c>
      <c r="B4562" s="90"/>
      <c r="C4562" s="90"/>
      <c r="D4562" s="90"/>
      <c r="E4562" s="90"/>
      <c r="H4562" s="1"/>
      <c r="I4562" s="1"/>
      <c r="J4562" s="1"/>
      <c r="K4562" s="1"/>
      <c r="L4562" s="1"/>
      <c r="M4562" s="1"/>
    </row>
    <row r="4563" spans="1:13" ht="18.75" customHeight="1">
      <c r="A4563" s="22" t="s">
        <v>49</v>
      </c>
      <c r="B4563" s="91" t="str">
        <f>IF((SCH!$B$2=""),"",SCH!$B$2)</f>
        <v/>
      </c>
      <c r="C4563" s="91"/>
      <c r="D4563" s="91"/>
      <c r="E4563" s="92"/>
    </row>
    <row r="4564" spans="1:13" ht="18.75" customHeight="1">
      <c r="A4564" s="23" t="s">
        <v>50</v>
      </c>
      <c r="B4564" s="82" t="str">
        <f>IF((SCH!$B$3=""),"",SCH!$B$3)</f>
        <v/>
      </c>
      <c r="C4564" s="82"/>
      <c r="D4564" s="82"/>
      <c r="E4564" s="83"/>
    </row>
    <row r="4565" spans="1:13" ht="18.75" customHeight="1">
      <c r="A4565" s="23" t="s">
        <v>56</v>
      </c>
      <c r="B4565" s="46" t="str">
        <f>IF((SCH!$B$4=""),"",SCH!$B$4)</f>
        <v/>
      </c>
      <c r="C4565" s="24" t="s">
        <v>57</v>
      </c>
      <c r="D4565" s="82" t="str">
        <f>IF((SCH!$B$5=""),"",SCH!$B$5)</f>
        <v/>
      </c>
      <c r="E4565" s="83"/>
    </row>
    <row r="4566" spans="1:13" ht="18.75" customHeight="1">
      <c r="A4566" s="23" t="s">
        <v>51</v>
      </c>
      <c r="B4566" s="82" t="str">
        <f>IF((SCH!$B$6=""),"",SCH!$B$6)</f>
        <v/>
      </c>
      <c r="C4566" s="82"/>
      <c r="D4566" s="82"/>
      <c r="E4566" s="83"/>
    </row>
    <row r="4567" spans="1:13" ht="18.75" customHeight="1">
      <c r="A4567" s="23" t="s">
        <v>52</v>
      </c>
      <c r="B4567" s="82" t="str">
        <f>IF((SCH!$B$7=""),"",SCH!$B$7)</f>
        <v/>
      </c>
      <c r="C4567" s="82"/>
      <c r="D4567" s="82"/>
      <c r="E4567" s="83"/>
    </row>
    <row r="4568" spans="1:13" ht="18.75" customHeight="1">
      <c r="A4568" s="25" t="s">
        <v>53</v>
      </c>
      <c r="B4568" s="84" t="str">
        <f>IF((SCH!$B$8=""),"",SCH!$B$8)</f>
        <v/>
      </c>
      <c r="C4568" s="84"/>
      <c r="D4568" s="84"/>
      <c r="E4568" s="85"/>
    </row>
    <row r="4569" spans="1:13" ht="26.25" customHeight="1">
      <c r="A4569" s="86" t="s">
        <v>36</v>
      </c>
      <c r="B4569" s="86"/>
      <c r="C4569" s="86"/>
      <c r="D4569" s="86"/>
      <c r="E4569" s="86"/>
    </row>
    <row r="4570" spans="1:13" s="21" customFormat="1" ht="15" customHeight="1">
      <c r="A4570" s="87" t="s">
        <v>37</v>
      </c>
      <c r="B4570" s="87"/>
      <c r="C4570" s="87"/>
      <c r="D4570" s="87"/>
      <c r="E4570" s="87"/>
      <c r="H4570" s="1"/>
      <c r="I4570" s="1"/>
      <c r="J4570" s="1"/>
      <c r="K4570" s="1"/>
      <c r="L4570" s="1"/>
      <c r="M4570" s="1"/>
    </row>
    <row r="4571" spans="1:13" s="21" customFormat="1">
      <c r="A4571" s="88" t="s">
        <v>38</v>
      </c>
      <c r="B4571" s="88"/>
      <c r="C4571" s="88"/>
      <c r="D4571" s="88"/>
      <c r="E4571" s="88"/>
      <c r="H4571" s="1"/>
      <c r="I4571" s="1"/>
      <c r="J4571" s="1"/>
      <c r="K4571" s="1"/>
      <c r="L4571" s="1"/>
      <c r="M4571" s="1"/>
    </row>
    <row r="4572" spans="1:13" ht="26.25" customHeight="1">
      <c r="A4572" s="72" t="s">
        <v>39</v>
      </c>
      <c r="B4572" s="72"/>
      <c r="C4572" s="72"/>
      <c r="D4572" s="72"/>
      <c r="E4572" s="72"/>
    </row>
    <row r="4573" spans="1:13" ht="23.25">
      <c r="A4573" s="5" t="s">
        <v>45</v>
      </c>
      <c r="B4573" s="45">
        <f>VLOOKUP($I4561,DATA!$A$1:$V$200,2,FALSE)</f>
        <v>0</v>
      </c>
      <c r="C4573" s="43" t="s">
        <v>48</v>
      </c>
      <c r="D4573" s="81">
        <f>VLOOKUP($I4561,DATA!$A$1:$V$200,3,FALSE)</f>
        <v>0</v>
      </c>
      <c r="E4573" s="81"/>
    </row>
    <row r="4574" spans="1:13" ht="23.25">
      <c r="A4574" s="5" t="s">
        <v>46</v>
      </c>
      <c r="B4574" s="79">
        <f>VLOOKUP($I4561,DATA!$A$1:$V$200,4,FALSE)</f>
        <v>0</v>
      </c>
      <c r="C4574" s="79"/>
      <c r="D4574" s="79"/>
      <c r="E4574" s="79"/>
    </row>
    <row r="4575" spans="1:13" ht="23.25">
      <c r="A4575" s="5" t="s">
        <v>47</v>
      </c>
      <c r="B4575" s="79">
        <f>VLOOKUP($I4561,DATA!$A$1:$V$200,5,FALSE)</f>
        <v>0</v>
      </c>
      <c r="C4575" s="79"/>
      <c r="D4575" s="79"/>
      <c r="E4575" s="79"/>
    </row>
    <row r="4576" spans="1:13" ht="23.25" customHeight="1">
      <c r="A4576" s="5" t="s">
        <v>40</v>
      </c>
      <c r="B4576" s="79">
        <f>VLOOKUP($I4561,DATA!$A$1:$V$200,6,FALSE)</f>
        <v>0</v>
      </c>
      <c r="C4576" s="79"/>
      <c r="D4576" s="79"/>
      <c r="E4576" s="79"/>
    </row>
    <row r="4577" spans="1:5" ht="23.25" customHeight="1">
      <c r="A4577" s="5" t="s">
        <v>41</v>
      </c>
      <c r="B4577" s="79">
        <f>VLOOKUP($I4561,DATA!$A$1:$V$200,7,FALSE)</f>
        <v>0</v>
      </c>
      <c r="C4577" s="79"/>
      <c r="D4577" s="79"/>
      <c r="E4577" s="79"/>
    </row>
    <row r="4578" spans="1:5" ht="23.25" customHeight="1">
      <c r="A4578" s="5" t="s">
        <v>42</v>
      </c>
      <c r="B4578" s="79">
        <f>VLOOKUP($I4561,DATA!$A$1:$V$200,8,FALSE)</f>
        <v>0</v>
      </c>
      <c r="C4578" s="79"/>
      <c r="D4578" s="79"/>
      <c r="E4578" s="79"/>
    </row>
    <row r="4579" spans="1:5" ht="25.5">
      <c r="A4579" s="5" t="s">
        <v>43</v>
      </c>
      <c r="B4579" s="79">
        <f>VLOOKUP($I4561,DATA!$A$1:$V$200,9,FALSE)</f>
        <v>0</v>
      </c>
      <c r="C4579" s="79"/>
      <c r="D4579" s="79"/>
      <c r="E4579" s="79"/>
    </row>
    <row r="4580" spans="1:5" ht="22.5" customHeight="1">
      <c r="A4580" s="80" t="s">
        <v>44</v>
      </c>
      <c r="B4580" s="80"/>
      <c r="C4580" s="80"/>
      <c r="D4580" s="80"/>
      <c r="E4580" s="80"/>
    </row>
    <row r="4581" spans="1:5" ht="18.75" customHeight="1">
      <c r="A4581" s="72" t="s">
        <v>58</v>
      </c>
      <c r="B4581" s="72"/>
      <c r="C4581" s="72"/>
      <c r="D4581" s="72"/>
      <c r="E4581" s="72"/>
    </row>
    <row r="4582" spans="1:5" ht="22.5" customHeight="1">
      <c r="A4582" s="26" t="s">
        <v>74</v>
      </c>
    </row>
    <row r="4583" spans="1:5" ht="18" customHeight="1">
      <c r="A4583" s="44" t="s">
        <v>59</v>
      </c>
      <c r="B4583" s="73" t="s">
        <v>60</v>
      </c>
      <c r="C4583" s="74"/>
      <c r="D4583" s="73" t="s">
        <v>61</v>
      </c>
      <c r="E4583" s="74"/>
    </row>
    <row r="4584" spans="1:5" ht="37.5" customHeight="1">
      <c r="A4584" s="28" t="s">
        <v>62</v>
      </c>
      <c r="B4584" s="65" t="e">
        <f t="shared" ref="B4584" si="1602">HLOOKUP(D4584,$I$23:$M$32,2,FALSE)</f>
        <v>#N/A</v>
      </c>
      <c r="C4584" s="66"/>
      <c r="D4584" s="68">
        <f>VLOOKUP($I4561,DATA!$A$1:$V$200,10,FALSE)</f>
        <v>0</v>
      </c>
      <c r="E4584" s="69"/>
    </row>
    <row r="4585" spans="1:5" ht="37.5" customHeight="1">
      <c r="A4585" s="28" t="s">
        <v>63</v>
      </c>
      <c r="B4585" s="65" t="e">
        <f t="shared" ref="B4585" si="1603">HLOOKUP(D4584,$I$23:$M$32,3,FALSE)</f>
        <v>#N/A</v>
      </c>
      <c r="C4585" s="66"/>
      <c r="D4585" s="68">
        <f>VLOOKUP($I4561,DATA!$A$1:$V$200,11,FALSE)</f>
        <v>0</v>
      </c>
      <c r="E4585" s="69"/>
    </row>
    <row r="4586" spans="1:5" ht="37.5" customHeight="1">
      <c r="A4586" s="28" t="s">
        <v>64</v>
      </c>
      <c r="B4586" s="65" t="e">
        <f t="shared" ref="B4586" si="1604">HLOOKUP(D4584,$I$23:$M$32,4,FALSE)</f>
        <v>#N/A</v>
      </c>
      <c r="C4586" s="66"/>
      <c r="D4586" s="68">
        <f>VLOOKUP($I4561,DATA!$A$1:$V$200,12,FALSE)</f>
        <v>0</v>
      </c>
      <c r="E4586" s="69"/>
    </row>
    <row r="4587" spans="1:5" ht="21.75" customHeight="1">
      <c r="A4587" s="26" t="s">
        <v>75</v>
      </c>
    </row>
    <row r="4588" spans="1:5" ht="18" customHeight="1">
      <c r="A4588" s="75" t="s">
        <v>65</v>
      </c>
      <c r="B4588" s="73" t="s">
        <v>60</v>
      </c>
      <c r="C4588" s="74"/>
      <c r="D4588" s="73" t="s">
        <v>61</v>
      </c>
      <c r="E4588" s="74"/>
    </row>
    <row r="4589" spans="1:5" ht="37.5" customHeight="1">
      <c r="A4589" s="76"/>
      <c r="B4589" s="65" t="e">
        <f t="shared" ref="B4589" si="1605">HLOOKUP(D4584,$I$23:$M$32,5,FALSE)</f>
        <v>#N/A</v>
      </c>
      <c r="C4589" s="66"/>
      <c r="D4589" s="68">
        <f>VLOOKUP($I4561,DATA!$A$1:$V$200,13,FALSE)</f>
        <v>0</v>
      </c>
      <c r="E4589" s="69"/>
    </row>
    <row r="4590" spans="1:5" ht="22.5" customHeight="1">
      <c r="A4590" s="26" t="s">
        <v>76</v>
      </c>
    </row>
    <row r="4591" spans="1:5" ht="18" customHeight="1">
      <c r="A4591" s="77" t="s">
        <v>66</v>
      </c>
      <c r="B4591" s="73" t="s">
        <v>60</v>
      </c>
      <c r="C4591" s="74"/>
      <c r="D4591" s="73" t="s">
        <v>61</v>
      </c>
      <c r="E4591" s="74"/>
    </row>
    <row r="4592" spans="1:5" ht="37.5" customHeight="1">
      <c r="A4592" s="78"/>
      <c r="B4592" s="65" t="e">
        <f t="shared" ref="B4592" si="1606">HLOOKUP(D4584,$I$23:$M$32,6,FALSE)</f>
        <v>#N/A</v>
      </c>
      <c r="C4592" s="66"/>
      <c r="D4592" s="68">
        <f>VLOOKUP($I4561,DATA!$A$1:$V$200,14,FALSE)</f>
        <v>0</v>
      </c>
      <c r="E4592" s="69"/>
    </row>
    <row r="4593" spans="1:13" ht="22.5" customHeight="1">
      <c r="A4593" s="26" t="s">
        <v>77</v>
      </c>
    </row>
    <row r="4594" spans="1:13" ht="30" customHeight="1">
      <c r="A4594" s="27" t="s">
        <v>67</v>
      </c>
      <c r="B4594" s="73" t="s">
        <v>60</v>
      </c>
      <c r="C4594" s="74"/>
      <c r="D4594" s="73" t="s">
        <v>61</v>
      </c>
      <c r="E4594" s="74"/>
    </row>
    <row r="4595" spans="1:13" ht="37.5" customHeight="1">
      <c r="A4595" s="28" t="s">
        <v>68</v>
      </c>
      <c r="B4595" s="65" t="e">
        <f t="shared" ref="B4595" si="1607">HLOOKUP(D4584,$I$23:$M$32,7,FALSE)</f>
        <v>#N/A</v>
      </c>
      <c r="C4595" s="66"/>
      <c r="D4595" s="68">
        <f>VLOOKUP($I4561,DATA!$A$1:$V$200,15,FALSE)</f>
        <v>0</v>
      </c>
      <c r="E4595" s="69"/>
    </row>
    <row r="4596" spans="1:13" ht="37.5" customHeight="1">
      <c r="A4596" s="28" t="s">
        <v>69</v>
      </c>
      <c r="B4596" s="65" t="e">
        <f t="shared" ref="B4596" si="1608">HLOOKUP(D4584,$I$23:$M$32,8,FALSE)</f>
        <v>#N/A</v>
      </c>
      <c r="C4596" s="66"/>
      <c r="D4596" s="68">
        <f>VLOOKUP($I4561,DATA!$A$1:$V$200,16,FALSE)</f>
        <v>0</v>
      </c>
      <c r="E4596" s="69"/>
    </row>
    <row r="4597" spans="1:13" ht="45" customHeight="1">
      <c r="A4597" s="29" t="s">
        <v>70</v>
      </c>
      <c r="B4597" s="65" t="e">
        <f t="shared" ref="B4597" si="1609">HLOOKUP(D4584,$I$23:$M$32,9,FALSE)</f>
        <v>#N/A</v>
      </c>
      <c r="C4597" s="66"/>
      <c r="D4597" s="68">
        <f>VLOOKUP($I4561,DATA!$A$1:$V$200,17,FALSE)</f>
        <v>0</v>
      </c>
      <c r="E4597" s="69"/>
    </row>
    <row r="4598" spans="1:13" ht="37.5" customHeight="1">
      <c r="A4598" s="28" t="s">
        <v>71</v>
      </c>
      <c r="B4598" s="65" t="e">
        <f t="shared" ref="B4598" si="1610">HLOOKUP(D4584,$I$23:$M$32,10,FALSE)</f>
        <v>#N/A</v>
      </c>
      <c r="C4598" s="66"/>
      <c r="D4598" s="68">
        <f>VLOOKUP($I4561,DATA!$A$1:$V$200,18,FALSE)</f>
        <v>0</v>
      </c>
      <c r="E4598" s="69"/>
    </row>
    <row r="4599" spans="1:13" ht="37.5" customHeight="1">
      <c r="A4599" s="30"/>
      <c r="B4599" s="31"/>
      <c r="C4599" s="31"/>
      <c r="D4599" s="32"/>
      <c r="E4599" s="32"/>
    </row>
    <row r="4600" spans="1:13" ht="18.75" customHeight="1">
      <c r="A4600" s="72" t="s">
        <v>72</v>
      </c>
      <c r="B4600" s="72"/>
      <c r="C4600" s="72"/>
      <c r="D4600" s="72"/>
      <c r="E4600" s="72"/>
    </row>
    <row r="4601" spans="1:13" ht="22.5" customHeight="1">
      <c r="A4601" s="26" t="s">
        <v>78</v>
      </c>
    </row>
    <row r="4602" spans="1:13" ht="30" customHeight="1">
      <c r="A4602" s="27" t="s">
        <v>73</v>
      </c>
      <c r="B4602" s="73" t="s">
        <v>60</v>
      </c>
      <c r="C4602" s="74"/>
      <c r="D4602" s="73" t="s">
        <v>61</v>
      </c>
      <c r="E4602" s="74"/>
      <c r="I4602" s="1" t="s">
        <v>26</v>
      </c>
      <c r="J4602" s="1" t="s">
        <v>25</v>
      </c>
      <c r="K4602" s="1" t="s">
        <v>194</v>
      </c>
      <c r="L4602" s="1" t="s">
        <v>195</v>
      </c>
      <c r="M4602" s="1" t="s">
        <v>196</v>
      </c>
    </row>
    <row r="4603" spans="1:13" ht="52.5" customHeight="1">
      <c r="A4603" s="29" t="str">
        <f>GRD!$L$4</f>
        <v>SELECT</v>
      </c>
      <c r="B4603" s="65" t="e">
        <f t="shared" ref="B4603:B4604" si="1611">HLOOKUP(D4603,$I$42:$M$44,$G4603,FALSE)</f>
        <v>#N/A</v>
      </c>
      <c r="C4603" s="66"/>
      <c r="D4603" s="68">
        <f>VLOOKUP($I4561,DATA!$A$1:$V$200,19,FALSE)</f>
        <v>0</v>
      </c>
      <c r="E4603" s="69"/>
      <c r="G4603" s="1">
        <v>2</v>
      </c>
      <c r="H4603" s="1" t="str">
        <f t="shared" ref="H4603:H4604" si="1612">A4603</f>
        <v>SELECT</v>
      </c>
      <c r="I4603" s="1" t="e">
        <f t="shared" ref="I4603:I4604" si="1613">VLOOKUP($H4603,$H$3:$M$15,2,FALSE)</f>
        <v>#N/A</v>
      </c>
      <c r="J4603" s="1" t="e">
        <f t="shared" ref="J4603:J4604" si="1614">VLOOKUP($H4603,$H$3:$M$15,3,FALSE)</f>
        <v>#N/A</v>
      </c>
      <c r="K4603" s="1" t="e">
        <f t="shared" ref="K4603:K4604" si="1615">VLOOKUP($H4603,$H$3:$M$15,4,FALSE)</f>
        <v>#N/A</v>
      </c>
      <c r="L4603" s="1" t="e">
        <f t="shared" ref="L4603:L4604" si="1616">VLOOKUP($H4603,$H$3:$M$15,5,FALSE)</f>
        <v>#N/A</v>
      </c>
      <c r="M4603" s="1" t="e">
        <f t="shared" ref="M4603:M4604" si="1617">VLOOKUP($H4603,$H$3:$M$15,6,FALSE)</f>
        <v>#N/A</v>
      </c>
    </row>
    <row r="4604" spans="1:13" ht="52.5" customHeight="1">
      <c r="A4604" s="29" t="str">
        <f>GRD!$M$4</f>
        <v>SELECT</v>
      </c>
      <c r="B4604" s="65" t="e">
        <f t="shared" si="1611"/>
        <v>#N/A</v>
      </c>
      <c r="C4604" s="66"/>
      <c r="D4604" s="68">
        <f>VLOOKUP($I4561,DATA!$A$1:$V$200,20,FALSE)</f>
        <v>0</v>
      </c>
      <c r="E4604" s="69"/>
      <c r="G4604" s="1">
        <v>3</v>
      </c>
      <c r="H4604" s="1" t="str">
        <f t="shared" si="1612"/>
        <v>SELECT</v>
      </c>
      <c r="I4604" s="1" t="e">
        <f t="shared" si="1613"/>
        <v>#N/A</v>
      </c>
      <c r="J4604" s="1" t="e">
        <f t="shared" si="1614"/>
        <v>#N/A</v>
      </c>
      <c r="K4604" s="1" t="e">
        <f t="shared" si="1615"/>
        <v>#N/A</v>
      </c>
      <c r="L4604" s="1" t="e">
        <f t="shared" si="1616"/>
        <v>#N/A</v>
      </c>
      <c r="M4604" s="1" t="e">
        <f t="shared" si="1617"/>
        <v>#N/A</v>
      </c>
    </row>
    <row r="4605" spans="1:13" ht="37.5" customHeight="1">
      <c r="A4605" s="70" t="s">
        <v>79</v>
      </c>
      <c r="B4605" s="70"/>
      <c r="C4605" s="70"/>
      <c r="D4605" s="70"/>
      <c r="E4605" s="70"/>
    </row>
    <row r="4606" spans="1:13" ht="12" customHeight="1">
      <c r="A4606" s="33"/>
      <c r="B4606" s="33"/>
      <c r="C4606" s="33"/>
      <c r="D4606" s="33"/>
      <c r="E4606" s="33"/>
    </row>
    <row r="4607" spans="1:13" ht="30" customHeight="1">
      <c r="A4607" s="27" t="s">
        <v>73</v>
      </c>
      <c r="B4607" s="71" t="s">
        <v>60</v>
      </c>
      <c r="C4607" s="71"/>
      <c r="D4607" s="71" t="s">
        <v>61</v>
      </c>
      <c r="E4607" s="71"/>
      <c r="I4607" s="1" t="s">
        <v>26</v>
      </c>
      <c r="J4607" s="1" t="s">
        <v>25</v>
      </c>
      <c r="K4607" s="1" t="s">
        <v>194</v>
      </c>
      <c r="L4607" s="1" t="s">
        <v>195</v>
      </c>
      <c r="M4607" s="1" t="s">
        <v>196</v>
      </c>
    </row>
    <row r="4608" spans="1:13" ht="52.5" customHeight="1">
      <c r="A4608" s="29" t="str">
        <f>GRD!$N$4</f>
        <v>SELECT</v>
      </c>
      <c r="B4608" s="65" t="e">
        <f t="shared" ref="B4608:B4609" si="1618">HLOOKUP(D4608,$I$47:$M$49,$G4608,FALSE)</f>
        <v>#N/A</v>
      </c>
      <c r="C4608" s="66"/>
      <c r="D4608" s="67">
        <f>VLOOKUP($I4561,DATA!$A$1:$V$200,21,FALSE)</f>
        <v>0</v>
      </c>
      <c r="E4608" s="67"/>
      <c r="G4608" s="1">
        <v>2</v>
      </c>
      <c r="H4608" s="1" t="str">
        <f t="shared" ref="H4608:H4609" si="1619">A4608</f>
        <v>SELECT</v>
      </c>
      <c r="I4608" s="1" t="e">
        <f t="shared" ref="I4608:I4669" si="1620">VLOOKUP($H4608,$H$3:$M$15,2,FALSE)</f>
        <v>#N/A</v>
      </c>
      <c r="J4608" s="1" t="e">
        <f t="shared" ref="J4608:J4669" si="1621">VLOOKUP($H4608,$H$3:$M$15,3,FALSE)</f>
        <v>#N/A</v>
      </c>
      <c r="K4608" s="1" t="e">
        <f t="shared" ref="K4608:K4669" si="1622">VLOOKUP($H4608,$H$3:$M$15,4,FALSE)</f>
        <v>#N/A</v>
      </c>
      <c r="L4608" s="1" t="e">
        <f t="shared" ref="L4608:L4669" si="1623">VLOOKUP($H4608,$H$3:$M$15,5,FALSE)</f>
        <v>#N/A</v>
      </c>
      <c r="M4608" s="1" t="e">
        <f t="shared" ref="M4608:M4669" si="1624">VLOOKUP($H4608,$H$3:$M$15,6,FALSE)</f>
        <v>#N/A</v>
      </c>
    </row>
    <row r="4609" spans="1:13" ht="52.5" customHeight="1">
      <c r="A4609" s="29" t="str">
        <f>GRD!$O$4</f>
        <v>SELECT</v>
      </c>
      <c r="B4609" s="65" t="e">
        <f t="shared" si="1618"/>
        <v>#N/A</v>
      </c>
      <c r="C4609" s="66"/>
      <c r="D4609" s="67">
        <f>VLOOKUP($I4561,DATA!$A$1:$V$200,22,FALSE)</f>
        <v>0</v>
      </c>
      <c r="E4609" s="67"/>
      <c r="G4609" s="1">
        <v>3</v>
      </c>
      <c r="H4609" s="1" t="str">
        <f t="shared" si="1619"/>
        <v>SELECT</v>
      </c>
      <c r="I4609" s="1" t="e">
        <f t="shared" si="1620"/>
        <v>#N/A</v>
      </c>
      <c r="J4609" s="1" t="e">
        <f t="shared" si="1621"/>
        <v>#N/A</v>
      </c>
      <c r="K4609" s="1" t="e">
        <f t="shared" si="1622"/>
        <v>#N/A</v>
      </c>
      <c r="L4609" s="1" t="e">
        <f t="shared" si="1623"/>
        <v>#N/A</v>
      </c>
      <c r="M4609" s="1" t="e">
        <f t="shared" si="1624"/>
        <v>#N/A</v>
      </c>
    </row>
    <row r="4615" spans="1:13">
      <c r="A4615" s="64" t="s">
        <v>80</v>
      </c>
      <c r="B4615" s="64"/>
      <c r="C4615" s="64" t="s">
        <v>81</v>
      </c>
      <c r="D4615" s="64"/>
      <c r="E4615" s="64"/>
    </row>
    <row r="4616" spans="1:13">
      <c r="C4616" s="64" t="s">
        <v>82</v>
      </c>
      <c r="D4616" s="64"/>
      <c r="E4616" s="64"/>
    </row>
    <row r="4617" spans="1:13">
      <c r="A4617" s="1" t="s">
        <v>84</v>
      </c>
    </row>
    <row r="4619" spans="1:13">
      <c r="A4619" s="1" t="s">
        <v>83</v>
      </c>
    </row>
    <row r="4621" spans="1:13" s="21" customFormat="1" ht="18.75" customHeight="1">
      <c r="A4621" s="89" t="s">
        <v>34</v>
      </c>
      <c r="B4621" s="89"/>
      <c r="C4621" s="89"/>
      <c r="D4621" s="89"/>
      <c r="E4621" s="89"/>
      <c r="I4621" s="21">
        <f t="shared" ref="I4621" si="1625">I4561+1</f>
        <v>78</v>
      </c>
    </row>
    <row r="4622" spans="1:13" s="21" customFormat="1" ht="30" customHeight="1">
      <c r="A4622" s="90" t="s">
        <v>35</v>
      </c>
      <c r="B4622" s="90"/>
      <c r="C4622" s="90"/>
      <c r="D4622" s="90"/>
      <c r="E4622" s="90"/>
      <c r="H4622" s="1"/>
      <c r="I4622" s="1"/>
      <c r="J4622" s="1"/>
      <c r="K4622" s="1"/>
      <c r="L4622" s="1"/>
      <c r="M4622" s="1"/>
    </row>
    <row r="4623" spans="1:13" ht="18.75" customHeight="1">
      <c r="A4623" s="22" t="s">
        <v>49</v>
      </c>
      <c r="B4623" s="91" t="str">
        <f>IF((SCH!$B$2=""),"",SCH!$B$2)</f>
        <v/>
      </c>
      <c r="C4623" s="91"/>
      <c r="D4623" s="91"/>
      <c r="E4623" s="92"/>
    </row>
    <row r="4624" spans="1:13" ht="18.75" customHeight="1">
      <c r="A4624" s="23" t="s">
        <v>50</v>
      </c>
      <c r="B4624" s="82" t="str">
        <f>IF((SCH!$B$3=""),"",SCH!$B$3)</f>
        <v/>
      </c>
      <c r="C4624" s="82"/>
      <c r="D4624" s="82"/>
      <c r="E4624" s="83"/>
    </row>
    <row r="4625" spans="1:13" ht="18.75" customHeight="1">
      <c r="A4625" s="23" t="s">
        <v>56</v>
      </c>
      <c r="B4625" s="46" t="str">
        <f>IF((SCH!$B$4=""),"",SCH!$B$4)</f>
        <v/>
      </c>
      <c r="C4625" s="24" t="s">
        <v>57</v>
      </c>
      <c r="D4625" s="82" t="str">
        <f>IF((SCH!$B$5=""),"",SCH!$B$5)</f>
        <v/>
      </c>
      <c r="E4625" s="83"/>
    </row>
    <row r="4626" spans="1:13" ht="18.75" customHeight="1">
      <c r="A4626" s="23" t="s">
        <v>51</v>
      </c>
      <c r="B4626" s="82" t="str">
        <f>IF((SCH!$B$6=""),"",SCH!$B$6)</f>
        <v/>
      </c>
      <c r="C4626" s="82"/>
      <c r="D4626" s="82"/>
      <c r="E4626" s="83"/>
    </row>
    <row r="4627" spans="1:13" ht="18.75" customHeight="1">
      <c r="A4627" s="23" t="s">
        <v>52</v>
      </c>
      <c r="B4627" s="82" t="str">
        <f>IF((SCH!$B$7=""),"",SCH!$B$7)</f>
        <v/>
      </c>
      <c r="C4627" s="82"/>
      <c r="D4627" s="82"/>
      <c r="E4627" s="83"/>
    </row>
    <row r="4628" spans="1:13" ht="18.75" customHeight="1">
      <c r="A4628" s="25" t="s">
        <v>53</v>
      </c>
      <c r="B4628" s="84" t="str">
        <f>IF((SCH!$B$8=""),"",SCH!$B$8)</f>
        <v/>
      </c>
      <c r="C4628" s="84"/>
      <c r="D4628" s="84"/>
      <c r="E4628" s="85"/>
    </row>
    <row r="4629" spans="1:13" ht="26.25" customHeight="1">
      <c r="A4629" s="86" t="s">
        <v>36</v>
      </c>
      <c r="B4629" s="86"/>
      <c r="C4629" s="86"/>
      <c r="D4629" s="86"/>
      <c r="E4629" s="86"/>
    </row>
    <row r="4630" spans="1:13" s="21" customFormat="1" ht="15" customHeight="1">
      <c r="A4630" s="87" t="s">
        <v>37</v>
      </c>
      <c r="B4630" s="87"/>
      <c r="C4630" s="87"/>
      <c r="D4630" s="87"/>
      <c r="E4630" s="87"/>
      <c r="H4630" s="1"/>
      <c r="I4630" s="1"/>
      <c r="J4630" s="1"/>
      <c r="K4630" s="1"/>
      <c r="L4630" s="1"/>
      <c r="M4630" s="1"/>
    </row>
    <row r="4631" spans="1:13" s="21" customFormat="1">
      <c r="A4631" s="88" t="s">
        <v>38</v>
      </c>
      <c r="B4631" s="88"/>
      <c r="C4631" s="88"/>
      <c r="D4631" s="88"/>
      <c r="E4631" s="88"/>
      <c r="H4631" s="1"/>
      <c r="I4631" s="1"/>
      <c r="J4631" s="1"/>
      <c r="K4631" s="1"/>
      <c r="L4631" s="1"/>
      <c r="M4631" s="1"/>
    </row>
    <row r="4632" spans="1:13" ht="26.25" customHeight="1">
      <c r="A4632" s="72" t="s">
        <v>39</v>
      </c>
      <c r="B4632" s="72"/>
      <c r="C4632" s="72"/>
      <c r="D4632" s="72"/>
      <c r="E4632" s="72"/>
    </row>
    <row r="4633" spans="1:13" ht="23.25">
      <c r="A4633" s="5" t="s">
        <v>45</v>
      </c>
      <c r="B4633" s="45">
        <f>VLOOKUP($I4621,DATA!$A$1:$V$200,2,FALSE)</f>
        <v>0</v>
      </c>
      <c r="C4633" s="43" t="s">
        <v>48</v>
      </c>
      <c r="D4633" s="81">
        <f>VLOOKUP($I4621,DATA!$A$1:$V$200,3,FALSE)</f>
        <v>0</v>
      </c>
      <c r="E4633" s="81"/>
    </row>
    <row r="4634" spans="1:13" ht="23.25">
      <c r="A4634" s="5" t="s">
        <v>46</v>
      </c>
      <c r="B4634" s="79">
        <f>VLOOKUP($I4621,DATA!$A$1:$V$200,4,FALSE)</f>
        <v>0</v>
      </c>
      <c r="C4634" s="79"/>
      <c r="D4634" s="79"/>
      <c r="E4634" s="79"/>
    </row>
    <row r="4635" spans="1:13" ht="23.25">
      <c r="A4635" s="5" t="s">
        <v>47</v>
      </c>
      <c r="B4635" s="79">
        <f>VLOOKUP($I4621,DATA!$A$1:$V$200,5,FALSE)</f>
        <v>0</v>
      </c>
      <c r="C4635" s="79"/>
      <c r="D4635" s="79"/>
      <c r="E4635" s="79"/>
    </row>
    <row r="4636" spans="1:13" ht="23.25" customHeight="1">
      <c r="A4636" s="5" t="s">
        <v>40</v>
      </c>
      <c r="B4636" s="79">
        <f>VLOOKUP($I4621,DATA!$A$1:$V$200,6,FALSE)</f>
        <v>0</v>
      </c>
      <c r="C4636" s="79"/>
      <c r="D4636" s="79"/>
      <c r="E4636" s="79"/>
    </row>
    <row r="4637" spans="1:13" ht="23.25" customHeight="1">
      <c r="A4637" s="5" t="s">
        <v>41</v>
      </c>
      <c r="B4637" s="79">
        <f>VLOOKUP($I4621,DATA!$A$1:$V$200,7,FALSE)</f>
        <v>0</v>
      </c>
      <c r="C4637" s="79"/>
      <c r="D4637" s="79"/>
      <c r="E4637" s="79"/>
    </row>
    <row r="4638" spans="1:13" ht="23.25" customHeight="1">
      <c r="A4638" s="5" t="s">
        <v>42</v>
      </c>
      <c r="B4638" s="79">
        <f>VLOOKUP($I4621,DATA!$A$1:$V$200,8,FALSE)</f>
        <v>0</v>
      </c>
      <c r="C4638" s="79"/>
      <c r="D4638" s="79"/>
      <c r="E4638" s="79"/>
    </row>
    <row r="4639" spans="1:13" ht="25.5">
      <c r="A4639" s="5" t="s">
        <v>43</v>
      </c>
      <c r="B4639" s="79">
        <f>VLOOKUP($I4621,DATA!$A$1:$V$200,9,FALSE)</f>
        <v>0</v>
      </c>
      <c r="C4639" s="79"/>
      <c r="D4639" s="79"/>
      <c r="E4639" s="79"/>
    </row>
    <row r="4640" spans="1:13" ht="22.5" customHeight="1">
      <c r="A4640" s="80" t="s">
        <v>44</v>
      </c>
      <c r="B4640" s="80"/>
      <c r="C4640" s="80"/>
      <c r="D4640" s="80"/>
      <c r="E4640" s="80"/>
    </row>
    <row r="4641" spans="1:5" ht="18.75" customHeight="1">
      <c r="A4641" s="72" t="s">
        <v>58</v>
      </c>
      <c r="B4641" s="72"/>
      <c r="C4641" s="72"/>
      <c r="D4641" s="72"/>
      <c r="E4641" s="72"/>
    </row>
    <row r="4642" spans="1:5" ht="22.5" customHeight="1">
      <c r="A4642" s="26" t="s">
        <v>74</v>
      </c>
    </row>
    <row r="4643" spans="1:5" ht="18" customHeight="1">
      <c r="A4643" s="44" t="s">
        <v>59</v>
      </c>
      <c r="B4643" s="73" t="s">
        <v>60</v>
      </c>
      <c r="C4643" s="74"/>
      <c r="D4643" s="73" t="s">
        <v>61</v>
      </c>
      <c r="E4643" s="74"/>
    </row>
    <row r="4644" spans="1:5" ht="37.5" customHeight="1">
      <c r="A4644" s="28" t="s">
        <v>62</v>
      </c>
      <c r="B4644" s="65" t="e">
        <f t="shared" ref="B4644" si="1626">HLOOKUP(D4644,$I$23:$M$32,2,FALSE)</f>
        <v>#N/A</v>
      </c>
      <c r="C4644" s="66"/>
      <c r="D4644" s="68">
        <f>VLOOKUP($I4621,DATA!$A$1:$V$200,10,FALSE)</f>
        <v>0</v>
      </c>
      <c r="E4644" s="69"/>
    </row>
    <row r="4645" spans="1:5" ht="37.5" customHeight="1">
      <c r="A4645" s="28" t="s">
        <v>63</v>
      </c>
      <c r="B4645" s="65" t="e">
        <f t="shared" ref="B4645" si="1627">HLOOKUP(D4644,$I$23:$M$32,3,FALSE)</f>
        <v>#N/A</v>
      </c>
      <c r="C4645" s="66"/>
      <c r="D4645" s="68">
        <f>VLOOKUP($I4621,DATA!$A$1:$V$200,11,FALSE)</f>
        <v>0</v>
      </c>
      <c r="E4645" s="69"/>
    </row>
    <row r="4646" spans="1:5" ht="37.5" customHeight="1">
      <c r="A4646" s="28" t="s">
        <v>64</v>
      </c>
      <c r="B4646" s="65" t="e">
        <f t="shared" ref="B4646" si="1628">HLOOKUP(D4644,$I$23:$M$32,4,FALSE)</f>
        <v>#N/A</v>
      </c>
      <c r="C4646" s="66"/>
      <c r="D4646" s="68">
        <f>VLOOKUP($I4621,DATA!$A$1:$V$200,12,FALSE)</f>
        <v>0</v>
      </c>
      <c r="E4646" s="69"/>
    </row>
    <row r="4647" spans="1:5" ht="21.75" customHeight="1">
      <c r="A4647" s="26" t="s">
        <v>75</v>
      </c>
    </row>
    <row r="4648" spans="1:5" ht="18" customHeight="1">
      <c r="A4648" s="75" t="s">
        <v>65</v>
      </c>
      <c r="B4648" s="73" t="s">
        <v>60</v>
      </c>
      <c r="C4648" s="74"/>
      <c r="D4648" s="73" t="s">
        <v>61</v>
      </c>
      <c r="E4648" s="74"/>
    </row>
    <row r="4649" spans="1:5" ht="37.5" customHeight="1">
      <c r="A4649" s="76"/>
      <c r="B4649" s="65" t="e">
        <f t="shared" ref="B4649" si="1629">HLOOKUP(D4644,$I$23:$M$32,5,FALSE)</f>
        <v>#N/A</v>
      </c>
      <c r="C4649" s="66"/>
      <c r="D4649" s="68">
        <f>VLOOKUP($I4621,DATA!$A$1:$V$200,13,FALSE)</f>
        <v>0</v>
      </c>
      <c r="E4649" s="69"/>
    </row>
    <row r="4650" spans="1:5" ht="22.5" customHeight="1">
      <c r="A4650" s="26" t="s">
        <v>76</v>
      </c>
    </row>
    <row r="4651" spans="1:5" ht="18" customHeight="1">
      <c r="A4651" s="77" t="s">
        <v>66</v>
      </c>
      <c r="B4651" s="73" t="s">
        <v>60</v>
      </c>
      <c r="C4651" s="74"/>
      <c r="D4651" s="73" t="s">
        <v>61</v>
      </c>
      <c r="E4651" s="74"/>
    </row>
    <row r="4652" spans="1:5" ht="37.5" customHeight="1">
      <c r="A4652" s="78"/>
      <c r="B4652" s="65" t="e">
        <f t="shared" ref="B4652" si="1630">HLOOKUP(D4644,$I$23:$M$32,6,FALSE)</f>
        <v>#N/A</v>
      </c>
      <c r="C4652" s="66"/>
      <c r="D4652" s="68">
        <f>VLOOKUP($I4621,DATA!$A$1:$V$200,14,FALSE)</f>
        <v>0</v>
      </c>
      <c r="E4652" s="69"/>
    </row>
    <row r="4653" spans="1:5" ht="22.5" customHeight="1">
      <c r="A4653" s="26" t="s">
        <v>77</v>
      </c>
    </row>
    <row r="4654" spans="1:5" ht="30" customHeight="1">
      <c r="A4654" s="27" t="s">
        <v>67</v>
      </c>
      <c r="B4654" s="73" t="s">
        <v>60</v>
      </c>
      <c r="C4654" s="74"/>
      <c r="D4654" s="73" t="s">
        <v>61</v>
      </c>
      <c r="E4654" s="74"/>
    </row>
    <row r="4655" spans="1:5" ht="37.5" customHeight="1">
      <c r="A4655" s="28" t="s">
        <v>68</v>
      </c>
      <c r="B4655" s="65" t="e">
        <f t="shared" ref="B4655" si="1631">HLOOKUP(D4644,$I$23:$M$32,7,FALSE)</f>
        <v>#N/A</v>
      </c>
      <c r="C4655" s="66"/>
      <c r="D4655" s="68">
        <f>VLOOKUP($I4621,DATA!$A$1:$V$200,15,FALSE)</f>
        <v>0</v>
      </c>
      <c r="E4655" s="69"/>
    </row>
    <row r="4656" spans="1:5" ht="37.5" customHeight="1">
      <c r="A4656" s="28" t="s">
        <v>69</v>
      </c>
      <c r="B4656" s="65" t="e">
        <f t="shared" ref="B4656" si="1632">HLOOKUP(D4644,$I$23:$M$32,8,FALSE)</f>
        <v>#N/A</v>
      </c>
      <c r="C4656" s="66"/>
      <c r="D4656" s="68">
        <f>VLOOKUP($I4621,DATA!$A$1:$V$200,16,FALSE)</f>
        <v>0</v>
      </c>
      <c r="E4656" s="69"/>
    </row>
    <row r="4657" spans="1:13" ht="45" customHeight="1">
      <c r="A4657" s="29" t="s">
        <v>70</v>
      </c>
      <c r="B4657" s="65" t="e">
        <f t="shared" ref="B4657" si="1633">HLOOKUP(D4644,$I$23:$M$32,9,FALSE)</f>
        <v>#N/A</v>
      </c>
      <c r="C4657" s="66"/>
      <c r="D4657" s="68">
        <f>VLOOKUP($I4621,DATA!$A$1:$V$200,17,FALSE)</f>
        <v>0</v>
      </c>
      <c r="E4657" s="69"/>
    </row>
    <row r="4658" spans="1:13" ht="37.5" customHeight="1">
      <c r="A4658" s="28" t="s">
        <v>71</v>
      </c>
      <c r="B4658" s="65" t="e">
        <f t="shared" ref="B4658" si="1634">HLOOKUP(D4644,$I$23:$M$32,10,FALSE)</f>
        <v>#N/A</v>
      </c>
      <c r="C4658" s="66"/>
      <c r="D4658" s="68">
        <f>VLOOKUP($I4621,DATA!$A$1:$V$200,18,FALSE)</f>
        <v>0</v>
      </c>
      <c r="E4658" s="69"/>
    </row>
    <row r="4659" spans="1:13" ht="37.5" customHeight="1">
      <c r="A4659" s="30"/>
      <c r="B4659" s="31"/>
      <c r="C4659" s="31"/>
      <c r="D4659" s="32"/>
      <c r="E4659" s="32"/>
    </row>
    <row r="4660" spans="1:13" ht="18.75" customHeight="1">
      <c r="A4660" s="72" t="s">
        <v>72</v>
      </c>
      <c r="B4660" s="72"/>
      <c r="C4660" s="72"/>
      <c r="D4660" s="72"/>
      <c r="E4660" s="72"/>
    </row>
    <row r="4661" spans="1:13" ht="22.5" customHeight="1">
      <c r="A4661" s="26" t="s">
        <v>78</v>
      </c>
    </row>
    <row r="4662" spans="1:13" ht="30" customHeight="1">
      <c r="A4662" s="27" t="s">
        <v>73</v>
      </c>
      <c r="B4662" s="73" t="s">
        <v>60</v>
      </c>
      <c r="C4662" s="74"/>
      <c r="D4662" s="73" t="s">
        <v>61</v>
      </c>
      <c r="E4662" s="74"/>
      <c r="I4662" s="1" t="s">
        <v>26</v>
      </c>
      <c r="J4662" s="1" t="s">
        <v>25</v>
      </c>
      <c r="K4662" s="1" t="s">
        <v>194</v>
      </c>
      <c r="L4662" s="1" t="s">
        <v>195</v>
      </c>
      <c r="M4662" s="1" t="s">
        <v>196</v>
      </c>
    </row>
    <row r="4663" spans="1:13" ht="52.5" customHeight="1">
      <c r="A4663" s="29" t="str">
        <f>GRD!$L$4</f>
        <v>SELECT</v>
      </c>
      <c r="B4663" s="65" t="e">
        <f t="shared" ref="B4663:B4664" si="1635">HLOOKUP(D4663,$I$42:$M$44,$G4663,FALSE)</f>
        <v>#N/A</v>
      </c>
      <c r="C4663" s="66"/>
      <c r="D4663" s="68">
        <f>VLOOKUP($I4621,DATA!$A$1:$V$200,19,FALSE)</f>
        <v>0</v>
      </c>
      <c r="E4663" s="69"/>
      <c r="G4663" s="1">
        <v>2</v>
      </c>
      <c r="H4663" s="1" t="str">
        <f t="shared" ref="H4663:H4664" si="1636">A4663</f>
        <v>SELECT</v>
      </c>
      <c r="I4663" s="1" t="e">
        <f t="shared" ref="I4663:I4664" si="1637">VLOOKUP($H4663,$H$3:$M$15,2,FALSE)</f>
        <v>#N/A</v>
      </c>
      <c r="J4663" s="1" t="e">
        <f t="shared" ref="J4663:J4664" si="1638">VLOOKUP($H4663,$H$3:$M$15,3,FALSE)</f>
        <v>#N/A</v>
      </c>
      <c r="K4663" s="1" t="e">
        <f t="shared" ref="K4663:K4664" si="1639">VLOOKUP($H4663,$H$3:$M$15,4,FALSE)</f>
        <v>#N/A</v>
      </c>
      <c r="L4663" s="1" t="e">
        <f t="shared" ref="L4663:L4664" si="1640">VLOOKUP($H4663,$H$3:$M$15,5,FALSE)</f>
        <v>#N/A</v>
      </c>
      <c r="M4663" s="1" t="e">
        <f t="shared" ref="M4663:M4664" si="1641">VLOOKUP($H4663,$H$3:$M$15,6,FALSE)</f>
        <v>#N/A</v>
      </c>
    </row>
    <row r="4664" spans="1:13" ht="52.5" customHeight="1">
      <c r="A4664" s="29" t="str">
        <f>GRD!$M$4</f>
        <v>SELECT</v>
      </c>
      <c r="B4664" s="65" t="e">
        <f t="shared" si="1635"/>
        <v>#N/A</v>
      </c>
      <c r="C4664" s="66"/>
      <c r="D4664" s="68">
        <f>VLOOKUP($I4621,DATA!$A$1:$V$200,20,FALSE)</f>
        <v>0</v>
      </c>
      <c r="E4664" s="69"/>
      <c r="G4664" s="1">
        <v>3</v>
      </c>
      <c r="H4664" s="1" t="str">
        <f t="shared" si="1636"/>
        <v>SELECT</v>
      </c>
      <c r="I4664" s="1" t="e">
        <f t="shared" si="1637"/>
        <v>#N/A</v>
      </c>
      <c r="J4664" s="1" t="e">
        <f t="shared" si="1638"/>
        <v>#N/A</v>
      </c>
      <c r="K4664" s="1" t="e">
        <f t="shared" si="1639"/>
        <v>#N/A</v>
      </c>
      <c r="L4664" s="1" t="e">
        <f t="shared" si="1640"/>
        <v>#N/A</v>
      </c>
      <c r="M4664" s="1" t="e">
        <f t="shared" si="1641"/>
        <v>#N/A</v>
      </c>
    </row>
    <row r="4665" spans="1:13" ht="37.5" customHeight="1">
      <c r="A4665" s="70" t="s">
        <v>79</v>
      </c>
      <c r="B4665" s="70"/>
      <c r="C4665" s="70"/>
      <c r="D4665" s="70"/>
      <c r="E4665" s="70"/>
    </row>
    <row r="4666" spans="1:13" ht="12" customHeight="1">
      <c r="A4666" s="33"/>
      <c r="B4666" s="33"/>
      <c r="C4666" s="33"/>
      <c r="D4666" s="33"/>
      <c r="E4666" s="33"/>
    </row>
    <row r="4667" spans="1:13" ht="30" customHeight="1">
      <c r="A4667" s="27" t="s">
        <v>73</v>
      </c>
      <c r="B4667" s="71" t="s">
        <v>60</v>
      </c>
      <c r="C4667" s="71"/>
      <c r="D4667" s="71" t="s">
        <v>61</v>
      </c>
      <c r="E4667" s="71"/>
      <c r="I4667" s="1" t="s">
        <v>26</v>
      </c>
      <c r="J4667" s="1" t="s">
        <v>25</v>
      </c>
      <c r="K4667" s="1" t="s">
        <v>194</v>
      </c>
      <c r="L4667" s="1" t="s">
        <v>195</v>
      </c>
      <c r="M4667" s="1" t="s">
        <v>196</v>
      </c>
    </row>
    <row r="4668" spans="1:13" ht="52.5" customHeight="1">
      <c r="A4668" s="29" t="str">
        <f>GRD!$N$4</f>
        <v>SELECT</v>
      </c>
      <c r="B4668" s="65" t="e">
        <f t="shared" ref="B4668:B4669" si="1642">HLOOKUP(D4668,$I$47:$M$49,$G4668,FALSE)</f>
        <v>#N/A</v>
      </c>
      <c r="C4668" s="66"/>
      <c r="D4668" s="67">
        <f>VLOOKUP($I4621,DATA!$A$1:$V$200,21,FALSE)</f>
        <v>0</v>
      </c>
      <c r="E4668" s="67"/>
      <c r="G4668" s="1">
        <v>2</v>
      </c>
      <c r="H4668" s="1" t="str">
        <f t="shared" ref="H4668:H4669" si="1643">A4668</f>
        <v>SELECT</v>
      </c>
      <c r="I4668" s="1" t="e">
        <f t="shared" si="1620"/>
        <v>#N/A</v>
      </c>
      <c r="J4668" s="1" t="e">
        <f t="shared" si="1621"/>
        <v>#N/A</v>
      </c>
      <c r="K4668" s="1" t="e">
        <f t="shared" si="1622"/>
        <v>#N/A</v>
      </c>
      <c r="L4668" s="1" t="e">
        <f t="shared" si="1623"/>
        <v>#N/A</v>
      </c>
      <c r="M4668" s="1" t="e">
        <f t="shared" si="1624"/>
        <v>#N/A</v>
      </c>
    </row>
    <row r="4669" spans="1:13" ht="52.5" customHeight="1">
      <c r="A4669" s="29" t="str">
        <f>GRD!$O$4</f>
        <v>SELECT</v>
      </c>
      <c r="B4669" s="65" t="e">
        <f t="shared" si="1642"/>
        <v>#N/A</v>
      </c>
      <c r="C4669" s="66"/>
      <c r="D4669" s="67">
        <f>VLOOKUP($I4621,DATA!$A$1:$V$200,22,FALSE)</f>
        <v>0</v>
      </c>
      <c r="E4669" s="67"/>
      <c r="G4669" s="1">
        <v>3</v>
      </c>
      <c r="H4669" s="1" t="str">
        <f t="shared" si="1643"/>
        <v>SELECT</v>
      </c>
      <c r="I4669" s="1" t="e">
        <f t="shared" si="1620"/>
        <v>#N/A</v>
      </c>
      <c r="J4669" s="1" t="e">
        <f t="shared" si="1621"/>
        <v>#N/A</v>
      </c>
      <c r="K4669" s="1" t="e">
        <f t="shared" si="1622"/>
        <v>#N/A</v>
      </c>
      <c r="L4669" s="1" t="e">
        <f t="shared" si="1623"/>
        <v>#N/A</v>
      </c>
      <c r="M4669" s="1" t="e">
        <f t="shared" si="1624"/>
        <v>#N/A</v>
      </c>
    </row>
    <row r="4675" spans="1:13">
      <c r="A4675" s="64" t="s">
        <v>80</v>
      </c>
      <c r="B4675" s="64"/>
      <c r="C4675" s="64" t="s">
        <v>81</v>
      </c>
      <c r="D4675" s="64"/>
      <c r="E4675" s="64"/>
    </row>
    <row r="4676" spans="1:13">
      <c r="C4676" s="64" t="s">
        <v>82</v>
      </c>
      <c r="D4676" s="64"/>
      <c r="E4676" s="64"/>
    </row>
    <row r="4677" spans="1:13">
      <c r="A4677" s="1" t="s">
        <v>84</v>
      </c>
    </row>
    <row r="4679" spans="1:13">
      <c r="A4679" s="1" t="s">
        <v>83</v>
      </c>
    </row>
    <row r="4681" spans="1:13" s="21" customFormat="1" ht="18.75" customHeight="1">
      <c r="A4681" s="89" t="s">
        <v>34</v>
      </c>
      <c r="B4681" s="89"/>
      <c r="C4681" s="89"/>
      <c r="D4681" s="89"/>
      <c r="E4681" s="89"/>
      <c r="I4681" s="21">
        <f t="shared" ref="I4681" si="1644">I4621+1</f>
        <v>79</v>
      </c>
    </row>
    <row r="4682" spans="1:13" s="21" customFormat="1" ht="30" customHeight="1">
      <c r="A4682" s="90" t="s">
        <v>35</v>
      </c>
      <c r="B4682" s="90"/>
      <c r="C4682" s="90"/>
      <c r="D4682" s="90"/>
      <c r="E4682" s="90"/>
      <c r="H4682" s="1"/>
      <c r="I4682" s="1"/>
      <c r="J4682" s="1"/>
      <c r="K4682" s="1"/>
      <c r="L4682" s="1"/>
      <c r="M4682" s="1"/>
    </row>
    <row r="4683" spans="1:13" ht="18.75" customHeight="1">
      <c r="A4683" s="22" t="s">
        <v>49</v>
      </c>
      <c r="B4683" s="91" t="str">
        <f>IF((SCH!$B$2=""),"",SCH!$B$2)</f>
        <v/>
      </c>
      <c r="C4683" s="91"/>
      <c r="D4683" s="91"/>
      <c r="E4683" s="92"/>
    </row>
    <row r="4684" spans="1:13" ht="18.75" customHeight="1">
      <c r="A4684" s="23" t="s">
        <v>50</v>
      </c>
      <c r="B4684" s="82" t="str">
        <f>IF((SCH!$B$3=""),"",SCH!$B$3)</f>
        <v/>
      </c>
      <c r="C4684" s="82"/>
      <c r="D4684" s="82"/>
      <c r="E4684" s="83"/>
    </row>
    <row r="4685" spans="1:13" ht="18.75" customHeight="1">
      <c r="A4685" s="23" t="s">
        <v>56</v>
      </c>
      <c r="B4685" s="46" t="str">
        <f>IF((SCH!$B$4=""),"",SCH!$B$4)</f>
        <v/>
      </c>
      <c r="C4685" s="24" t="s">
        <v>57</v>
      </c>
      <c r="D4685" s="82" t="str">
        <f>IF((SCH!$B$5=""),"",SCH!$B$5)</f>
        <v/>
      </c>
      <c r="E4685" s="83"/>
    </row>
    <row r="4686" spans="1:13" ht="18.75" customHeight="1">
      <c r="A4686" s="23" t="s">
        <v>51</v>
      </c>
      <c r="B4686" s="82" t="str">
        <f>IF((SCH!$B$6=""),"",SCH!$B$6)</f>
        <v/>
      </c>
      <c r="C4686" s="82"/>
      <c r="D4686" s="82"/>
      <c r="E4686" s="83"/>
    </row>
    <row r="4687" spans="1:13" ht="18.75" customHeight="1">
      <c r="A4687" s="23" t="s">
        <v>52</v>
      </c>
      <c r="B4687" s="82" t="str">
        <f>IF((SCH!$B$7=""),"",SCH!$B$7)</f>
        <v/>
      </c>
      <c r="C4687" s="82"/>
      <c r="D4687" s="82"/>
      <c r="E4687" s="83"/>
    </row>
    <row r="4688" spans="1:13" ht="18.75" customHeight="1">
      <c r="A4688" s="25" t="s">
        <v>53</v>
      </c>
      <c r="B4688" s="84" t="str">
        <f>IF((SCH!$B$8=""),"",SCH!$B$8)</f>
        <v/>
      </c>
      <c r="C4688" s="84"/>
      <c r="D4688" s="84"/>
      <c r="E4688" s="85"/>
    </row>
    <row r="4689" spans="1:13" ht="26.25" customHeight="1">
      <c r="A4689" s="86" t="s">
        <v>36</v>
      </c>
      <c r="B4689" s="86"/>
      <c r="C4689" s="86"/>
      <c r="D4689" s="86"/>
      <c r="E4689" s="86"/>
    </row>
    <row r="4690" spans="1:13" s="21" customFormat="1" ht="15" customHeight="1">
      <c r="A4690" s="87" t="s">
        <v>37</v>
      </c>
      <c r="B4690" s="87"/>
      <c r="C4690" s="87"/>
      <c r="D4690" s="87"/>
      <c r="E4690" s="87"/>
      <c r="H4690" s="1"/>
      <c r="I4690" s="1"/>
      <c r="J4690" s="1"/>
      <c r="K4690" s="1"/>
      <c r="L4690" s="1"/>
      <c r="M4690" s="1"/>
    </row>
    <row r="4691" spans="1:13" s="21" customFormat="1">
      <c r="A4691" s="88" t="s">
        <v>38</v>
      </c>
      <c r="B4691" s="88"/>
      <c r="C4691" s="88"/>
      <c r="D4691" s="88"/>
      <c r="E4691" s="88"/>
      <c r="H4691" s="1"/>
      <c r="I4691" s="1"/>
      <c r="J4691" s="1"/>
      <c r="K4691" s="1"/>
      <c r="L4691" s="1"/>
      <c r="M4691" s="1"/>
    </row>
    <row r="4692" spans="1:13" ht="26.25" customHeight="1">
      <c r="A4692" s="72" t="s">
        <v>39</v>
      </c>
      <c r="B4692" s="72"/>
      <c r="C4692" s="72"/>
      <c r="D4692" s="72"/>
      <c r="E4692" s="72"/>
    </row>
    <row r="4693" spans="1:13" ht="23.25">
      <c r="A4693" s="5" t="s">
        <v>45</v>
      </c>
      <c r="B4693" s="45">
        <f>VLOOKUP($I4681,DATA!$A$1:$V$200,2,FALSE)</f>
        <v>0</v>
      </c>
      <c r="C4693" s="43" t="s">
        <v>48</v>
      </c>
      <c r="D4693" s="81">
        <f>VLOOKUP($I4681,DATA!$A$1:$V$200,3,FALSE)</f>
        <v>0</v>
      </c>
      <c r="E4693" s="81"/>
    </row>
    <row r="4694" spans="1:13" ht="23.25">
      <c r="A4694" s="5" t="s">
        <v>46</v>
      </c>
      <c r="B4694" s="79">
        <f>VLOOKUP($I4681,DATA!$A$1:$V$200,4,FALSE)</f>
        <v>0</v>
      </c>
      <c r="C4694" s="79"/>
      <c r="D4694" s="79"/>
      <c r="E4694" s="79"/>
    </row>
    <row r="4695" spans="1:13" ht="23.25">
      <c r="A4695" s="5" t="s">
        <v>47</v>
      </c>
      <c r="B4695" s="79">
        <f>VLOOKUP($I4681,DATA!$A$1:$V$200,5,FALSE)</f>
        <v>0</v>
      </c>
      <c r="C4695" s="79"/>
      <c r="D4695" s="79"/>
      <c r="E4695" s="79"/>
    </row>
    <row r="4696" spans="1:13" ht="23.25" customHeight="1">
      <c r="A4696" s="5" t="s">
        <v>40</v>
      </c>
      <c r="B4696" s="79">
        <f>VLOOKUP($I4681,DATA!$A$1:$V$200,6,FALSE)</f>
        <v>0</v>
      </c>
      <c r="C4696" s="79"/>
      <c r="D4696" s="79"/>
      <c r="E4696" s="79"/>
    </row>
    <row r="4697" spans="1:13" ht="23.25" customHeight="1">
      <c r="A4697" s="5" t="s">
        <v>41</v>
      </c>
      <c r="B4697" s="79">
        <f>VLOOKUP($I4681,DATA!$A$1:$V$200,7,FALSE)</f>
        <v>0</v>
      </c>
      <c r="C4697" s="79"/>
      <c r="D4697" s="79"/>
      <c r="E4697" s="79"/>
    </row>
    <row r="4698" spans="1:13" ht="23.25" customHeight="1">
      <c r="A4698" s="5" t="s">
        <v>42</v>
      </c>
      <c r="B4698" s="79">
        <f>VLOOKUP($I4681,DATA!$A$1:$V$200,8,FALSE)</f>
        <v>0</v>
      </c>
      <c r="C4698" s="79"/>
      <c r="D4698" s="79"/>
      <c r="E4698" s="79"/>
    </row>
    <row r="4699" spans="1:13" ht="25.5">
      <c r="A4699" s="5" t="s">
        <v>43</v>
      </c>
      <c r="B4699" s="79">
        <f>VLOOKUP($I4681,DATA!$A$1:$V$200,9,FALSE)</f>
        <v>0</v>
      </c>
      <c r="C4699" s="79"/>
      <c r="D4699" s="79"/>
      <c r="E4699" s="79"/>
    </row>
    <row r="4700" spans="1:13" ht="22.5" customHeight="1">
      <c r="A4700" s="80" t="s">
        <v>44</v>
      </c>
      <c r="B4700" s="80"/>
      <c r="C4700" s="80"/>
      <c r="D4700" s="80"/>
      <c r="E4700" s="80"/>
    </row>
    <row r="4701" spans="1:13" ht="18.75" customHeight="1">
      <c r="A4701" s="72" t="s">
        <v>58</v>
      </c>
      <c r="B4701" s="72"/>
      <c r="C4701" s="72"/>
      <c r="D4701" s="72"/>
      <c r="E4701" s="72"/>
    </row>
    <row r="4702" spans="1:13" ht="22.5" customHeight="1">
      <c r="A4702" s="26" t="s">
        <v>74</v>
      </c>
    </row>
    <row r="4703" spans="1:13" ht="18" customHeight="1">
      <c r="A4703" s="44" t="s">
        <v>59</v>
      </c>
      <c r="B4703" s="73" t="s">
        <v>60</v>
      </c>
      <c r="C4703" s="74"/>
      <c r="D4703" s="73" t="s">
        <v>61</v>
      </c>
      <c r="E4703" s="74"/>
    </row>
    <row r="4704" spans="1:13" ht="37.5" customHeight="1">
      <c r="A4704" s="28" t="s">
        <v>62</v>
      </c>
      <c r="B4704" s="65" t="e">
        <f t="shared" ref="B4704" si="1645">HLOOKUP(D4704,$I$23:$M$32,2,FALSE)</f>
        <v>#N/A</v>
      </c>
      <c r="C4704" s="66"/>
      <c r="D4704" s="68">
        <f>VLOOKUP($I4681,DATA!$A$1:$V$200,10,FALSE)</f>
        <v>0</v>
      </c>
      <c r="E4704" s="69"/>
    </row>
    <row r="4705" spans="1:5" ht="37.5" customHeight="1">
      <c r="A4705" s="28" t="s">
        <v>63</v>
      </c>
      <c r="B4705" s="65" t="e">
        <f t="shared" ref="B4705" si="1646">HLOOKUP(D4704,$I$23:$M$32,3,FALSE)</f>
        <v>#N/A</v>
      </c>
      <c r="C4705" s="66"/>
      <c r="D4705" s="68">
        <f>VLOOKUP($I4681,DATA!$A$1:$V$200,11,FALSE)</f>
        <v>0</v>
      </c>
      <c r="E4705" s="69"/>
    </row>
    <row r="4706" spans="1:5" ht="37.5" customHeight="1">
      <c r="A4706" s="28" t="s">
        <v>64</v>
      </c>
      <c r="B4706" s="65" t="e">
        <f t="shared" ref="B4706" si="1647">HLOOKUP(D4704,$I$23:$M$32,4,FALSE)</f>
        <v>#N/A</v>
      </c>
      <c r="C4706" s="66"/>
      <c r="D4706" s="68">
        <f>VLOOKUP($I4681,DATA!$A$1:$V$200,12,FALSE)</f>
        <v>0</v>
      </c>
      <c r="E4706" s="69"/>
    </row>
    <row r="4707" spans="1:5" ht="21.75" customHeight="1">
      <c r="A4707" s="26" t="s">
        <v>75</v>
      </c>
    </row>
    <row r="4708" spans="1:5" ht="18" customHeight="1">
      <c r="A4708" s="75" t="s">
        <v>65</v>
      </c>
      <c r="B4708" s="73" t="s">
        <v>60</v>
      </c>
      <c r="C4708" s="74"/>
      <c r="D4708" s="73" t="s">
        <v>61</v>
      </c>
      <c r="E4708" s="74"/>
    </row>
    <row r="4709" spans="1:5" ht="37.5" customHeight="1">
      <c r="A4709" s="76"/>
      <c r="B4709" s="65" t="e">
        <f t="shared" ref="B4709" si="1648">HLOOKUP(D4704,$I$23:$M$32,5,FALSE)</f>
        <v>#N/A</v>
      </c>
      <c r="C4709" s="66"/>
      <c r="D4709" s="68">
        <f>VLOOKUP($I4681,DATA!$A$1:$V$200,13,FALSE)</f>
        <v>0</v>
      </c>
      <c r="E4709" s="69"/>
    </row>
    <row r="4710" spans="1:5" ht="22.5" customHeight="1">
      <c r="A4710" s="26" t="s">
        <v>76</v>
      </c>
    </row>
    <row r="4711" spans="1:5" ht="18" customHeight="1">
      <c r="A4711" s="77" t="s">
        <v>66</v>
      </c>
      <c r="B4711" s="73" t="s">
        <v>60</v>
      </c>
      <c r="C4711" s="74"/>
      <c r="D4711" s="73" t="s">
        <v>61</v>
      </c>
      <c r="E4711" s="74"/>
    </row>
    <row r="4712" spans="1:5" ht="37.5" customHeight="1">
      <c r="A4712" s="78"/>
      <c r="B4712" s="65" t="e">
        <f t="shared" ref="B4712" si="1649">HLOOKUP(D4704,$I$23:$M$32,6,FALSE)</f>
        <v>#N/A</v>
      </c>
      <c r="C4712" s="66"/>
      <c r="D4712" s="68">
        <f>VLOOKUP($I4681,DATA!$A$1:$V$200,14,FALSE)</f>
        <v>0</v>
      </c>
      <c r="E4712" s="69"/>
    </row>
    <row r="4713" spans="1:5" ht="22.5" customHeight="1">
      <c r="A4713" s="26" t="s">
        <v>77</v>
      </c>
    </row>
    <row r="4714" spans="1:5" ht="30" customHeight="1">
      <c r="A4714" s="27" t="s">
        <v>67</v>
      </c>
      <c r="B4714" s="73" t="s">
        <v>60</v>
      </c>
      <c r="C4714" s="74"/>
      <c r="D4714" s="73" t="s">
        <v>61</v>
      </c>
      <c r="E4714" s="74"/>
    </row>
    <row r="4715" spans="1:5" ht="37.5" customHeight="1">
      <c r="A4715" s="28" t="s">
        <v>68</v>
      </c>
      <c r="B4715" s="65" t="e">
        <f t="shared" ref="B4715" si="1650">HLOOKUP(D4704,$I$23:$M$32,7,FALSE)</f>
        <v>#N/A</v>
      </c>
      <c r="C4715" s="66"/>
      <c r="D4715" s="68">
        <f>VLOOKUP($I4681,DATA!$A$1:$V$200,15,FALSE)</f>
        <v>0</v>
      </c>
      <c r="E4715" s="69"/>
    </row>
    <row r="4716" spans="1:5" ht="37.5" customHeight="1">
      <c r="A4716" s="28" t="s">
        <v>69</v>
      </c>
      <c r="B4716" s="65" t="e">
        <f t="shared" ref="B4716" si="1651">HLOOKUP(D4704,$I$23:$M$32,8,FALSE)</f>
        <v>#N/A</v>
      </c>
      <c r="C4716" s="66"/>
      <c r="D4716" s="68">
        <f>VLOOKUP($I4681,DATA!$A$1:$V$200,16,FALSE)</f>
        <v>0</v>
      </c>
      <c r="E4716" s="69"/>
    </row>
    <row r="4717" spans="1:5" ht="45" customHeight="1">
      <c r="A4717" s="29" t="s">
        <v>70</v>
      </c>
      <c r="B4717" s="65" t="e">
        <f t="shared" ref="B4717" si="1652">HLOOKUP(D4704,$I$23:$M$32,9,FALSE)</f>
        <v>#N/A</v>
      </c>
      <c r="C4717" s="66"/>
      <c r="D4717" s="68">
        <f>VLOOKUP($I4681,DATA!$A$1:$V$200,17,FALSE)</f>
        <v>0</v>
      </c>
      <c r="E4717" s="69"/>
    </row>
    <row r="4718" spans="1:5" ht="37.5" customHeight="1">
      <c r="A4718" s="28" t="s">
        <v>71</v>
      </c>
      <c r="B4718" s="65" t="e">
        <f t="shared" ref="B4718" si="1653">HLOOKUP(D4704,$I$23:$M$32,10,FALSE)</f>
        <v>#N/A</v>
      </c>
      <c r="C4718" s="66"/>
      <c r="D4718" s="68">
        <f>VLOOKUP($I4681,DATA!$A$1:$V$200,18,FALSE)</f>
        <v>0</v>
      </c>
      <c r="E4718" s="69"/>
    </row>
    <row r="4719" spans="1:5" ht="37.5" customHeight="1">
      <c r="A4719" s="30"/>
      <c r="B4719" s="31"/>
      <c r="C4719" s="31"/>
      <c r="D4719" s="32"/>
      <c r="E4719" s="32"/>
    </row>
    <row r="4720" spans="1:5" ht="18.75" customHeight="1">
      <c r="A4720" s="72" t="s">
        <v>72</v>
      </c>
      <c r="B4720" s="72"/>
      <c r="C4720" s="72"/>
      <c r="D4720" s="72"/>
      <c r="E4720" s="72"/>
    </row>
    <row r="4721" spans="1:13" ht="22.5" customHeight="1">
      <c r="A4721" s="26" t="s">
        <v>78</v>
      </c>
    </row>
    <row r="4722" spans="1:13" ht="30" customHeight="1">
      <c r="A4722" s="27" t="s">
        <v>73</v>
      </c>
      <c r="B4722" s="73" t="s">
        <v>60</v>
      </c>
      <c r="C4722" s="74"/>
      <c r="D4722" s="73" t="s">
        <v>61</v>
      </c>
      <c r="E4722" s="74"/>
      <c r="I4722" s="1" t="s">
        <v>26</v>
      </c>
      <c r="J4722" s="1" t="s">
        <v>25</v>
      </c>
      <c r="K4722" s="1" t="s">
        <v>194</v>
      </c>
      <c r="L4722" s="1" t="s">
        <v>195</v>
      </c>
      <c r="M4722" s="1" t="s">
        <v>196</v>
      </c>
    </row>
    <row r="4723" spans="1:13" ht="52.5" customHeight="1">
      <c r="A4723" s="29" t="str">
        <f>GRD!$L$4</f>
        <v>SELECT</v>
      </c>
      <c r="B4723" s="65" t="e">
        <f t="shared" ref="B4723:B4724" si="1654">HLOOKUP(D4723,$I$42:$M$44,$G4723,FALSE)</f>
        <v>#N/A</v>
      </c>
      <c r="C4723" s="66"/>
      <c r="D4723" s="68">
        <f>VLOOKUP($I4681,DATA!$A$1:$V$200,19,FALSE)</f>
        <v>0</v>
      </c>
      <c r="E4723" s="69"/>
      <c r="G4723" s="1">
        <v>2</v>
      </c>
      <c r="H4723" s="1" t="str">
        <f t="shared" ref="H4723:H4724" si="1655">A4723</f>
        <v>SELECT</v>
      </c>
      <c r="I4723" s="1" t="e">
        <f t="shared" ref="I4723:I4724" si="1656">VLOOKUP($H4723,$H$3:$M$15,2,FALSE)</f>
        <v>#N/A</v>
      </c>
      <c r="J4723" s="1" t="e">
        <f t="shared" ref="J4723:J4724" si="1657">VLOOKUP($H4723,$H$3:$M$15,3,FALSE)</f>
        <v>#N/A</v>
      </c>
      <c r="K4723" s="1" t="e">
        <f t="shared" ref="K4723:K4724" si="1658">VLOOKUP($H4723,$H$3:$M$15,4,FALSE)</f>
        <v>#N/A</v>
      </c>
      <c r="L4723" s="1" t="e">
        <f t="shared" ref="L4723:L4724" si="1659">VLOOKUP($H4723,$H$3:$M$15,5,FALSE)</f>
        <v>#N/A</v>
      </c>
      <c r="M4723" s="1" t="e">
        <f t="shared" ref="M4723:M4724" si="1660">VLOOKUP($H4723,$H$3:$M$15,6,FALSE)</f>
        <v>#N/A</v>
      </c>
    </row>
    <row r="4724" spans="1:13" ht="52.5" customHeight="1">
      <c r="A4724" s="29" t="str">
        <f>GRD!$M$4</f>
        <v>SELECT</v>
      </c>
      <c r="B4724" s="65" t="e">
        <f t="shared" si="1654"/>
        <v>#N/A</v>
      </c>
      <c r="C4724" s="66"/>
      <c r="D4724" s="68">
        <f>VLOOKUP($I4681,DATA!$A$1:$V$200,20,FALSE)</f>
        <v>0</v>
      </c>
      <c r="E4724" s="69"/>
      <c r="G4724" s="1">
        <v>3</v>
      </c>
      <c r="H4724" s="1" t="str">
        <f t="shared" si="1655"/>
        <v>SELECT</v>
      </c>
      <c r="I4724" s="1" t="e">
        <f t="shared" si="1656"/>
        <v>#N/A</v>
      </c>
      <c r="J4724" s="1" t="e">
        <f t="shared" si="1657"/>
        <v>#N/A</v>
      </c>
      <c r="K4724" s="1" t="e">
        <f t="shared" si="1658"/>
        <v>#N/A</v>
      </c>
      <c r="L4724" s="1" t="e">
        <f t="shared" si="1659"/>
        <v>#N/A</v>
      </c>
      <c r="M4724" s="1" t="e">
        <f t="shared" si="1660"/>
        <v>#N/A</v>
      </c>
    </row>
    <row r="4725" spans="1:13" ht="37.5" customHeight="1">
      <c r="A4725" s="70" t="s">
        <v>79</v>
      </c>
      <c r="B4725" s="70"/>
      <c r="C4725" s="70"/>
      <c r="D4725" s="70"/>
      <c r="E4725" s="70"/>
    </row>
    <row r="4726" spans="1:13" ht="12" customHeight="1">
      <c r="A4726" s="33"/>
      <c r="B4726" s="33"/>
      <c r="C4726" s="33"/>
      <c r="D4726" s="33"/>
      <c r="E4726" s="33"/>
    </row>
    <row r="4727" spans="1:13" ht="30" customHeight="1">
      <c r="A4727" s="27" t="s">
        <v>73</v>
      </c>
      <c r="B4727" s="71" t="s">
        <v>60</v>
      </c>
      <c r="C4727" s="71"/>
      <c r="D4727" s="71" t="s">
        <v>61</v>
      </c>
      <c r="E4727" s="71"/>
      <c r="I4727" s="1" t="s">
        <v>26</v>
      </c>
      <c r="J4727" s="1" t="s">
        <v>25</v>
      </c>
      <c r="K4727" s="1" t="s">
        <v>194</v>
      </c>
      <c r="L4727" s="1" t="s">
        <v>195</v>
      </c>
      <c r="M4727" s="1" t="s">
        <v>196</v>
      </c>
    </row>
    <row r="4728" spans="1:13" ht="52.5" customHeight="1">
      <c r="A4728" s="29" t="str">
        <f>GRD!$N$4</f>
        <v>SELECT</v>
      </c>
      <c r="B4728" s="65" t="e">
        <f t="shared" ref="B4728:B4729" si="1661">HLOOKUP(D4728,$I$47:$M$49,$G4728,FALSE)</f>
        <v>#N/A</v>
      </c>
      <c r="C4728" s="66"/>
      <c r="D4728" s="67">
        <f>VLOOKUP($I4681,DATA!$A$1:$V$200,21,FALSE)</f>
        <v>0</v>
      </c>
      <c r="E4728" s="67"/>
      <c r="G4728" s="1">
        <v>2</v>
      </c>
      <c r="H4728" s="1" t="str">
        <f t="shared" ref="H4728:H4729" si="1662">A4728</f>
        <v>SELECT</v>
      </c>
      <c r="I4728" s="1" t="e">
        <f t="shared" ref="I4728:I4789" si="1663">VLOOKUP($H4728,$H$3:$M$15,2,FALSE)</f>
        <v>#N/A</v>
      </c>
      <c r="J4728" s="1" t="e">
        <f t="shared" ref="J4728:J4789" si="1664">VLOOKUP($H4728,$H$3:$M$15,3,FALSE)</f>
        <v>#N/A</v>
      </c>
      <c r="K4728" s="1" t="e">
        <f t="shared" ref="K4728:K4789" si="1665">VLOOKUP($H4728,$H$3:$M$15,4,FALSE)</f>
        <v>#N/A</v>
      </c>
      <c r="L4728" s="1" t="e">
        <f t="shared" ref="L4728:L4789" si="1666">VLOOKUP($H4728,$H$3:$M$15,5,FALSE)</f>
        <v>#N/A</v>
      </c>
      <c r="M4728" s="1" t="e">
        <f t="shared" ref="M4728:M4789" si="1667">VLOOKUP($H4728,$H$3:$M$15,6,FALSE)</f>
        <v>#N/A</v>
      </c>
    </row>
    <row r="4729" spans="1:13" ht="52.5" customHeight="1">
      <c r="A4729" s="29" t="str">
        <f>GRD!$O$4</f>
        <v>SELECT</v>
      </c>
      <c r="B4729" s="65" t="e">
        <f t="shared" si="1661"/>
        <v>#N/A</v>
      </c>
      <c r="C4729" s="66"/>
      <c r="D4729" s="67">
        <f>VLOOKUP($I4681,DATA!$A$1:$V$200,22,FALSE)</f>
        <v>0</v>
      </c>
      <c r="E4729" s="67"/>
      <c r="G4729" s="1">
        <v>3</v>
      </c>
      <c r="H4729" s="1" t="str">
        <f t="shared" si="1662"/>
        <v>SELECT</v>
      </c>
      <c r="I4729" s="1" t="e">
        <f t="shared" si="1663"/>
        <v>#N/A</v>
      </c>
      <c r="J4729" s="1" t="e">
        <f t="shared" si="1664"/>
        <v>#N/A</v>
      </c>
      <c r="K4729" s="1" t="e">
        <f t="shared" si="1665"/>
        <v>#N/A</v>
      </c>
      <c r="L4729" s="1" t="e">
        <f t="shared" si="1666"/>
        <v>#N/A</v>
      </c>
      <c r="M4729" s="1" t="e">
        <f t="shared" si="1667"/>
        <v>#N/A</v>
      </c>
    </row>
    <row r="4735" spans="1:13">
      <c r="A4735" s="64" t="s">
        <v>80</v>
      </c>
      <c r="B4735" s="64"/>
      <c r="C4735" s="64" t="s">
        <v>81</v>
      </c>
      <c r="D4735" s="64"/>
      <c r="E4735" s="64"/>
    </row>
    <row r="4736" spans="1:13">
      <c r="C4736" s="64" t="s">
        <v>82</v>
      </c>
      <c r="D4736" s="64"/>
      <c r="E4736" s="64"/>
    </row>
    <row r="4737" spans="1:13">
      <c r="A4737" s="1" t="s">
        <v>84</v>
      </c>
    </row>
    <row r="4739" spans="1:13">
      <c r="A4739" s="1" t="s">
        <v>83</v>
      </c>
    </row>
    <row r="4741" spans="1:13" s="21" customFormat="1" ht="18.75" customHeight="1">
      <c r="A4741" s="89" t="s">
        <v>34</v>
      </c>
      <c r="B4741" s="89"/>
      <c r="C4741" s="89"/>
      <c r="D4741" s="89"/>
      <c r="E4741" s="89"/>
      <c r="I4741" s="21">
        <f t="shared" ref="I4741" si="1668">I4681+1</f>
        <v>80</v>
      </c>
    </row>
    <row r="4742" spans="1:13" s="21" customFormat="1" ht="30" customHeight="1">
      <c r="A4742" s="90" t="s">
        <v>35</v>
      </c>
      <c r="B4742" s="90"/>
      <c r="C4742" s="90"/>
      <c r="D4742" s="90"/>
      <c r="E4742" s="90"/>
      <c r="H4742" s="1"/>
      <c r="I4742" s="1"/>
      <c r="J4742" s="1"/>
      <c r="K4742" s="1"/>
      <c r="L4742" s="1"/>
      <c r="M4742" s="1"/>
    </row>
    <row r="4743" spans="1:13" ht="18.75" customHeight="1">
      <c r="A4743" s="22" t="s">
        <v>49</v>
      </c>
      <c r="B4743" s="91" t="str">
        <f>IF((SCH!$B$2=""),"",SCH!$B$2)</f>
        <v/>
      </c>
      <c r="C4743" s="91"/>
      <c r="D4743" s="91"/>
      <c r="E4743" s="92"/>
    </row>
    <row r="4744" spans="1:13" ht="18.75" customHeight="1">
      <c r="A4744" s="23" t="s">
        <v>50</v>
      </c>
      <c r="B4744" s="82" t="str">
        <f>IF((SCH!$B$3=""),"",SCH!$B$3)</f>
        <v/>
      </c>
      <c r="C4744" s="82"/>
      <c r="D4744" s="82"/>
      <c r="E4744" s="83"/>
    </row>
    <row r="4745" spans="1:13" ht="18.75" customHeight="1">
      <c r="A4745" s="23" t="s">
        <v>56</v>
      </c>
      <c r="B4745" s="46" t="str">
        <f>IF((SCH!$B$4=""),"",SCH!$B$4)</f>
        <v/>
      </c>
      <c r="C4745" s="24" t="s">
        <v>57</v>
      </c>
      <c r="D4745" s="82" t="str">
        <f>IF((SCH!$B$5=""),"",SCH!$B$5)</f>
        <v/>
      </c>
      <c r="E4745" s="83"/>
    </row>
    <row r="4746" spans="1:13" ht="18.75" customHeight="1">
      <c r="A4746" s="23" t="s">
        <v>51</v>
      </c>
      <c r="B4746" s="82" t="str">
        <f>IF((SCH!$B$6=""),"",SCH!$B$6)</f>
        <v/>
      </c>
      <c r="C4746" s="82"/>
      <c r="D4746" s="82"/>
      <c r="E4746" s="83"/>
    </row>
    <row r="4747" spans="1:13" ht="18.75" customHeight="1">
      <c r="A4747" s="23" t="s">
        <v>52</v>
      </c>
      <c r="B4747" s="82" t="str">
        <f>IF((SCH!$B$7=""),"",SCH!$B$7)</f>
        <v/>
      </c>
      <c r="C4747" s="82"/>
      <c r="D4747" s="82"/>
      <c r="E4747" s="83"/>
    </row>
    <row r="4748" spans="1:13" ht="18.75" customHeight="1">
      <c r="A4748" s="25" t="s">
        <v>53</v>
      </c>
      <c r="B4748" s="84" t="str">
        <f>IF((SCH!$B$8=""),"",SCH!$B$8)</f>
        <v/>
      </c>
      <c r="C4748" s="84"/>
      <c r="D4748" s="84"/>
      <c r="E4748" s="85"/>
    </row>
    <row r="4749" spans="1:13" ht="26.25" customHeight="1">
      <c r="A4749" s="86" t="s">
        <v>36</v>
      </c>
      <c r="B4749" s="86"/>
      <c r="C4749" s="86"/>
      <c r="D4749" s="86"/>
      <c r="E4749" s="86"/>
    </row>
    <row r="4750" spans="1:13" s="21" customFormat="1" ht="15" customHeight="1">
      <c r="A4750" s="87" t="s">
        <v>37</v>
      </c>
      <c r="B4750" s="87"/>
      <c r="C4750" s="87"/>
      <c r="D4750" s="87"/>
      <c r="E4750" s="87"/>
      <c r="H4750" s="1"/>
      <c r="I4750" s="1"/>
      <c r="J4750" s="1"/>
      <c r="K4750" s="1"/>
      <c r="L4750" s="1"/>
      <c r="M4750" s="1"/>
    </row>
    <row r="4751" spans="1:13" s="21" customFormat="1">
      <c r="A4751" s="88" t="s">
        <v>38</v>
      </c>
      <c r="B4751" s="88"/>
      <c r="C4751" s="88"/>
      <c r="D4751" s="88"/>
      <c r="E4751" s="88"/>
      <c r="H4751" s="1"/>
      <c r="I4751" s="1"/>
      <c r="J4751" s="1"/>
      <c r="K4751" s="1"/>
      <c r="L4751" s="1"/>
      <c r="M4751" s="1"/>
    </row>
    <row r="4752" spans="1:13" ht="26.25" customHeight="1">
      <c r="A4752" s="72" t="s">
        <v>39</v>
      </c>
      <c r="B4752" s="72"/>
      <c r="C4752" s="72"/>
      <c r="D4752" s="72"/>
      <c r="E4752" s="72"/>
    </row>
    <row r="4753" spans="1:5" ht="23.25">
      <c r="A4753" s="5" t="s">
        <v>45</v>
      </c>
      <c r="B4753" s="45">
        <f>VLOOKUP($I4741,DATA!$A$1:$V$200,2,FALSE)</f>
        <v>0</v>
      </c>
      <c r="C4753" s="43" t="s">
        <v>48</v>
      </c>
      <c r="D4753" s="81">
        <f>VLOOKUP($I4741,DATA!$A$1:$V$200,3,FALSE)</f>
        <v>0</v>
      </c>
      <c r="E4753" s="81"/>
    </row>
    <row r="4754" spans="1:5" ht="23.25">
      <c r="A4754" s="5" t="s">
        <v>46</v>
      </c>
      <c r="B4754" s="79">
        <f>VLOOKUP($I4741,DATA!$A$1:$V$200,4,FALSE)</f>
        <v>0</v>
      </c>
      <c r="C4754" s="79"/>
      <c r="D4754" s="79"/>
      <c r="E4754" s="79"/>
    </row>
    <row r="4755" spans="1:5" ht="23.25">
      <c r="A4755" s="5" t="s">
        <v>47</v>
      </c>
      <c r="B4755" s="79">
        <f>VLOOKUP($I4741,DATA!$A$1:$V$200,5,FALSE)</f>
        <v>0</v>
      </c>
      <c r="C4755" s="79"/>
      <c r="D4755" s="79"/>
      <c r="E4755" s="79"/>
    </row>
    <row r="4756" spans="1:5" ht="23.25" customHeight="1">
      <c r="A4756" s="5" t="s">
        <v>40</v>
      </c>
      <c r="B4756" s="79">
        <f>VLOOKUP($I4741,DATA!$A$1:$V$200,6,FALSE)</f>
        <v>0</v>
      </c>
      <c r="C4756" s="79"/>
      <c r="D4756" s="79"/>
      <c r="E4756" s="79"/>
    </row>
    <row r="4757" spans="1:5" ht="23.25" customHeight="1">
      <c r="A4757" s="5" t="s">
        <v>41</v>
      </c>
      <c r="B4757" s="79">
        <f>VLOOKUP($I4741,DATA!$A$1:$V$200,7,FALSE)</f>
        <v>0</v>
      </c>
      <c r="C4757" s="79"/>
      <c r="D4757" s="79"/>
      <c r="E4757" s="79"/>
    </row>
    <row r="4758" spans="1:5" ht="23.25" customHeight="1">
      <c r="A4758" s="5" t="s">
        <v>42</v>
      </c>
      <c r="B4758" s="79">
        <f>VLOOKUP($I4741,DATA!$A$1:$V$200,8,FALSE)</f>
        <v>0</v>
      </c>
      <c r="C4758" s="79"/>
      <c r="D4758" s="79"/>
      <c r="E4758" s="79"/>
    </row>
    <row r="4759" spans="1:5" ht="25.5">
      <c r="A4759" s="5" t="s">
        <v>43</v>
      </c>
      <c r="B4759" s="79">
        <f>VLOOKUP($I4741,DATA!$A$1:$V$200,9,FALSE)</f>
        <v>0</v>
      </c>
      <c r="C4759" s="79"/>
      <c r="D4759" s="79"/>
      <c r="E4759" s="79"/>
    </row>
    <row r="4760" spans="1:5" ht="22.5" customHeight="1">
      <c r="A4760" s="80" t="s">
        <v>44</v>
      </c>
      <c r="B4760" s="80"/>
      <c r="C4760" s="80"/>
      <c r="D4760" s="80"/>
      <c r="E4760" s="80"/>
    </row>
    <row r="4761" spans="1:5" ht="18.75" customHeight="1">
      <c r="A4761" s="72" t="s">
        <v>58</v>
      </c>
      <c r="B4761" s="72"/>
      <c r="C4761" s="72"/>
      <c r="D4761" s="72"/>
      <c r="E4761" s="72"/>
    </row>
    <row r="4762" spans="1:5" ht="22.5" customHeight="1">
      <c r="A4762" s="26" t="s">
        <v>74</v>
      </c>
    </row>
    <row r="4763" spans="1:5" ht="18" customHeight="1">
      <c r="A4763" s="44" t="s">
        <v>59</v>
      </c>
      <c r="B4763" s="73" t="s">
        <v>60</v>
      </c>
      <c r="C4763" s="74"/>
      <c r="D4763" s="73" t="s">
        <v>61</v>
      </c>
      <c r="E4763" s="74"/>
    </row>
    <row r="4764" spans="1:5" ht="37.5" customHeight="1">
      <c r="A4764" s="28" t="s">
        <v>62</v>
      </c>
      <c r="B4764" s="65" t="e">
        <f t="shared" ref="B4764" si="1669">HLOOKUP(D4764,$I$23:$M$32,2,FALSE)</f>
        <v>#N/A</v>
      </c>
      <c r="C4764" s="66"/>
      <c r="D4764" s="68">
        <f>VLOOKUP($I4741,DATA!$A$1:$V$200,10,FALSE)</f>
        <v>0</v>
      </c>
      <c r="E4764" s="69"/>
    </row>
    <row r="4765" spans="1:5" ht="37.5" customHeight="1">
      <c r="A4765" s="28" t="s">
        <v>63</v>
      </c>
      <c r="B4765" s="65" t="e">
        <f t="shared" ref="B4765" si="1670">HLOOKUP(D4764,$I$23:$M$32,3,FALSE)</f>
        <v>#N/A</v>
      </c>
      <c r="C4765" s="66"/>
      <c r="D4765" s="68">
        <f>VLOOKUP($I4741,DATA!$A$1:$V$200,11,FALSE)</f>
        <v>0</v>
      </c>
      <c r="E4765" s="69"/>
    </row>
    <row r="4766" spans="1:5" ht="37.5" customHeight="1">
      <c r="A4766" s="28" t="s">
        <v>64</v>
      </c>
      <c r="B4766" s="65" t="e">
        <f t="shared" ref="B4766" si="1671">HLOOKUP(D4764,$I$23:$M$32,4,FALSE)</f>
        <v>#N/A</v>
      </c>
      <c r="C4766" s="66"/>
      <c r="D4766" s="68">
        <f>VLOOKUP($I4741,DATA!$A$1:$V$200,12,FALSE)</f>
        <v>0</v>
      </c>
      <c r="E4766" s="69"/>
    </row>
    <row r="4767" spans="1:5" ht="21.75" customHeight="1">
      <c r="A4767" s="26" t="s">
        <v>75</v>
      </c>
    </row>
    <row r="4768" spans="1:5" ht="18" customHeight="1">
      <c r="A4768" s="75" t="s">
        <v>65</v>
      </c>
      <c r="B4768" s="73" t="s">
        <v>60</v>
      </c>
      <c r="C4768" s="74"/>
      <c r="D4768" s="73" t="s">
        <v>61</v>
      </c>
      <c r="E4768" s="74"/>
    </row>
    <row r="4769" spans="1:13" ht="37.5" customHeight="1">
      <c r="A4769" s="76"/>
      <c r="B4769" s="65" t="e">
        <f t="shared" ref="B4769" si="1672">HLOOKUP(D4764,$I$23:$M$32,5,FALSE)</f>
        <v>#N/A</v>
      </c>
      <c r="C4769" s="66"/>
      <c r="D4769" s="68">
        <f>VLOOKUP($I4741,DATA!$A$1:$V$200,13,FALSE)</f>
        <v>0</v>
      </c>
      <c r="E4769" s="69"/>
    </row>
    <row r="4770" spans="1:13" ht="22.5" customHeight="1">
      <c r="A4770" s="26" t="s">
        <v>76</v>
      </c>
    </row>
    <row r="4771" spans="1:13" ht="18" customHeight="1">
      <c r="A4771" s="77" t="s">
        <v>66</v>
      </c>
      <c r="B4771" s="73" t="s">
        <v>60</v>
      </c>
      <c r="C4771" s="74"/>
      <c r="D4771" s="73" t="s">
        <v>61</v>
      </c>
      <c r="E4771" s="74"/>
    </row>
    <row r="4772" spans="1:13" ht="37.5" customHeight="1">
      <c r="A4772" s="78"/>
      <c r="B4772" s="65" t="e">
        <f t="shared" ref="B4772" si="1673">HLOOKUP(D4764,$I$23:$M$32,6,FALSE)</f>
        <v>#N/A</v>
      </c>
      <c r="C4772" s="66"/>
      <c r="D4772" s="68">
        <f>VLOOKUP($I4741,DATA!$A$1:$V$200,14,FALSE)</f>
        <v>0</v>
      </c>
      <c r="E4772" s="69"/>
    </row>
    <row r="4773" spans="1:13" ht="22.5" customHeight="1">
      <c r="A4773" s="26" t="s">
        <v>77</v>
      </c>
    </row>
    <row r="4774" spans="1:13" ht="30" customHeight="1">
      <c r="A4774" s="27" t="s">
        <v>67</v>
      </c>
      <c r="B4774" s="73" t="s">
        <v>60</v>
      </c>
      <c r="C4774" s="74"/>
      <c r="D4774" s="73" t="s">
        <v>61</v>
      </c>
      <c r="E4774" s="74"/>
    </row>
    <row r="4775" spans="1:13" ht="37.5" customHeight="1">
      <c r="A4775" s="28" t="s">
        <v>68</v>
      </c>
      <c r="B4775" s="65" t="e">
        <f t="shared" ref="B4775" si="1674">HLOOKUP(D4764,$I$23:$M$32,7,FALSE)</f>
        <v>#N/A</v>
      </c>
      <c r="C4775" s="66"/>
      <c r="D4775" s="68">
        <f>VLOOKUP($I4741,DATA!$A$1:$V$200,15,FALSE)</f>
        <v>0</v>
      </c>
      <c r="E4775" s="69"/>
    </row>
    <row r="4776" spans="1:13" ht="37.5" customHeight="1">
      <c r="A4776" s="28" t="s">
        <v>69</v>
      </c>
      <c r="B4776" s="65" t="e">
        <f t="shared" ref="B4776" si="1675">HLOOKUP(D4764,$I$23:$M$32,8,FALSE)</f>
        <v>#N/A</v>
      </c>
      <c r="C4776" s="66"/>
      <c r="D4776" s="68">
        <f>VLOOKUP($I4741,DATA!$A$1:$V$200,16,FALSE)</f>
        <v>0</v>
      </c>
      <c r="E4776" s="69"/>
    </row>
    <row r="4777" spans="1:13" ht="45" customHeight="1">
      <c r="A4777" s="29" t="s">
        <v>70</v>
      </c>
      <c r="B4777" s="65" t="e">
        <f t="shared" ref="B4777" si="1676">HLOOKUP(D4764,$I$23:$M$32,9,FALSE)</f>
        <v>#N/A</v>
      </c>
      <c r="C4777" s="66"/>
      <c r="D4777" s="68">
        <f>VLOOKUP($I4741,DATA!$A$1:$V$200,17,FALSE)</f>
        <v>0</v>
      </c>
      <c r="E4777" s="69"/>
    </row>
    <row r="4778" spans="1:13" ht="37.5" customHeight="1">
      <c r="A4778" s="28" t="s">
        <v>71</v>
      </c>
      <c r="B4778" s="65" t="e">
        <f t="shared" ref="B4778" si="1677">HLOOKUP(D4764,$I$23:$M$32,10,FALSE)</f>
        <v>#N/A</v>
      </c>
      <c r="C4778" s="66"/>
      <c r="D4778" s="68">
        <f>VLOOKUP($I4741,DATA!$A$1:$V$200,18,FALSE)</f>
        <v>0</v>
      </c>
      <c r="E4778" s="69"/>
    </row>
    <row r="4779" spans="1:13" ht="37.5" customHeight="1">
      <c r="A4779" s="30"/>
      <c r="B4779" s="31"/>
      <c r="C4779" s="31"/>
      <c r="D4779" s="32"/>
      <c r="E4779" s="32"/>
    </row>
    <row r="4780" spans="1:13" ht="18.75" customHeight="1">
      <c r="A4780" s="72" t="s">
        <v>72</v>
      </c>
      <c r="B4780" s="72"/>
      <c r="C4780" s="72"/>
      <c r="D4780" s="72"/>
      <c r="E4780" s="72"/>
    </row>
    <row r="4781" spans="1:13" ht="22.5" customHeight="1">
      <c r="A4781" s="26" t="s">
        <v>78</v>
      </c>
    </row>
    <row r="4782" spans="1:13" ht="30" customHeight="1">
      <c r="A4782" s="27" t="s">
        <v>73</v>
      </c>
      <c r="B4782" s="73" t="s">
        <v>60</v>
      </c>
      <c r="C4782" s="74"/>
      <c r="D4782" s="73" t="s">
        <v>61</v>
      </c>
      <c r="E4782" s="74"/>
      <c r="I4782" s="1" t="s">
        <v>26</v>
      </c>
      <c r="J4782" s="1" t="s">
        <v>25</v>
      </c>
      <c r="K4782" s="1" t="s">
        <v>194</v>
      </c>
      <c r="L4782" s="1" t="s">
        <v>195</v>
      </c>
      <c r="M4782" s="1" t="s">
        <v>196</v>
      </c>
    </row>
    <row r="4783" spans="1:13" ht="52.5" customHeight="1">
      <c r="A4783" s="29" t="str">
        <f>GRD!$L$4</f>
        <v>SELECT</v>
      </c>
      <c r="B4783" s="65" t="e">
        <f t="shared" ref="B4783:B4784" si="1678">HLOOKUP(D4783,$I$42:$M$44,$G4783,FALSE)</f>
        <v>#N/A</v>
      </c>
      <c r="C4783" s="66"/>
      <c r="D4783" s="68">
        <f>VLOOKUP($I4741,DATA!$A$1:$V$200,19,FALSE)</f>
        <v>0</v>
      </c>
      <c r="E4783" s="69"/>
      <c r="G4783" s="1">
        <v>2</v>
      </c>
      <c r="H4783" s="1" t="str">
        <f t="shared" ref="H4783:H4784" si="1679">A4783</f>
        <v>SELECT</v>
      </c>
      <c r="I4783" s="1" t="e">
        <f t="shared" ref="I4783:I4784" si="1680">VLOOKUP($H4783,$H$3:$M$15,2,FALSE)</f>
        <v>#N/A</v>
      </c>
      <c r="J4783" s="1" t="e">
        <f t="shared" ref="J4783:J4784" si="1681">VLOOKUP($H4783,$H$3:$M$15,3,FALSE)</f>
        <v>#N/A</v>
      </c>
      <c r="K4783" s="1" t="e">
        <f t="shared" ref="K4783:K4784" si="1682">VLOOKUP($H4783,$H$3:$M$15,4,FALSE)</f>
        <v>#N/A</v>
      </c>
      <c r="L4783" s="1" t="e">
        <f t="shared" ref="L4783:L4784" si="1683">VLOOKUP($H4783,$H$3:$M$15,5,FALSE)</f>
        <v>#N/A</v>
      </c>
      <c r="M4783" s="1" t="e">
        <f t="shared" ref="M4783:M4784" si="1684">VLOOKUP($H4783,$H$3:$M$15,6,FALSE)</f>
        <v>#N/A</v>
      </c>
    </row>
    <row r="4784" spans="1:13" ht="52.5" customHeight="1">
      <c r="A4784" s="29" t="str">
        <f>GRD!$M$4</f>
        <v>SELECT</v>
      </c>
      <c r="B4784" s="65" t="e">
        <f t="shared" si="1678"/>
        <v>#N/A</v>
      </c>
      <c r="C4784" s="66"/>
      <c r="D4784" s="68">
        <f>VLOOKUP($I4741,DATA!$A$1:$V$200,20,FALSE)</f>
        <v>0</v>
      </c>
      <c r="E4784" s="69"/>
      <c r="G4784" s="1">
        <v>3</v>
      </c>
      <c r="H4784" s="1" t="str">
        <f t="shared" si="1679"/>
        <v>SELECT</v>
      </c>
      <c r="I4784" s="1" t="e">
        <f t="shared" si="1680"/>
        <v>#N/A</v>
      </c>
      <c r="J4784" s="1" t="e">
        <f t="shared" si="1681"/>
        <v>#N/A</v>
      </c>
      <c r="K4784" s="1" t="e">
        <f t="shared" si="1682"/>
        <v>#N/A</v>
      </c>
      <c r="L4784" s="1" t="e">
        <f t="shared" si="1683"/>
        <v>#N/A</v>
      </c>
      <c r="M4784" s="1" t="e">
        <f t="shared" si="1684"/>
        <v>#N/A</v>
      </c>
    </row>
    <row r="4785" spans="1:13" ht="37.5" customHeight="1">
      <c r="A4785" s="70" t="s">
        <v>79</v>
      </c>
      <c r="B4785" s="70"/>
      <c r="C4785" s="70"/>
      <c r="D4785" s="70"/>
      <c r="E4785" s="70"/>
    </row>
    <row r="4786" spans="1:13" ht="12" customHeight="1">
      <c r="A4786" s="33"/>
      <c r="B4786" s="33"/>
      <c r="C4786" s="33"/>
      <c r="D4786" s="33"/>
      <c r="E4786" s="33"/>
    </row>
    <row r="4787" spans="1:13" ht="30" customHeight="1">
      <c r="A4787" s="27" t="s">
        <v>73</v>
      </c>
      <c r="B4787" s="71" t="s">
        <v>60</v>
      </c>
      <c r="C4787" s="71"/>
      <c r="D4787" s="71" t="s">
        <v>61</v>
      </c>
      <c r="E4787" s="71"/>
      <c r="I4787" s="1" t="s">
        <v>26</v>
      </c>
      <c r="J4787" s="1" t="s">
        <v>25</v>
      </c>
      <c r="K4787" s="1" t="s">
        <v>194</v>
      </c>
      <c r="L4787" s="1" t="s">
        <v>195</v>
      </c>
      <c r="M4787" s="1" t="s">
        <v>196</v>
      </c>
    </row>
    <row r="4788" spans="1:13" ht="52.5" customHeight="1">
      <c r="A4788" s="29" t="str">
        <f>GRD!$N$4</f>
        <v>SELECT</v>
      </c>
      <c r="B4788" s="65" t="e">
        <f t="shared" ref="B4788:B4789" si="1685">HLOOKUP(D4788,$I$47:$M$49,$G4788,FALSE)</f>
        <v>#N/A</v>
      </c>
      <c r="C4788" s="66"/>
      <c r="D4788" s="67">
        <f>VLOOKUP($I4741,DATA!$A$1:$V$200,21,FALSE)</f>
        <v>0</v>
      </c>
      <c r="E4788" s="67"/>
      <c r="G4788" s="1">
        <v>2</v>
      </c>
      <c r="H4788" s="1" t="str">
        <f t="shared" ref="H4788:H4789" si="1686">A4788</f>
        <v>SELECT</v>
      </c>
      <c r="I4788" s="1" t="e">
        <f t="shared" si="1663"/>
        <v>#N/A</v>
      </c>
      <c r="J4788" s="1" t="e">
        <f t="shared" si="1664"/>
        <v>#N/A</v>
      </c>
      <c r="K4788" s="1" t="e">
        <f t="shared" si="1665"/>
        <v>#N/A</v>
      </c>
      <c r="L4788" s="1" t="e">
        <f t="shared" si="1666"/>
        <v>#N/A</v>
      </c>
      <c r="M4788" s="1" t="e">
        <f t="shared" si="1667"/>
        <v>#N/A</v>
      </c>
    </row>
    <row r="4789" spans="1:13" ht="52.5" customHeight="1">
      <c r="A4789" s="29" t="str">
        <f>GRD!$O$4</f>
        <v>SELECT</v>
      </c>
      <c r="B4789" s="65" t="e">
        <f t="shared" si="1685"/>
        <v>#N/A</v>
      </c>
      <c r="C4789" s="66"/>
      <c r="D4789" s="67">
        <f>VLOOKUP($I4741,DATA!$A$1:$V$200,22,FALSE)</f>
        <v>0</v>
      </c>
      <c r="E4789" s="67"/>
      <c r="G4789" s="1">
        <v>3</v>
      </c>
      <c r="H4789" s="1" t="str">
        <f t="shared" si="1686"/>
        <v>SELECT</v>
      </c>
      <c r="I4789" s="1" t="e">
        <f t="shared" si="1663"/>
        <v>#N/A</v>
      </c>
      <c r="J4789" s="1" t="e">
        <f t="shared" si="1664"/>
        <v>#N/A</v>
      </c>
      <c r="K4789" s="1" t="e">
        <f t="shared" si="1665"/>
        <v>#N/A</v>
      </c>
      <c r="L4789" s="1" t="e">
        <f t="shared" si="1666"/>
        <v>#N/A</v>
      </c>
      <c r="M4789" s="1" t="e">
        <f t="shared" si="1667"/>
        <v>#N/A</v>
      </c>
    </row>
    <row r="4795" spans="1:13">
      <c r="A4795" s="64" t="s">
        <v>80</v>
      </c>
      <c r="B4795" s="64"/>
      <c r="C4795" s="64" t="s">
        <v>81</v>
      </c>
      <c r="D4795" s="64"/>
      <c r="E4795" s="64"/>
    </row>
    <row r="4796" spans="1:13">
      <c r="C4796" s="64" t="s">
        <v>82</v>
      </c>
      <c r="D4796" s="64"/>
      <c r="E4796" s="64"/>
    </row>
    <row r="4797" spans="1:13">
      <c r="A4797" s="1" t="s">
        <v>84</v>
      </c>
    </row>
    <row r="4799" spans="1:13">
      <c r="A4799" s="1" t="s">
        <v>83</v>
      </c>
    </row>
    <row r="4801" spans="1:13" s="21" customFormat="1" ht="18.75" customHeight="1">
      <c r="A4801" s="89" t="s">
        <v>34</v>
      </c>
      <c r="B4801" s="89"/>
      <c r="C4801" s="89"/>
      <c r="D4801" s="89"/>
      <c r="E4801" s="89"/>
      <c r="I4801" s="21">
        <f t="shared" ref="I4801" si="1687">I4741+1</f>
        <v>81</v>
      </c>
    </row>
    <row r="4802" spans="1:13" s="21" customFormat="1" ht="30" customHeight="1">
      <c r="A4802" s="90" t="s">
        <v>35</v>
      </c>
      <c r="B4802" s="90"/>
      <c r="C4802" s="90"/>
      <c r="D4802" s="90"/>
      <c r="E4802" s="90"/>
      <c r="H4802" s="1"/>
      <c r="I4802" s="1"/>
      <c r="J4802" s="1"/>
      <c r="K4802" s="1"/>
      <c r="L4802" s="1"/>
      <c r="M4802" s="1"/>
    </row>
    <row r="4803" spans="1:13" ht="18.75" customHeight="1">
      <c r="A4803" s="22" t="s">
        <v>49</v>
      </c>
      <c r="B4803" s="91" t="str">
        <f>IF((SCH!$B$2=""),"",SCH!$B$2)</f>
        <v/>
      </c>
      <c r="C4803" s="91"/>
      <c r="D4803" s="91"/>
      <c r="E4803" s="92"/>
    </row>
    <row r="4804" spans="1:13" ht="18.75" customHeight="1">
      <c r="A4804" s="23" t="s">
        <v>50</v>
      </c>
      <c r="B4804" s="82" t="str">
        <f>IF((SCH!$B$3=""),"",SCH!$B$3)</f>
        <v/>
      </c>
      <c r="C4804" s="82"/>
      <c r="D4804" s="82"/>
      <c r="E4804" s="83"/>
    </row>
    <row r="4805" spans="1:13" ht="18.75" customHeight="1">
      <c r="A4805" s="23" t="s">
        <v>56</v>
      </c>
      <c r="B4805" s="46" t="str">
        <f>IF((SCH!$B$4=""),"",SCH!$B$4)</f>
        <v/>
      </c>
      <c r="C4805" s="24" t="s">
        <v>57</v>
      </c>
      <c r="D4805" s="82" t="str">
        <f>IF((SCH!$B$5=""),"",SCH!$B$5)</f>
        <v/>
      </c>
      <c r="E4805" s="83"/>
    </row>
    <row r="4806" spans="1:13" ht="18.75" customHeight="1">
      <c r="A4806" s="23" t="s">
        <v>51</v>
      </c>
      <c r="B4806" s="82" t="str">
        <f>IF((SCH!$B$6=""),"",SCH!$B$6)</f>
        <v/>
      </c>
      <c r="C4806" s="82"/>
      <c r="D4806" s="82"/>
      <c r="E4806" s="83"/>
    </row>
    <row r="4807" spans="1:13" ht="18.75" customHeight="1">
      <c r="A4807" s="23" t="s">
        <v>52</v>
      </c>
      <c r="B4807" s="82" t="str">
        <f>IF((SCH!$B$7=""),"",SCH!$B$7)</f>
        <v/>
      </c>
      <c r="C4807" s="82"/>
      <c r="D4807" s="82"/>
      <c r="E4807" s="83"/>
    </row>
    <row r="4808" spans="1:13" ht="18.75" customHeight="1">
      <c r="A4808" s="25" t="s">
        <v>53</v>
      </c>
      <c r="B4808" s="84" t="str">
        <f>IF((SCH!$B$8=""),"",SCH!$B$8)</f>
        <v/>
      </c>
      <c r="C4808" s="84"/>
      <c r="D4808" s="84"/>
      <c r="E4808" s="85"/>
    </row>
    <row r="4809" spans="1:13" ht="26.25" customHeight="1">
      <c r="A4809" s="86" t="s">
        <v>36</v>
      </c>
      <c r="B4809" s="86"/>
      <c r="C4809" s="86"/>
      <c r="D4809" s="86"/>
      <c r="E4809" s="86"/>
    </row>
    <row r="4810" spans="1:13" s="21" customFormat="1" ht="15" customHeight="1">
      <c r="A4810" s="87" t="s">
        <v>37</v>
      </c>
      <c r="B4810" s="87"/>
      <c r="C4810" s="87"/>
      <c r="D4810" s="87"/>
      <c r="E4810" s="87"/>
      <c r="H4810" s="1"/>
      <c r="I4810" s="1"/>
      <c r="J4810" s="1"/>
      <c r="K4810" s="1"/>
      <c r="L4810" s="1"/>
      <c r="M4810" s="1"/>
    </row>
    <row r="4811" spans="1:13" s="21" customFormat="1">
      <c r="A4811" s="88" t="s">
        <v>38</v>
      </c>
      <c r="B4811" s="88"/>
      <c r="C4811" s="88"/>
      <c r="D4811" s="88"/>
      <c r="E4811" s="88"/>
      <c r="H4811" s="1"/>
      <c r="I4811" s="1"/>
      <c r="J4811" s="1"/>
      <c r="K4811" s="1"/>
      <c r="L4811" s="1"/>
      <c r="M4811" s="1"/>
    </row>
    <row r="4812" spans="1:13" ht="26.25" customHeight="1">
      <c r="A4812" s="72" t="s">
        <v>39</v>
      </c>
      <c r="B4812" s="72"/>
      <c r="C4812" s="72"/>
      <c r="D4812" s="72"/>
      <c r="E4812" s="72"/>
    </row>
    <row r="4813" spans="1:13" ht="23.25">
      <c r="A4813" s="5" t="s">
        <v>45</v>
      </c>
      <c r="B4813" s="45">
        <f>VLOOKUP($I4801,DATA!$A$1:$V$200,2,FALSE)</f>
        <v>0</v>
      </c>
      <c r="C4813" s="43" t="s">
        <v>48</v>
      </c>
      <c r="D4813" s="81">
        <f>VLOOKUP($I4801,DATA!$A$1:$V$200,3,FALSE)</f>
        <v>0</v>
      </c>
      <c r="E4813" s="81"/>
    </row>
    <row r="4814" spans="1:13" ht="23.25">
      <c r="A4814" s="5" t="s">
        <v>46</v>
      </c>
      <c r="B4814" s="79">
        <f>VLOOKUP($I4801,DATA!$A$1:$V$200,4,FALSE)</f>
        <v>0</v>
      </c>
      <c r="C4814" s="79"/>
      <c r="D4814" s="79"/>
      <c r="E4814" s="79"/>
    </row>
    <row r="4815" spans="1:13" ht="23.25">
      <c r="A4815" s="5" t="s">
        <v>47</v>
      </c>
      <c r="B4815" s="79">
        <f>VLOOKUP($I4801,DATA!$A$1:$V$200,5,FALSE)</f>
        <v>0</v>
      </c>
      <c r="C4815" s="79"/>
      <c r="D4815" s="79"/>
      <c r="E4815" s="79"/>
    </row>
    <row r="4816" spans="1:13" ht="23.25" customHeight="1">
      <c r="A4816" s="5" t="s">
        <v>40</v>
      </c>
      <c r="B4816" s="79">
        <f>VLOOKUP($I4801,DATA!$A$1:$V$200,6,FALSE)</f>
        <v>0</v>
      </c>
      <c r="C4816" s="79"/>
      <c r="D4816" s="79"/>
      <c r="E4816" s="79"/>
    </row>
    <row r="4817" spans="1:5" ht="23.25" customHeight="1">
      <c r="A4817" s="5" t="s">
        <v>41</v>
      </c>
      <c r="B4817" s="79">
        <f>VLOOKUP($I4801,DATA!$A$1:$V$200,7,FALSE)</f>
        <v>0</v>
      </c>
      <c r="C4817" s="79"/>
      <c r="D4817" s="79"/>
      <c r="E4817" s="79"/>
    </row>
    <row r="4818" spans="1:5" ht="23.25" customHeight="1">
      <c r="A4818" s="5" t="s">
        <v>42</v>
      </c>
      <c r="B4818" s="79">
        <f>VLOOKUP($I4801,DATA!$A$1:$V$200,8,FALSE)</f>
        <v>0</v>
      </c>
      <c r="C4818" s="79"/>
      <c r="D4818" s="79"/>
      <c r="E4818" s="79"/>
    </row>
    <row r="4819" spans="1:5" ht="25.5">
      <c r="A4819" s="5" t="s">
        <v>43</v>
      </c>
      <c r="B4819" s="79">
        <f>VLOOKUP($I4801,DATA!$A$1:$V$200,9,FALSE)</f>
        <v>0</v>
      </c>
      <c r="C4819" s="79"/>
      <c r="D4819" s="79"/>
      <c r="E4819" s="79"/>
    </row>
    <row r="4820" spans="1:5" ht="22.5" customHeight="1">
      <c r="A4820" s="80" t="s">
        <v>44</v>
      </c>
      <c r="B4820" s="80"/>
      <c r="C4820" s="80"/>
      <c r="D4820" s="80"/>
      <c r="E4820" s="80"/>
    </row>
    <row r="4821" spans="1:5" ht="18.75" customHeight="1">
      <c r="A4821" s="72" t="s">
        <v>58</v>
      </c>
      <c r="B4821" s="72"/>
      <c r="C4821" s="72"/>
      <c r="D4821" s="72"/>
      <c r="E4821" s="72"/>
    </row>
    <row r="4822" spans="1:5" ht="22.5" customHeight="1">
      <c r="A4822" s="26" t="s">
        <v>74</v>
      </c>
    </row>
    <row r="4823" spans="1:5" ht="18" customHeight="1">
      <c r="A4823" s="44" t="s">
        <v>59</v>
      </c>
      <c r="B4823" s="73" t="s">
        <v>60</v>
      </c>
      <c r="C4823" s="74"/>
      <c r="D4823" s="73" t="s">
        <v>61</v>
      </c>
      <c r="E4823" s="74"/>
    </row>
    <row r="4824" spans="1:5" ht="37.5" customHeight="1">
      <c r="A4824" s="28" t="s">
        <v>62</v>
      </c>
      <c r="B4824" s="65" t="e">
        <f t="shared" ref="B4824" si="1688">HLOOKUP(D4824,$I$23:$M$32,2,FALSE)</f>
        <v>#N/A</v>
      </c>
      <c r="C4824" s="66"/>
      <c r="D4824" s="68">
        <f>VLOOKUP($I4801,DATA!$A$1:$V$200,10,FALSE)</f>
        <v>0</v>
      </c>
      <c r="E4824" s="69"/>
    </row>
    <row r="4825" spans="1:5" ht="37.5" customHeight="1">
      <c r="A4825" s="28" t="s">
        <v>63</v>
      </c>
      <c r="B4825" s="65" t="e">
        <f t="shared" ref="B4825" si="1689">HLOOKUP(D4824,$I$23:$M$32,3,FALSE)</f>
        <v>#N/A</v>
      </c>
      <c r="C4825" s="66"/>
      <c r="D4825" s="68">
        <f>VLOOKUP($I4801,DATA!$A$1:$V$200,11,FALSE)</f>
        <v>0</v>
      </c>
      <c r="E4825" s="69"/>
    </row>
    <row r="4826" spans="1:5" ht="37.5" customHeight="1">
      <c r="A4826" s="28" t="s">
        <v>64</v>
      </c>
      <c r="B4826" s="65" t="e">
        <f t="shared" ref="B4826" si="1690">HLOOKUP(D4824,$I$23:$M$32,4,FALSE)</f>
        <v>#N/A</v>
      </c>
      <c r="C4826" s="66"/>
      <c r="D4826" s="68">
        <f>VLOOKUP($I4801,DATA!$A$1:$V$200,12,FALSE)</f>
        <v>0</v>
      </c>
      <c r="E4826" s="69"/>
    </row>
    <row r="4827" spans="1:5" ht="21.75" customHeight="1">
      <c r="A4827" s="26" t="s">
        <v>75</v>
      </c>
    </row>
    <row r="4828" spans="1:5" ht="18" customHeight="1">
      <c r="A4828" s="75" t="s">
        <v>65</v>
      </c>
      <c r="B4828" s="73" t="s">
        <v>60</v>
      </c>
      <c r="C4828" s="74"/>
      <c r="D4828" s="73" t="s">
        <v>61</v>
      </c>
      <c r="E4828" s="74"/>
    </row>
    <row r="4829" spans="1:5" ht="37.5" customHeight="1">
      <c r="A4829" s="76"/>
      <c r="B4829" s="65" t="e">
        <f t="shared" ref="B4829" si="1691">HLOOKUP(D4824,$I$23:$M$32,5,FALSE)</f>
        <v>#N/A</v>
      </c>
      <c r="C4829" s="66"/>
      <c r="D4829" s="68">
        <f>VLOOKUP($I4801,DATA!$A$1:$V$200,13,FALSE)</f>
        <v>0</v>
      </c>
      <c r="E4829" s="69"/>
    </row>
    <row r="4830" spans="1:5" ht="22.5" customHeight="1">
      <c r="A4830" s="26" t="s">
        <v>76</v>
      </c>
    </row>
    <row r="4831" spans="1:5" ht="18" customHeight="1">
      <c r="A4831" s="77" t="s">
        <v>66</v>
      </c>
      <c r="B4831" s="73" t="s">
        <v>60</v>
      </c>
      <c r="C4831" s="74"/>
      <c r="D4831" s="73" t="s">
        <v>61</v>
      </c>
      <c r="E4831" s="74"/>
    </row>
    <row r="4832" spans="1:5" ht="37.5" customHeight="1">
      <c r="A4832" s="78"/>
      <c r="B4832" s="65" t="e">
        <f t="shared" ref="B4832" si="1692">HLOOKUP(D4824,$I$23:$M$32,6,FALSE)</f>
        <v>#N/A</v>
      </c>
      <c r="C4832" s="66"/>
      <c r="D4832" s="68">
        <f>VLOOKUP($I4801,DATA!$A$1:$V$200,14,FALSE)</f>
        <v>0</v>
      </c>
      <c r="E4832" s="69"/>
    </row>
    <row r="4833" spans="1:13" ht="22.5" customHeight="1">
      <c r="A4833" s="26" t="s">
        <v>77</v>
      </c>
    </row>
    <row r="4834" spans="1:13" ht="30" customHeight="1">
      <c r="A4834" s="27" t="s">
        <v>67</v>
      </c>
      <c r="B4834" s="73" t="s">
        <v>60</v>
      </c>
      <c r="C4834" s="74"/>
      <c r="D4834" s="73" t="s">
        <v>61</v>
      </c>
      <c r="E4834" s="74"/>
    </row>
    <row r="4835" spans="1:13" ht="37.5" customHeight="1">
      <c r="A4835" s="28" t="s">
        <v>68</v>
      </c>
      <c r="B4835" s="65" t="e">
        <f t="shared" ref="B4835" si="1693">HLOOKUP(D4824,$I$23:$M$32,7,FALSE)</f>
        <v>#N/A</v>
      </c>
      <c r="C4835" s="66"/>
      <c r="D4835" s="68">
        <f>VLOOKUP($I4801,DATA!$A$1:$V$200,15,FALSE)</f>
        <v>0</v>
      </c>
      <c r="E4835" s="69"/>
    </row>
    <row r="4836" spans="1:13" ht="37.5" customHeight="1">
      <c r="A4836" s="28" t="s">
        <v>69</v>
      </c>
      <c r="B4836" s="65" t="e">
        <f t="shared" ref="B4836" si="1694">HLOOKUP(D4824,$I$23:$M$32,8,FALSE)</f>
        <v>#N/A</v>
      </c>
      <c r="C4836" s="66"/>
      <c r="D4836" s="68">
        <f>VLOOKUP($I4801,DATA!$A$1:$V$200,16,FALSE)</f>
        <v>0</v>
      </c>
      <c r="E4836" s="69"/>
    </row>
    <row r="4837" spans="1:13" ht="45" customHeight="1">
      <c r="A4837" s="29" t="s">
        <v>70</v>
      </c>
      <c r="B4837" s="65" t="e">
        <f t="shared" ref="B4837" si="1695">HLOOKUP(D4824,$I$23:$M$32,9,FALSE)</f>
        <v>#N/A</v>
      </c>
      <c r="C4837" s="66"/>
      <c r="D4837" s="68">
        <f>VLOOKUP($I4801,DATA!$A$1:$V$200,17,FALSE)</f>
        <v>0</v>
      </c>
      <c r="E4837" s="69"/>
    </row>
    <row r="4838" spans="1:13" ht="37.5" customHeight="1">
      <c r="A4838" s="28" t="s">
        <v>71</v>
      </c>
      <c r="B4838" s="65" t="e">
        <f t="shared" ref="B4838" si="1696">HLOOKUP(D4824,$I$23:$M$32,10,FALSE)</f>
        <v>#N/A</v>
      </c>
      <c r="C4838" s="66"/>
      <c r="D4838" s="68">
        <f>VLOOKUP($I4801,DATA!$A$1:$V$200,18,FALSE)</f>
        <v>0</v>
      </c>
      <c r="E4838" s="69"/>
    </row>
    <row r="4839" spans="1:13" ht="37.5" customHeight="1">
      <c r="A4839" s="30"/>
      <c r="B4839" s="31"/>
      <c r="C4839" s="31"/>
      <c r="D4839" s="32"/>
      <c r="E4839" s="32"/>
    </row>
    <row r="4840" spans="1:13" ht="18.75" customHeight="1">
      <c r="A4840" s="72" t="s">
        <v>72</v>
      </c>
      <c r="B4840" s="72"/>
      <c r="C4840" s="72"/>
      <c r="D4840" s="72"/>
      <c r="E4840" s="72"/>
    </row>
    <row r="4841" spans="1:13" ht="22.5" customHeight="1">
      <c r="A4841" s="26" t="s">
        <v>78</v>
      </c>
    </row>
    <row r="4842" spans="1:13" ht="30" customHeight="1">
      <c r="A4842" s="27" t="s">
        <v>73</v>
      </c>
      <c r="B4842" s="73" t="s">
        <v>60</v>
      </c>
      <c r="C4842" s="74"/>
      <c r="D4842" s="73" t="s">
        <v>61</v>
      </c>
      <c r="E4842" s="74"/>
      <c r="I4842" s="1" t="s">
        <v>26</v>
      </c>
      <c r="J4842" s="1" t="s">
        <v>25</v>
      </c>
      <c r="K4842" s="1" t="s">
        <v>194</v>
      </c>
      <c r="L4842" s="1" t="s">
        <v>195</v>
      </c>
      <c r="M4842" s="1" t="s">
        <v>196</v>
      </c>
    </row>
    <row r="4843" spans="1:13" ht="52.5" customHeight="1">
      <c r="A4843" s="29" t="str">
        <f>GRD!$L$4</f>
        <v>SELECT</v>
      </c>
      <c r="B4843" s="65" t="e">
        <f t="shared" ref="B4843:B4844" si="1697">HLOOKUP(D4843,$I$42:$M$44,$G4843,FALSE)</f>
        <v>#N/A</v>
      </c>
      <c r="C4843" s="66"/>
      <c r="D4843" s="68">
        <f>VLOOKUP($I4801,DATA!$A$1:$V$200,19,FALSE)</f>
        <v>0</v>
      </c>
      <c r="E4843" s="69"/>
      <c r="G4843" s="1">
        <v>2</v>
      </c>
      <c r="H4843" s="1" t="str">
        <f t="shared" ref="H4843:H4844" si="1698">A4843</f>
        <v>SELECT</v>
      </c>
      <c r="I4843" s="1" t="e">
        <f t="shared" ref="I4843:I4844" si="1699">VLOOKUP($H4843,$H$3:$M$15,2,FALSE)</f>
        <v>#N/A</v>
      </c>
      <c r="J4843" s="1" t="e">
        <f t="shared" ref="J4843:J4844" si="1700">VLOOKUP($H4843,$H$3:$M$15,3,FALSE)</f>
        <v>#N/A</v>
      </c>
      <c r="K4843" s="1" t="e">
        <f t="shared" ref="K4843:K4844" si="1701">VLOOKUP($H4843,$H$3:$M$15,4,FALSE)</f>
        <v>#N/A</v>
      </c>
      <c r="L4843" s="1" t="e">
        <f t="shared" ref="L4843:L4844" si="1702">VLOOKUP($H4843,$H$3:$M$15,5,FALSE)</f>
        <v>#N/A</v>
      </c>
      <c r="M4843" s="1" t="e">
        <f t="shared" ref="M4843:M4844" si="1703">VLOOKUP($H4843,$H$3:$M$15,6,FALSE)</f>
        <v>#N/A</v>
      </c>
    </row>
    <row r="4844" spans="1:13" ht="52.5" customHeight="1">
      <c r="A4844" s="29" t="str">
        <f>GRD!$M$4</f>
        <v>SELECT</v>
      </c>
      <c r="B4844" s="65" t="e">
        <f t="shared" si="1697"/>
        <v>#N/A</v>
      </c>
      <c r="C4844" s="66"/>
      <c r="D4844" s="68">
        <f>VLOOKUP($I4801,DATA!$A$1:$V$200,20,FALSE)</f>
        <v>0</v>
      </c>
      <c r="E4844" s="69"/>
      <c r="G4844" s="1">
        <v>3</v>
      </c>
      <c r="H4844" s="1" t="str">
        <f t="shared" si="1698"/>
        <v>SELECT</v>
      </c>
      <c r="I4844" s="1" t="e">
        <f t="shared" si="1699"/>
        <v>#N/A</v>
      </c>
      <c r="J4844" s="1" t="e">
        <f t="shared" si="1700"/>
        <v>#N/A</v>
      </c>
      <c r="K4844" s="1" t="e">
        <f t="shared" si="1701"/>
        <v>#N/A</v>
      </c>
      <c r="L4844" s="1" t="e">
        <f t="shared" si="1702"/>
        <v>#N/A</v>
      </c>
      <c r="M4844" s="1" t="e">
        <f t="shared" si="1703"/>
        <v>#N/A</v>
      </c>
    </row>
    <row r="4845" spans="1:13" ht="37.5" customHeight="1">
      <c r="A4845" s="70" t="s">
        <v>79</v>
      </c>
      <c r="B4845" s="70"/>
      <c r="C4845" s="70"/>
      <c r="D4845" s="70"/>
      <c r="E4845" s="70"/>
    </row>
    <row r="4846" spans="1:13" ht="12" customHeight="1">
      <c r="A4846" s="33"/>
      <c r="B4846" s="33"/>
      <c r="C4846" s="33"/>
      <c r="D4846" s="33"/>
      <c r="E4846" s="33"/>
    </row>
    <row r="4847" spans="1:13" ht="30" customHeight="1">
      <c r="A4847" s="27" t="s">
        <v>73</v>
      </c>
      <c r="B4847" s="71" t="s">
        <v>60</v>
      </c>
      <c r="C4847" s="71"/>
      <c r="D4847" s="71" t="s">
        <v>61</v>
      </c>
      <c r="E4847" s="71"/>
      <c r="I4847" s="1" t="s">
        <v>26</v>
      </c>
      <c r="J4847" s="1" t="s">
        <v>25</v>
      </c>
      <c r="K4847" s="1" t="s">
        <v>194</v>
      </c>
      <c r="L4847" s="1" t="s">
        <v>195</v>
      </c>
      <c r="M4847" s="1" t="s">
        <v>196</v>
      </c>
    </row>
    <row r="4848" spans="1:13" ht="52.5" customHeight="1">
      <c r="A4848" s="29" t="str">
        <f>GRD!$N$4</f>
        <v>SELECT</v>
      </c>
      <c r="B4848" s="65" t="e">
        <f t="shared" ref="B4848:B4849" si="1704">HLOOKUP(D4848,$I$47:$M$49,$G4848,FALSE)</f>
        <v>#N/A</v>
      </c>
      <c r="C4848" s="66"/>
      <c r="D4848" s="67">
        <f>VLOOKUP($I4801,DATA!$A$1:$V$200,21,FALSE)</f>
        <v>0</v>
      </c>
      <c r="E4848" s="67"/>
      <c r="G4848" s="1">
        <v>2</v>
      </c>
      <c r="H4848" s="1" t="str">
        <f t="shared" ref="H4848:H4849" si="1705">A4848</f>
        <v>SELECT</v>
      </c>
      <c r="I4848" s="1" t="e">
        <f t="shared" ref="I4848:I4909" si="1706">VLOOKUP($H4848,$H$3:$M$15,2,FALSE)</f>
        <v>#N/A</v>
      </c>
      <c r="J4848" s="1" t="e">
        <f t="shared" ref="J4848:J4909" si="1707">VLOOKUP($H4848,$H$3:$M$15,3,FALSE)</f>
        <v>#N/A</v>
      </c>
      <c r="K4848" s="1" t="e">
        <f t="shared" ref="K4848:K4909" si="1708">VLOOKUP($H4848,$H$3:$M$15,4,FALSE)</f>
        <v>#N/A</v>
      </c>
      <c r="L4848" s="1" t="e">
        <f t="shared" ref="L4848:L4909" si="1709">VLOOKUP($H4848,$H$3:$M$15,5,FALSE)</f>
        <v>#N/A</v>
      </c>
      <c r="M4848" s="1" t="e">
        <f t="shared" ref="M4848:M4909" si="1710">VLOOKUP($H4848,$H$3:$M$15,6,FALSE)</f>
        <v>#N/A</v>
      </c>
    </row>
    <row r="4849" spans="1:13" ht="52.5" customHeight="1">
      <c r="A4849" s="29" t="str">
        <f>GRD!$O$4</f>
        <v>SELECT</v>
      </c>
      <c r="B4849" s="65" t="e">
        <f t="shared" si="1704"/>
        <v>#N/A</v>
      </c>
      <c r="C4849" s="66"/>
      <c r="D4849" s="67">
        <f>VLOOKUP($I4801,DATA!$A$1:$V$200,22,FALSE)</f>
        <v>0</v>
      </c>
      <c r="E4849" s="67"/>
      <c r="G4849" s="1">
        <v>3</v>
      </c>
      <c r="H4849" s="1" t="str">
        <f t="shared" si="1705"/>
        <v>SELECT</v>
      </c>
      <c r="I4849" s="1" t="e">
        <f t="shared" si="1706"/>
        <v>#N/A</v>
      </c>
      <c r="J4849" s="1" t="e">
        <f t="shared" si="1707"/>
        <v>#N/A</v>
      </c>
      <c r="K4849" s="1" t="e">
        <f t="shared" si="1708"/>
        <v>#N/A</v>
      </c>
      <c r="L4849" s="1" t="e">
        <f t="shared" si="1709"/>
        <v>#N/A</v>
      </c>
      <c r="M4849" s="1" t="e">
        <f t="shared" si="1710"/>
        <v>#N/A</v>
      </c>
    </row>
    <row r="4855" spans="1:13">
      <c r="A4855" s="64" t="s">
        <v>80</v>
      </c>
      <c r="B4855" s="64"/>
      <c r="C4855" s="64" t="s">
        <v>81</v>
      </c>
      <c r="D4855" s="64"/>
      <c r="E4855" s="64"/>
    </row>
    <row r="4856" spans="1:13">
      <c r="C4856" s="64" t="s">
        <v>82</v>
      </c>
      <c r="D4856" s="64"/>
      <c r="E4856" s="64"/>
    </row>
    <row r="4857" spans="1:13">
      <c r="A4857" s="1" t="s">
        <v>84</v>
      </c>
    </row>
    <row r="4859" spans="1:13">
      <c r="A4859" s="1" t="s">
        <v>83</v>
      </c>
    </row>
    <row r="4861" spans="1:13" s="21" customFormat="1" ht="18.75" customHeight="1">
      <c r="A4861" s="89" t="s">
        <v>34</v>
      </c>
      <c r="B4861" s="89"/>
      <c r="C4861" s="89"/>
      <c r="D4861" s="89"/>
      <c r="E4861" s="89"/>
      <c r="I4861" s="21">
        <f t="shared" ref="I4861" si="1711">I4801+1</f>
        <v>82</v>
      </c>
    </row>
    <row r="4862" spans="1:13" s="21" customFormat="1" ht="30" customHeight="1">
      <c r="A4862" s="90" t="s">
        <v>35</v>
      </c>
      <c r="B4862" s="90"/>
      <c r="C4862" s="90"/>
      <c r="D4862" s="90"/>
      <c r="E4862" s="90"/>
      <c r="H4862" s="1"/>
      <c r="I4862" s="1"/>
      <c r="J4862" s="1"/>
      <c r="K4862" s="1"/>
      <c r="L4862" s="1"/>
      <c r="M4862" s="1"/>
    </row>
    <row r="4863" spans="1:13" ht="18.75" customHeight="1">
      <c r="A4863" s="22" t="s">
        <v>49</v>
      </c>
      <c r="B4863" s="91" t="str">
        <f>IF((SCH!$B$2=""),"",SCH!$B$2)</f>
        <v/>
      </c>
      <c r="C4863" s="91"/>
      <c r="D4863" s="91"/>
      <c r="E4863" s="92"/>
    </row>
    <row r="4864" spans="1:13" ht="18.75" customHeight="1">
      <c r="A4864" s="23" t="s">
        <v>50</v>
      </c>
      <c r="B4864" s="82" t="str">
        <f>IF((SCH!$B$3=""),"",SCH!$B$3)</f>
        <v/>
      </c>
      <c r="C4864" s="82"/>
      <c r="D4864" s="82"/>
      <c r="E4864" s="83"/>
    </row>
    <row r="4865" spans="1:13" ht="18.75" customHeight="1">
      <c r="A4865" s="23" t="s">
        <v>56</v>
      </c>
      <c r="B4865" s="46" t="str">
        <f>IF((SCH!$B$4=""),"",SCH!$B$4)</f>
        <v/>
      </c>
      <c r="C4865" s="24" t="s">
        <v>57</v>
      </c>
      <c r="D4865" s="82" t="str">
        <f>IF((SCH!$B$5=""),"",SCH!$B$5)</f>
        <v/>
      </c>
      <c r="E4865" s="83"/>
    </row>
    <row r="4866" spans="1:13" ht="18.75" customHeight="1">
      <c r="A4866" s="23" t="s">
        <v>51</v>
      </c>
      <c r="B4866" s="82" t="str">
        <f>IF((SCH!$B$6=""),"",SCH!$B$6)</f>
        <v/>
      </c>
      <c r="C4866" s="82"/>
      <c r="D4866" s="82"/>
      <c r="E4866" s="83"/>
    </row>
    <row r="4867" spans="1:13" ht="18.75" customHeight="1">
      <c r="A4867" s="23" t="s">
        <v>52</v>
      </c>
      <c r="B4867" s="82" t="str">
        <f>IF((SCH!$B$7=""),"",SCH!$B$7)</f>
        <v/>
      </c>
      <c r="C4867" s="82"/>
      <c r="D4867" s="82"/>
      <c r="E4867" s="83"/>
    </row>
    <row r="4868" spans="1:13" ht="18.75" customHeight="1">
      <c r="A4868" s="25" t="s">
        <v>53</v>
      </c>
      <c r="B4868" s="84" t="str">
        <f>IF((SCH!$B$8=""),"",SCH!$B$8)</f>
        <v/>
      </c>
      <c r="C4868" s="84"/>
      <c r="D4868" s="84"/>
      <c r="E4868" s="85"/>
    </row>
    <row r="4869" spans="1:13" ht="26.25" customHeight="1">
      <c r="A4869" s="86" t="s">
        <v>36</v>
      </c>
      <c r="B4869" s="86"/>
      <c r="C4869" s="86"/>
      <c r="D4869" s="86"/>
      <c r="E4869" s="86"/>
    </row>
    <row r="4870" spans="1:13" s="21" customFormat="1" ht="15" customHeight="1">
      <c r="A4870" s="87" t="s">
        <v>37</v>
      </c>
      <c r="B4870" s="87"/>
      <c r="C4870" s="87"/>
      <c r="D4870" s="87"/>
      <c r="E4870" s="87"/>
      <c r="H4870" s="1"/>
      <c r="I4870" s="1"/>
      <c r="J4870" s="1"/>
      <c r="K4870" s="1"/>
      <c r="L4870" s="1"/>
      <c r="M4870" s="1"/>
    </row>
    <row r="4871" spans="1:13" s="21" customFormat="1">
      <c r="A4871" s="88" t="s">
        <v>38</v>
      </c>
      <c r="B4871" s="88"/>
      <c r="C4871" s="88"/>
      <c r="D4871" s="88"/>
      <c r="E4871" s="88"/>
      <c r="H4871" s="1"/>
      <c r="I4871" s="1"/>
      <c r="J4871" s="1"/>
      <c r="K4871" s="1"/>
      <c r="L4871" s="1"/>
      <c r="M4871" s="1"/>
    </row>
    <row r="4872" spans="1:13" ht="26.25" customHeight="1">
      <c r="A4872" s="72" t="s">
        <v>39</v>
      </c>
      <c r="B4872" s="72"/>
      <c r="C4872" s="72"/>
      <c r="D4872" s="72"/>
      <c r="E4872" s="72"/>
    </row>
    <row r="4873" spans="1:13" ht="23.25">
      <c r="A4873" s="5" t="s">
        <v>45</v>
      </c>
      <c r="B4873" s="45">
        <f>VLOOKUP($I4861,DATA!$A$1:$V$200,2,FALSE)</f>
        <v>0</v>
      </c>
      <c r="C4873" s="43" t="s">
        <v>48</v>
      </c>
      <c r="D4873" s="81">
        <f>VLOOKUP($I4861,DATA!$A$1:$V$200,3,FALSE)</f>
        <v>0</v>
      </c>
      <c r="E4873" s="81"/>
    </row>
    <row r="4874" spans="1:13" ht="23.25">
      <c r="A4874" s="5" t="s">
        <v>46</v>
      </c>
      <c r="B4874" s="79">
        <f>VLOOKUP($I4861,DATA!$A$1:$V$200,4,FALSE)</f>
        <v>0</v>
      </c>
      <c r="C4874" s="79"/>
      <c r="D4874" s="79"/>
      <c r="E4874" s="79"/>
    </row>
    <row r="4875" spans="1:13" ht="23.25">
      <c r="A4875" s="5" t="s">
        <v>47</v>
      </c>
      <c r="B4875" s="79">
        <f>VLOOKUP($I4861,DATA!$A$1:$V$200,5,FALSE)</f>
        <v>0</v>
      </c>
      <c r="C4875" s="79"/>
      <c r="D4875" s="79"/>
      <c r="E4875" s="79"/>
    </row>
    <row r="4876" spans="1:13" ht="23.25" customHeight="1">
      <c r="A4876" s="5" t="s">
        <v>40</v>
      </c>
      <c r="B4876" s="79">
        <f>VLOOKUP($I4861,DATA!$A$1:$V$200,6,FALSE)</f>
        <v>0</v>
      </c>
      <c r="C4876" s="79"/>
      <c r="D4876" s="79"/>
      <c r="E4876" s="79"/>
    </row>
    <row r="4877" spans="1:13" ht="23.25" customHeight="1">
      <c r="A4877" s="5" t="s">
        <v>41</v>
      </c>
      <c r="B4877" s="79">
        <f>VLOOKUP($I4861,DATA!$A$1:$V$200,7,FALSE)</f>
        <v>0</v>
      </c>
      <c r="C4877" s="79"/>
      <c r="D4877" s="79"/>
      <c r="E4877" s="79"/>
    </row>
    <row r="4878" spans="1:13" ht="23.25" customHeight="1">
      <c r="A4878" s="5" t="s">
        <v>42</v>
      </c>
      <c r="B4878" s="79">
        <f>VLOOKUP($I4861,DATA!$A$1:$V$200,8,FALSE)</f>
        <v>0</v>
      </c>
      <c r="C4878" s="79"/>
      <c r="D4878" s="79"/>
      <c r="E4878" s="79"/>
    </row>
    <row r="4879" spans="1:13" ht="25.5">
      <c r="A4879" s="5" t="s">
        <v>43</v>
      </c>
      <c r="B4879" s="79">
        <f>VLOOKUP($I4861,DATA!$A$1:$V$200,9,FALSE)</f>
        <v>0</v>
      </c>
      <c r="C4879" s="79"/>
      <c r="D4879" s="79"/>
      <c r="E4879" s="79"/>
    </row>
    <row r="4880" spans="1:13" ht="22.5" customHeight="1">
      <c r="A4880" s="80" t="s">
        <v>44</v>
      </c>
      <c r="B4880" s="80"/>
      <c r="C4880" s="80"/>
      <c r="D4880" s="80"/>
      <c r="E4880" s="80"/>
    </row>
    <row r="4881" spans="1:5" ht="18.75" customHeight="1">
      <c r="A4881" s="72" t="s">
        <v>58</v>
      </c>
      <c r="B4881" s="72"/>
      <c r="C4881" s="72"/>
      <c r="D4881" s="72"/>
      <c r="E4881" s="72"/>
    </row>
    <row r="4882" spans="1:5" ht="22.5" customHeight="1">
      <c r="A4882" s="26" t="s">
        <v>74</v>
      </c>
    </row>
    <row r="4883" spans="1:5" ht="18" customHeight="1">
      <c r="A4883" s="44" t="s">
        <v>59</v>
      </c>
      <c r="B4883" s="73" t="s">
        <v>60</v>
      </c>
      <c r="C4883" s="74"/>
      <c r="D4883" s="73" t="s">
        <v>61</v>
      </c>
      <c r="E4883" s="74"/>
    </row>
    <row r="4884" spans="1:5" ht="37.5" customHeight="1">
      <c r="A4884" s="28" t="s">
        <v>62</v>
      </c>
      <c r="B4884" s="65" t="e">
        <f t="shared" ref="B4884" si="1712">HLOOKUP(D4884,$I$23:$M$32,2,FALSE)</f>
        <v>#N/A</v>
      </c>
      <c r="C4884" s="66"/>
      <c r="D4884" s="68">
        <f>VLOOKUP($I4861,DATA!$A$1:$V$200,10,FALSE)</f>
        <v>0</v>
      </c>
      <c r="E4884" s="69"/>
    </row>
    <row r="4885" spans="1:5" ht="37.5" customHeight="1">
      <c r="A4885" s="28" t="s">
        <v>63</v>
      </c>
      <c r="B4885" s="65" t="e">
        <f t="shared" ref="B4885" si="1713">HLOOKUP(D4884,$I$23:$M$32,3,FALSE)</f>
        <v>#N/A</v>
      </c>
      <c r="C4885" s="66"/>
      <c r="D4885" s="68">
        <f>VLOOKUP($I4861,DATA!$A$1:$V$200,11,FALSE)</f>
        <v>0</v>
      </c>
      <c r="E4885" s="69"/>
    </row>
    <row r="4886" spans="1:5" ht="37.5" customHeight="1">
      <c r="A4886" s="28" t="s">
        <v>64</v>
      </c>
      <c r="B4886" s="65" t="e">
        <f t="shared" ref="B4886" si="1714">HLOOKUP(D4884,$I$23:$M$32,4,FALSE)</f>
        <v>#N/A</v>
      </c>
      <c r="C4886" s="66"/>
      <c r="D4886" s="68">
        <f>VLOOKUP($I4861,DATA!$A$1:$V$200,12,FALSE)</f>
        <v>0</v>
      </c>
      <c r="E4886" s="69"/>
    </row>
    <row r="4887" spans="1:5" ht="21.75" customHeight="1">
      <c r="A4887" s="26" t="s">
        <v>75</v>
      </c>
    </row>
    <row r="4888" spans="1:5" ht="18" customHeight="1">
      <c r="A4888" s="75" t="s">
        <v>65</v>
      </c>
      <c r="B4888" s="73" t="s">
        <v>60</v>
      </c>
      <c r="C4888" s="74"/>
      <c r="D4888" s="73" t="s">
        <v>61</v>
      </c>
      <c r="E4888" s="74"/>
    </row>
    <row r="4889" spans="1:5" ht="37.5" customHeight="1">
      <c r="A4889" s="76"/>
      <c r="B4889" s="65" t="e">
        <f t="shared" ref="B4889" si="1715">HLOOKUP(D4884,$I$23:$M$32,5,FALSE)</f>
        <v>#N/A</v>
      </c>
      <c r="C4889" s="66"/>
      <c r="D4889" s="68">
        <f>VLOOKUP($I4861,DATA!$A$1:$V$200,13,FALSE)</f>
        <v>0</v>
      </c>
      <c r="E4889" s="69"/>
    </row>
    <row r="4890" spans="1:5" ht="22.5" customHeight="1">
      <c r="A4890" s="26" t="s">
        <v>76</v>
      </c>
    </row>
    <row r="4891" spans="1:5" ht="18" customHeight="1">
      <c r="A4891" s="77" t="s">
        <v>66</v>
      </c>
      <c r="B4891" s="73" t="s">
        <v>60</v>
      </c>
      <c r="C4891" s="74"/>
      <c r="D4891" s="73" t="s">
        <v>61</v>
      </c>
      <c r="E4891" s="74"/>
    </row>
    <row r="4892" spans="1:5" ht="37.5" customHeight="1">
      <c r="A4892" s="78"/>
      <c r="B4892" s="65" t="e">
        <f t="shared" ref="B4892" si="1716">HLOOKUP(D4884,$I$23:$M$32,6,FALSE)</f>
        <v>#N/A</v>
      </c>
      <c r="C4892" s="66"/>
      <c r="D4892" s="68">
        <f>VLOOKUP($I4861,DATA!$A$1:$V$200,14,FALSE)</f>
        <v>0</v>
      </c>
      <c r="E4892" s="69"/>
    </row>
    <row r="4893" spans="1:5" ht="22.5" customHeight="1">
      <c r="A4893" s="26" t="s">
        <v>77</v>
      </c>
    </row>
    <row r="4894" spans="1:5" ht="30" customHeight="1">
      <c r="A4894" s="27" t="s">
        <v>67</v>
      </c>
      <c r="B4894" s="73" t="s">
        <v>60</v>
      </c>
      <c r="C4894" s="74"/>
      <c r="D4894" s="73" t="s">
        <v>61</v>
      </c>
      <c r="E4894" s="74"/>
    </row>
    <row r="4895" spans="1:5" ht="37.5" customHeight="1">
      <c r="A4895" s="28" t="s">
        <v>68</v>
      </c>
      <c r="B4895" s="65" t="e">
        <f t="shared" ref="B4895" si="1717">HLOOKUP(D4884,$I$23:$M$32,7,FALSE)</f>
        <v>#N/A</v>
      </c>
      <c r="C4895" s="66"/>
      <c r="D4895" s="68">
        <f>VLOOKUP($I4861,DATA!$A$1:$V$200,15,FALSE)</f>
        <v>0</v>
      </c>
      <c r="E4895" s="69"/>
    </row>
    <row r="4896" spans="1:5" ht="37.5" customHeight="1">
      <c r="A4896" s="28" t="s">
        <v>69</v>
      </c>
      <c r="B4896" s="65" t="e">
        <f t="shared" ref="B4896" si="1718">HLOOKUP(D4884,$I$23:$M$32,8,FALSE)</f>
        <v>#N/A</v>
      </c>
      <c r="C4896" s="66"/>
      <c r="D4896" s="68">
        <f>VLOOKUP($I4861,DATA!$A$1:$V$200,16,FALSE)</f>
        <v>0</v>
      </c>
      <c r="E4896" s="69"/>
    </row>
    <row r="4897" spans="1:13" ht="45" customHeight="1">
      <c r="A4897" s="29" t="s">
        <v>70</v>
      </c>
      <c r="B4897" s="65" t="e">
        <f t="shared" ref="B4897" si="1719">HLOOKUP(D4884,$I$23:$M$32,9,FALSE)</f>
        <v>#N/A</v>
      </c>
      <c r="C4897" s="66"/>
      <c r="D4897" s="68">
        <f>VLOOKUP($I4861,DATA!$A$1:$V$200,17,FALSE)</f>
        <v>0</v>
      </c>
      <c r="E4897" s="69"/>
    </row>
    <row r="4898" spans="1:13" ht="37.5" customHeight="1">
      <c r="A4898" s="28" t="s">
        <v>71</v>
      </c>
      <c r="B4898" s="65" t="e">
        <f t="shared" ref="B4898" si="1720">HLOOKUP(D4884,$I$23:$M$32,10,FALSE)</f>
        <v>#N/A</v>
      </c>
      <c r="C4898" s="66"/>
      <c r="D4898" s="68">
        <f>VLOOKUP($I4861,DATA!$A$1:$V$200,18,FALSE)</f>
        <v>0</v>
      </c>
      <c r="E4898" s="69"/>
    </row>
    <row r="4899" spans="1:13" ht="37.5" customHeight="1">
      <c r="A4899" s="30"/>
      <c r="B4899" s="31"/>
      <c r="C4899" s="31"/>
      <c r="D4899" s="32"/>
      <c r="E4899" s="32"/>
    </row>
    <row r="4900" spans="1:13" ht="18.75" customHeight="1">
      <c r="A4900" s="72" t="s">
        <v>72</v>
      </c>
      <c r="B4900" s="72"/>
      <c r="C4900" s="72"/>
      <c r="D4900" s="72"/>
      <c r="E4900" s="72"/>
    </row>
    <row r="4901" spans="1:13" ht="22.5" customHeight="1">
      <c r="A4901" s="26" t="s">
        <v>78</v>
      </c>
    </row>
    <row r="4902" spans="1:13" ht="30" customHeight="1">
      <c r="A4902" s="27" t="s">
        <v>73</v>
      </c>
      <c r="B4902" s="73" t="s">
        <v>60</v>
      </c>
      <c r="C4902" s="74"/>
      <c r="D4902" s="73" t="s">
        <v>61</v>
      </c>
      <c r="E4902" s="74"/>
      <c r="I4902" s="1" t="s">
        <v>26</v>
      </c>
      <c r="J4902" s="1" t="s">
        <v>25</v>
      </c>
      <c r="K4902" s="1" t="s">
        <v>194</v>
      </c>
      <c r="L4902" s="1" t="s">
        <v>195</v>
      </c>
      <c r="M4902" s="1" t="s">
        <v>196</v>
      </c>
    </row>
    <row r="4903" spans="1:13" ht="52.5" customHeight="1">
      <c r="A4903" s="29" t="str">
        <f>GRD!$L$4</f>
        <v>SELECT</v>
      </c>
      <c r="B4903" s="65" t="e">
        <f t="shared" ref="B4903:B4904" si="1721">HLOOKUP(D4903,$I$42:$M$44,$G4903,FALSE)</f>
        <v>#N/A</v>
      </c>
      <c r="C4903" s="66"/>
      <c r="D4903" s="68">
        <f>VLOOKUP($I4861,DATA!$A$1:$V$200,19,FALSE)</f>
        <v>0</v>
      </c>
      <c r="E4903" s="69"/>
      <c r="G4903" s="1">
        <v>2</v>
      </c>
      <c r="H4903" s="1" t="str">
        <f t="shared" ref="H4903:H4904" si="1722">A4903</f>
        <v>SELECT</v>
      </c>
      <c r="I4903" s="1" t="e">
        <f t="shared" ref="I4903:I4904" si="1723">VLOOKUP($H4903,$H$3:$M$15,2,FALSE)</f>
        <v>#N/A</v>
      </c>
      <c r="J4903" s="1" t="e">
        <f t="shared" ref="J4903:J4904" si="1724">VLOOKUP($H4903,$H$3:$M$15,3,FALSE)</f>
        <v>#N/A</v>
      </c>
      <c r="K4903" s="1" t="e">
        <f t="shared" ref="K4903:K4904" si="1725">VLOOKUP($H4903,$H$3:$M$15,4,FALSE)</f>
        <v>#N/A</v>
      </c>
      <c r="L4903" s="1" t="e">
        <f t="shared" ref="L4903:L4904" si="1726">VLOOKUP($H4903,$H$3:$M$15,5,FALSE)</f>
        <v>#N/A</v>
      </c>
      <c r="M4903" s="1" t="e">
        <f t="shared" ref="M4903:M4904" si="1727">VLOOKUP($H4903,$H$3:$M$15,6,FALSE)</f>
        <v>#N/A</v>
      </c>
    </row>
    <row r="4904" spans="1:13" ht="52.5" customHeight="1">
      <c r="A4904" s="29" t="str">
        <f>GRD!$M$4</f>
        <v>SELECT</v>
      </c>
      <c r="B4904" s="65" t="e">
        <f t="shared" si="1721"/>
        <v>#N/A</v>
      </c>
      <c r="C4904" s="66"/>
      <c r="D4904" s="68">
        <f>VLOOKUP($I4861,DATA!$A$1:$V$200,20,FALSE)</f>
        <v>0</v>
      </c>
      <c r="E4904" s="69"/>
      <c r="G4904" s="1">
        <v>3</v>
      </c>
      <c r="H4904" s="1" t="str">
        <f t="shared" si="1722"/>
        <v>SELECT</v>
      </c>
      <c r="I4904" s="1" t="e">
        <f t="shared" si="1723"/>
        <v>#N/A</v>
      </c>
      <c r="J4904" s="1" t="e">
        <f t="shared" si="1724"/>
        <v>#N/A</v>
      </c>
      <c r="K4904" s="1" t="e">
        <f t="shared" si="1725"/>
        <v>#N/A</v>
      </c>
      <c r="L4904" s="1" t="e">
        <f t="shared" si="1726"/>
        <v>#N/A</v>
      </c>
      <c r="M4904" s="1" t="e">
        <f t="shared" si="1727"/>
        <v>#N/A</v>
      </c>
    </row>
    <row r="4905" spans="1:13" ht="37.5" customHeight="1">
      <c r="A4905" s="70" t="s">
        <v>79</v>
      </c>
      <c r="B4905" s="70"/>
      <c r="C4905" s="70"/>
      <c r="D4905" s="70"/>
      <c r="E4905" s="70"/>
    </row>
    <row r="4906" spans="1:13" ht="12" customHeight="1">
      <c r="A4906" s="33"/>
      <c r="B4906" s="33"/>
      <c r="C4906" s="33"/>
      <c r="D4906" s="33"/>
      <c r="E4906" s="33"/>
    </row>
    <row r="4907" spans="1:13" ht="30" customHeight="1">
      <c r="A4907" s="27" t="s">
        <v>73</v>
      </c>
      <c r="B4907" s="71" t="s">
        <v>60</v>
      </c>
      <c r="C4907" s="71"/>
      <c r="D4907" s="71" t="s">
        <v>61</v>
      </c>
      <c r="E4907" s="71"/>
      <c r="I4907" s="1" t="s">
        <v>26</v>
      </c>
      <c r="J4907" s="1" t="s">
        <v>25</v>
      </c>
      <c r="K4907" s="1" t="s">
        <v>194</v>
      </c>
      <c r="L4907" s="1" t="s">
        <v>195</v>
      </c>
      <c r="M4907" s="1" t="s">
        <v>196</v>
      </c>
    </row>
    <row r="4908" spans="1:13" ht="52.5" customHeight="1">
      <c r="A4908" s="29" t="str">
        <f>GRD!$N$4</f>
        <v>SELECT</v>
      </c>
      <c r="B4908" s="65" t="e">
        <f t="shared" ref="B4908:B4909" si="1728">HLOOKUP(D4908,$I$47:$M$49,$G4908,FALSE)</f>
        <v>#N/A</v>
      </c>
      <c r="C4908" s="66"/>
      <c r="D4908" s="67">
        <f>VLOOKUP($I4861,DATA!$A$1:$V$200,21,FALSE)</f>
        <v>0</v>
      </c>
      <c r="E4908" s="67"/>
      <c r="G4908" s="1">
        <v>2</v>
      </c>
      <c r="H4908" s="1" t="str">
        <f t="shared" ref="H4908:H4909" si="1729">A4908</f>
        <v>SELECT</v>
      </c>
      <c r="I4908" s="1" t="e">
        <f t="shared" si="1706"/>
        <v>#N/A</v>
      </c>
      <c r="J4908" s="1" t="e">
        <f t="shared" si="1707"/>
        <v>#N/A</v>
      </c>
      <c r="K4908" s="1" t="e">
        <f t="shared" si="1708"/>
        <v>#N/A</v>
      </c>
      <c r="L4908" s="1" t="e">
        <f t="shared" si="1709"/>
        <v>#N/A</v>
      </c>
      <c r="M4908" s="1" t="e">
        <f t="shared" si="1710"/>
        <v>#N/A</v>
      </c>
    </row>
    <row r="4909" spans="1:13" ht="52.5" customHeight="1">
      <c r="A4909" s="29" t="str">
        <f>GRD!$O$4</f>
        <v>SELECT</v>
      </c>
      <c r="B4909" s="65" t="e">
        <f t="shared" si="1728"/>
        <v>#N/A</v>
      </c>
      <c r="C4909" s="66"/>
      <c r="D4909" s="67">
        <f>VLOOKUP($I4861,DATA!$A$1:$V$200,22,FALSE)</f>
        <v>0</v>
      </c>
      <c r="E4909" s="67"/>
      <c r="G4909" s="1">
        <v>3</v>
      </c>
      <c r="H4909" s="1" t="str">
        <f t="shared" si="1729"/>
        <v>SELECT</v>
      </c>
      <c r="I4909" s="1" t="e">
        <f t="shared" si="1706"/>
        <v>#N/A</v>
      </c>
      <c r="J4909" s="1" t="e">
        <f t="shared" si="1707"/>
        <v>#N/A</v>
      </c>
      <c r="K4909" s="1" t="e">
        <f t="shared" si="1708"/>
        <v>#N/A</v>
      </c>
      <c r="L4909" s="1" t="e">
        <f t="shared" si="1709"/>
        <v>#N/A</v>
      </c>
      <c r="M4909" s="1" t="e">
        <f t="shared" si="1710"/>
        <v>#N/A</v>
      </c>
    </row>
    <row r="4915" spans="1:13">
      <c r="A4915" s="64" t="s">
        <v>80</v>
      </c>
      <c r="B4915" s="64"/>
      <c r="C4915" s="64" t="s">
        <v>81</v>
      </c>
      <c r="D4915" s="64"/>
      <c r="E4915" s="64"/>
    </row>
    <row r="4916" spans="1:13">
      <c r="C4916" s="64" t="s">
        <v>82</v>
      </c>
      <c r="D4916" s="64"/>
      <c r="E4916" s="64"/>
    </row>
    <row r="4917" spans="1:13">
      <c r="A4917" s="1" t="s">
        <v>84</v>
      </c>
    </row>
    <row r="4919" spans="1:13">
      <c r="A4919" s="1" t="s">
        <v>83</v>
      </c>
    </row>
    <row r="4921" spans="1:13" s="21" customFormat="1" ht="18.75" customHeight="1">
      <c r="A4921" s="89" t="s">
        <v>34</v>
      </c>
      <c r="B4921" s="89"/>
      <c r="C4921" s="89"/>
      <c r="D4921" s="89"/>
      <c r="E4921" s="89"/>
      <c r="I4921" s="21">
        <f t="shared" ref="I4921" si="1730">I4861+1</f>
        <v>83</v>
      </c>
    </row>
    <row r="4922" spans="1:13" s="21" customFormat="1" ht="30" customHeight="1">
      <c r="A4922" s="90" t="s">
        <v>35</v>
      </c>
      <c r="B4922" s="90"/>
      <c r="C4922" s="90"/>
      <c r="D4922" s="90"/>
      <c r="E4922" s="90"/>
      <c r="H4922" s="1"/>
      <c r="I4922" s="1"/>
      <c r="J4922" s="1"/>
      <c r="K4922" s="1"/>
      <c r="L4922" s="1"/>
      <c r="M4922" s="1"/>
    </row>
    <row r="4923" spans="1:13" ht="18.75" customHeight="1">
      <c r="A4923" s="22" t="s">
        <v>49</v>
      </c>
      <c r="B4923" s="91" t="str">
        <f>IF((SCH!$B$2=""),"",SCH!$B$2)</f>
        <v/>
      </c>
      <c r="C4923" s="91"/>
      <c r="D4923" s="91"/>
      <c r="E4923" s="92"/>
    </row>
    <row r="4924" spans="1:13" ht="18.75" customHeight="1">
      <c r="A4924" s="23" t="s">
        <v>50</v>
      </c>
      <c r="B4924" s="82" t="str">
        <f>IF((SCH!$B$3=""),"",SCH!$B$3)</f>
        <v/>
      </c>
      <c r="C4924" s="82"/>
      <c r="D4924" s="82"/>
      <c r="E4924" s="83"/>
    </row>
    <row r="4925" spans="1:13" ht="18.75" customHeight="1">
      <c r="A4925" s="23" t="s">
        <v>56</v>
      </c>
      <c r="B4925" s="46" t="str">
        <f>IF((SCH!$B$4=""),"",SCH!$B$4)</f>
        <v/>
      </c>
      <c r="C4925" s="24" t="s">
        <v>57</v>
      </c>
      <c r="D4925" s="82" t="str">
        <f>IF((SCH!$B$5=""),"",SCH!$B$5)</f>
        <v/>
      </c>
      <c r="E4925" s="83"/>
    </row>
    <row r="4926" spans="1:13" ht="18.75" customHeight="1">
      <c r="A4926" s="23" t="s">
        <v>51</v>
      </c>
      <c r="B4926" s="82" t="str">
        <f>IF((SCH!$B$6=""),"",SCH!$B$6)</f>
        <v/>
      </c>
      <c r="C4926" s="82"/>
      <c r="D4926" s="82"/>
      <c r="E4926" s="83"/>
    </row>
    <row r="4927" spans="1:13" ht="18.75" customHeight="1">
      <c r="A4927" s="23" t="s">
        <v>52</v>
      </c>
      <c r="B4927" s="82" t="str">
        <f>IF((SCH!$B$7=""),"",SCH!$B$7)</f>
        <v/>
      </c>
      <c r="C4927" s="82"/>
      <c r="D4927" s="82"/>
      <c r="E4927" s="83"/>
    </row>
    <row r="4928" spans="1:13" ht="18.75" customHeight="1">
      <c r="A4928" s="25" t="s">
        <v>53</v>
      </c>
      <c r="B4928" s="84" t="str">
        <f>IF((SCH!$B$8=""),"",SCH!$B$8)</f>
        <v/>
      </c>
      <c r="C4928" s="84"/>
      <c r="D4928" s="84"/>
      <c r="E4928" s="85"/>
    </row>
    <row r="4929" spans="1:13" ht="26.25" customHeight="1">
      <c r="A4929" s="86" t="s">
        <v>36</v>
      </c>
      <c r="B4929" s="86"/>
      <c r="C4929" s="86"/>
      <c r="D4929" s="86"/>
      <c r="E4929" s="86"/>
    </row>
    <row r="4930" spans="1:13" s="21" customFormat="1" ht="15" customHeight="1">
      <c r="A4930" s="87" t="s">
        <v>37</v>
      </c>
      <c r="B4930" s="87"/>
      <c r="C4930" s="87"/>
      <c r="D4930" s="87"/>
      <c r="E4930" s="87"/>
      <c r="H4930" s="1"/>
      <c r="I4930" s="1"/>
      <c r="J4930" s="1"/>
      <c r="K4930" s="1"/>
      <c r="L4930" s="1"/>
      <c r="M4930" s="1"/>
    </row>
    <row r="4931" spans="1:13" s="21" customFormat="1">
      <c r="A4931" s="88" t="s">
        <v>38</v>
      </c>
      <c r="B4931" s="88"/>
      <c r="C4931" s="88"/>
      <c r="D4931" s="88"/>
      <c r="E4931" s="88"/>
      <c r="H4931" s="1"/>
      <c r="I4931" s="1"/>
      <c r="J4931" s="1"/>
      <c r="K4931" s="1"/>
      <c r="L4931" s="1"/>
      <c r="M4931" s="1"/>
    </row>
    <row r="4932" spans="1:13" ht="26.25" customHeight="1">
      <c r="A4932" s="72" t="s">
        <v>39</v>
      </c>
      <c r="B4932" s="72"/>
      <c r="C4932" s="72"/>
      <c r="D4932" s="72"/>
      <c r="E4932" s="72"/>
    </row>
    <row r="4933" spans="1:13" ht="23.25">
      <c r="A4933" s="5" t="s">
        <v>45</v>
      </c>
      <c r="B4933" s="45">
        <f>VLOOKUP($I4921,DATA!$A$1:$V$200,2,FALSE)</f>
        <v>0</v>
      </c>
      <c r="C4933" s="43" t="s">
        <v>48</v>
      </c>
      <c r="D4933" s="81">
        <f>VLOOKUP($I4921,DATA!$A$1:$V$200,3,FALSE)</f>
        <v>0</v>
      </c>
      <c r="E4933" s="81"/>
    </row>
    <row r="4934" spans="1:13" ht="23.25">
      <c r="A4934" s="5" t="s">
        <v>46</v>
      </c>
      <c r="B4934" s="79">
        <f>VLOOKUP($I4921,DATA!$A$1:$V$200,4,FALSE)</f>
        <v>0</v>
      </c>
      <c r="C4934" s="79"/>
      <c r="D4934" s="79"/>
      <c r="E4934" s="79"/>
    </row>
    <row r="4935" spans="1:13" ht="23.25">
      <c r="A4935" s="5" t="s">
        <v>47</v>
      </c>
      <c r="B4935" s="79">
        <f>VLOOKUP($I4921,DATA!$A$1:$V$200,5,FALSE)</f>
        <v>0</v>
      </c>
      <c r="C4935" s="79"/>
      <c r="D4935" s="79"/>
      <c r="E4935" s="79"/>
    </row>
    <row r="4936" spans="1:13" ht="23.25" customHeight="1">
      <c r="A4936" s="5" t="s">
        <v>40</v>
      </c>
      <c r="B4936" s="79">
        <f>VLOOKUP($I4921,DATA!$A$1:$V$200,6,FALSE)</f>
        <v>0</v>
      </c>
      <c r="C4936" s="79"/>
      <c r="D4936" s="79"/>
      <c r="E4936" s="79"/>
    </row>
    <row r="4937" spans="1:13" ht="23.25" customHeight="1">
      <c r="A4937" s="5" t="s">
        <v>41</v>
      </c>
      <c r="B4937" s="79">
        <f>VLOOKUP($I4921,DATA!$A$1:$V$200,7,FALSE)</f>
        <v>0</v>
      </c>
      <c r="C4937" s="79"/>
      <c r="D4937" s="79"/>
      <c r="E4937" s="79"/>
    </row>
    <row r="4938" spans="1:13" ht="23.25" customHeight="1">
      <c r="A4938" s="5" t="s">
        <v>42</v>
      </c>
      <c r="B4938" s="79">
        <f>VLOOKUP($I4921,DATA!$A$1:$V$200,8,FALSE)</f>
        <v>0</v>
      </c>
      <c r="C4938" s="79"/>
      <c r="D4938" s="79"/>
      <c r="E4938" s="79"/>
    </row>
    <row r="4939" spans="1:13" ht="25.5">
      <c r="A4939" s="5" t="s">
        <v>43</v>
      </c>
      <c r="B4939" s="79">
        <f>VLOOKUP($I4921,DATA!$A$1:$V$200,9,FALSE)</f>
        <v>0</v>
      </c>
      <c r="C4939" s="79"/>
      <c r="D4939" s="79"/>
      <c r="E4939" s="79"/>
    </row>
    <row r="4940" spans="1:13" ht="22.5" customHeight="1">
      <c r="A4940" s="80" t="s">
        <v>44</v>
      </c>
      <c r="B4940" s="80"/>
      <c r="C4940" s="80"/>
      <c r="D4940" s="80"/>
      <c r="E4940" s="80"/>
    </row>
    <row r="4941" spans="1:13" ht="18.75" customHeight="1">
      <c r="A4941" s="72" t="s">
        <v>58</v>
      </c>
      <c r="B4941" s="72"/>
      <c r="C4941" s="72"/>
      <c r="D4941" s="72"/>
      <c r="E4941" s="72"/>
    </row>
    <row r="4942" spans="1:13" ht="22.5" customHeight="1">
      <c r="A4942" s="26" t="s">
        <v>74</v>
      </c>
    </row>
    <row r="4943" spans="1:13" ht="18" customHeight="1">
      <c r="A4943" s="44" t="s">
        <v>59</v>
      </c>
      <c r="B4943" s="73" t="s">
        <v>60</v>
      </c>
      <c r="C4943" s="74"/>
      <c r="D4943" s="73" t="s">
        <v>61</v>
      </c>
      <c r="E4943" s="74"/>
    </row>
    <row r="4944" spans="1:13" ht="37.5" customHeight="1">
      <c r="A4944" s="28" t="s">
        <v>62</v>
      </c>
      <c r="B4944" s="65" t="e">
        <f t="shared" ref="B4944" si="1731">HLOOKUP(D4944,$I$23:$M$32,2,FALSE)</f>
        <v>#N/A</v>
      </c>
      <c r="C4944" s="66"/>
      <c r="D4944" s="68">
        <f>VLOOKUP($I4921,DATA!$A$1:$V$200,10,FALSE)</f>
        <v>0</v>
      </c>
      <c r="E4944" s="69"/>
    </row>
    <row r="4945" spans="1:5" ht="37.5" customHeight="1">
      <c r="A4945" s="28" t="s">
        <v>63</v>
      </c>
      <c r="B4945" s="65" t="e">
        <f t="shared" ref="B4945" si="1732">HLOOKUP(D4944,$I$23:$M$32,3,FALSE)</f>
        <v>#N/A</v>
      </c>
      <c r="C4945" s="66"/>
      <c r="D4945" s="68">
        <f>VLOOKUP($I4921,DATA!$A$1:$V$200,11,FALSE)</f>
        <v>0</v>
      </c>
      <c r="E4945" s="69"/>
    </row>
    <row r="4946" spans="1:5" ht="37.5" customHeight="1">
      <c r="A4946" s="28" t="s">
        <v>64</v>
      </c>
      <c r="B4946" s="65" t="e">
        <f t="shared" ref="B4946" si="1733">HLOOKUP(D4944,$I$23:$M$32,4,FALSE)</f>
        <v>#N/A</v>
      </c>
      <c r="C4946" s="66"/>
      <c r="D4946" s="68">
        <f>VLOOKUP($I4921,DATA!$A$1:$V$200,12,FALSE)</f>
        <v>0</v>
      </c>
      <c r="E4946" s="69"/>
    </row>
    <row r="4947" spans="1:5" ht="21.75" customHeight="1">
      <c r="A4947" s="26" t="s">
        <v>75</v>
      </c>
    </row>
    <row r="4948" spans="1:5" ht="18" customHeight="1">
      <c r="A4948" s="75" t="s">
        <v>65</v>
      </c>
      <c r="B4948" s="73" t="s">
        <v>60</v>
      </c>
      <c r="C4948" s="74"/>
      <c r="D4948" s="73" t="s">
        <v>61</v>
      </c>
      <c r="E4948" s="74"/>
    </row>
    <row r="4949" spans="1:5" ht="37.5" customHeight="1">
      <c r="A4949" s="76"/>
      <c r="B4949" s="65" t="e">
        <f t="shared" ref="B4949" si="1734">HLOOKUP(D4944,$I$23:$M$32,5,FALSE)</f>
        <v>#N/A</v>
      </c>
      <c r="C4949" s="66"/>
      <c r="D4949" s="68">
        <f>VLOOKUP($I4921,DATA!$A$1:$V$200,13,FALSE)</f>
        <v>0</v>
      </c>
      <c r="E4949" s="69"/>
    </row>
    <row r="4950" spans="1:5" ht="22.5" customHeight="1">
      <c r="A4950" s="26" t="s">
        <v>76</v>
      </c>
    </row>
    <row r="4951" spans="1:5" ht="18" customHeight="1">
      <c r="A4951" s="77" t="s">
        <v>66</v>
      </c>
      <c r="B4951" s="73" t="s">
        <v>60</v>
      </c>
      <c r="C4951" s="74"/>
      <c r="D4951" s="73" t="s">
        <v>61</v>
      </c>
      <c r="E4951" s="74"/>
    </row>
    <row r="4952" spans="1:5" ht="37.5" customHeight="1">
      <c r="A4952" s="78"/>
      <c r="B4952" s="65" t="e">
        <f t="shared" ref="B4952" si="1735">HLOOKUP(D4944,$I$23:$M$32,6,FALSE)</f>
        <v>#N/A</v>
      </c>
      <c r="C4952" s="66"/>
      <c r="D4952" s="68">
        <f>VLOOKUP($I4921,DATA!$A$1:$V$200,14,FALSE)</f>
        <v>0</v>
      </c>
      <c r="E4952" s="69"/>
    </row>
    <row r="4953" spans="1:5" ht="22.5" customHeight="1">
      <c r="A4953" s="26" t="s">
        <v>77</v>
      </c>
    </row>
    <row r="4954" spans="1:5" ht="30" customHeight="1">
      <c r="A4954" s="27" t="s">
        <v>67</v>
      </c>
      <c r="B4954" s="73" t="s">
        <v>60</v>
      </c>
      <c r="C4954" s="74"/>
      <c r="D4954" s="73" t="s">
        <v>61</v>
      </c>
      <c r="E4954" s="74"/>
    </row>
    <row r="4955" spans="1:5" ht="37.5" customHeight="1">
      <c r="A4955" s="28" t="s">
        <v>68</v>
      </c>
      <c r="B4955" s="65" t="e">
        <f t="shared" ref="B4955" si="1736">HLOOKUP(D4944,$I$23:$M$32,7,FALSE)</f>
        <v>#N/A</v>
      </c>
      <c r="C4955" s="66"/>
      <c r="D4955" s="68">
        <f>VLOOKUP($I4921,DATA!$A$1:$V$200,15,FALSE)</f>
        <v>0</v>
      </c>
      <c r="E4955" s="69"/>
    </row>
    <row r="4956" spans="1:5" ht="37.5" customHeight="1">
      <c r="A4956" s="28" t="s">
        <v>69</v>
      </c>
      <c r="B4956" s="65" t="e">
        <f t="shared" ref="B4956" si="1737">HLOOKUP(D4944,$I$23:$M$32,8,FALSE)</f>
        <v>#N/A</v>
      </c>
      <c r="C4956" s="66"/>
      <c r="D4956" s="68">
        <f>VLOOKUP($I4921,DATA!$A$1:$V$200,16,FALSE)</f>
        <v>0</v>
      </c>
      <c r="E4956" s="69"/>
    </row>
    <row r="4957" spans="1:5" ht="45" customHeight="1">
      <c r="A4957" s="29" t="s">
        <v>70</v>
      </c>
      <c r="B4957" s="65" t="e">
        <f t="shared" ref="B4957" si="1738">HLOOKUP(D4944,$I$23:$M$32,9,FALSE)</f>
        <v>#N/A</v>
      </c>
      <c r="C4957" s="66"/>
      <c r="D4957" s="68">
        <f>VLOOKUP($I4921,DATA!$A$1:$V$200,17,FALSE)</f>
        <v>0</v>
      </c>
      <c r="E4957" s="69"/>
    </row>
    <row r="4958" spans="1:5" ht="37.5" customHeight="1">
      <c r="A4958" s="28" t="s">
        <v>71</v>
      </c>
      <c r="B4958" s="65" t="e">
        <f t="shared" ref="B4958" si="1739">HLOOKUP(D4944,$I$23:$M$32,10,FALSE)</f>
        <v>#N/A</v>
      </c>
      <c r="C4958" s="66"/>
      <c r="D4958" s="68">
        <f>VLOOKUP($I4921,DATA!$A$1:$V$200,18,FALSE)</f>
        <v>0</v>
      </c>
      <c r="E4958" s="69"/>
    </row>
    <row r="4959" spans="1:5" ht="37.5" customHeight="1">
      <c r="A4959" s="30"/>
      <c r="B4959" s="31"/>
      <c r="C4959" s="31"/>
      <c r="D4959" s="32"/>
      <c r="E4959" s="32"/>
    </row>
    <row r="4960" spans="1:5" ht="18.75" customHeight="1">
      <c r="A4960" s="72" t="s">
        <v>72</v>
      </c>
      <c r="B4960" s="72"/>
      <c r="C4960" s="72"/>
      <c r="D4960" s="72"/>
      <c r="E4960" s="72"/>
    </row>
    <row r="4961" spans="1:13" ht="22.5" customHeight="1">
      <c r="A4961" s="26" t="s">
        <v>78</v>
      </c>
    </row>
    <row r="4962" spans="1:13" ht="30" customHeight="1">
      <c r="A4962" s="27" t="s">
        <v>73</v>
      </c>
      <c r="B4962" s="73" t="s">
        <v>60</v>
      </c>
      <c r="C4962" s="74"/>
      <c r="D4962" s="73" t="s">
        <v>61</v>
      </c>
      <c r="E4962" s="74"/>
      <c r="I4962" s="1" t="s">
        <v>26</v>
      </c>
      <c r="J4962" s="1" t="s">
        <v>25</v>
      </c>
      <c r="K4962" s="1" t="s">
        <v>194</v>
      </c>
      <c r="L4962" s="1" t="s">
        <v>195</v>
      </c>
      <c r="M4962" s="1" t="s">
        <v>196</v>
      </c>
    </row>
    <row r="4963" spans="1:13" ht="52.5" customHeight="1">
      <c r="A4963" s="29" t="str">
        <f>GRD!$L$4</f>
        <v>SELECT</v>
      </c>
      <c r="B4963" s="65" t="e">
        <f t="shared" ref="B4963:B4964" si="1740">HLOOKUP(D4963,$I$42:$M$44,$G4963,FALSE)</f>
        <v>#N/A</v>
      </c>
      <c r="C4963" s="66"/>
      <c r="D4963" s="68">
        <f>VLOOKUP($I4921,DATA!$A$1:$V$200,19,FALSE)</f>
        <v>0</v>
      </c>
      <c r="E4963" s="69"/>
      <c r="G4963" s="1">
        <v>2</v>
      </c>
      <c r="H4963" s="1" t="str">
        <f t="shared" ref="H4963:H4964" si="1741">A4963</f>
        <v>SELECT</v>
      </c>
      <c r="I4963" s="1" t="e">
        <f t="shared" ref="I4963:I4964" si="1742">VLOOKUP($H4963,$H$3:$M$15,2,FALSE)</f>
        <v>#N/A</v>
      </c>
      <c r="J4963" s="1" t="e">
        <f t="shared" ref="J4963:J4964" si="1743">VLOOKUP($H4963,$H$3:$M$15,3,FALSE)</f>
        <v>#N/A</v>
      </c>
      <c r="K4963" s="1" t="e">
        <f t="shared" ref="K4963:K4964" si="1744">VLOOKUP($H4963,$H$3:$M$15,4,FALSE)</f>
        <v>#N/A</v>
      </c>
      <c r="L4963" s="1" t="e">
        <f t="shared" ref="L4963:L4964" si="1745">VLOOKUP($H4963,$H$3:$M$15,5,FALSE)</f>
        <v>#N/A</v>
      </c>
      <c r="M4963" s="1" t="e">
        <f t="shared" ref="M4963:M4964" si="1746">VLOOKUP($H4963,$H$3:$M$15,6,FALSE)</f>
        <v>#N/A</v>
      </c>
    </row>
    <row r="4964" spans="1:13" ht="52.5" customHeight="1">
      <c r="A4964" s="29" t="str">
        <f>GRD!$M$4</f>
        <v>SELECT</v>
      </c>
      <c r="B4964" s="65" t="e">
        <f t="shared" si="1740"/>
        <v>#N/A</v>
      </c>
      <c r="C4964" s="66"/>
      <c r="D4964" s="68">
        <f>VLOOKUP($I4921,DATA!$A$1:$V$200,20,FALSE)</f>
        <v>0</v>
      </c>
      <c r="E4964" s="69"/>
      <c r="G4964" s="1">
        <v>3</v>
      </c>
      <c r="H4964" s="1" t="str">
        <f t="shared" si="1741"/>
        <v>SELECT</v>
      </c>
      <c r="I4964" s="1" t="e">
        <f t="shared" si="1742"/>
        <v>#N/A</v>
      </c>
      <c r="J4964" s="1" t="e">
        <f t="shared" si="1743"/>
        <v>#N/A</v>
      </c>
      <c r="K4964" s="1" t="e">
        <f t="shared" si="1744"/>
        <v>#N/A</v>
      </c>
      <c r="L4964" s="1" t="e">
        <f t="shared" si="1745"/>
        <v>#N/A</v>
      </c>
      <c r="M4964" s="1" t="e">
        <f t="shared" si="1746"/>
        <v>#N/A</v>
      </c>
    </row>
    <row r="4965" spans="1:13" ht="37.5" customHeight="1">
      <c r="A4965" s="70" t="s">
        <v>79</v>
      </c>
      <c r="B4965" s="70"/>
      <c r="C4965" s="70"/>
      <c r="D4965" s="70"/>
      <c r="E4965" s="70"/>
    </row>
    <row r="4966" spans="1:13" ht="12" customHeight="1">
      <c r="A4966" s="33"/>
      <c r="B4966" s="33"/>
      <c r="C4966" s="33"/>
      <c r="D4966" s="33"/>
      <c r="E4966" s="33"/>
    </row>
    <row r="4967" spans="1:13" ht="30" customHeight="1">
      <c r="A4967" s="27" t="s">
        <v>73</v>
      </c>
      <c r="B4967" s="71" t="s">
        <v>60</v>
      </c>
      <c r="C4967" s="71"/>
      <c r="D4967" s="71" t="s">
        <v>61</v>
      </c>
      <c r="E4967" s="71"/>
      <c r="I4967" s="1" t="s">
        <v>26</v>
      </c>
      <c r="J4967" s="1" t="s">
        <v>25</v>
      </c>
      <c r="K4967" s="1" t="s">
        <v>194</v>
      </c>
      <c r="L4967" s="1" t="s">
        <v>195</v>
      </c>
      <c r="M4967" s="1" t="s">
        <v>196</v>
      </c>
    </row>
    <row r="4968" spans="1:13" ht="52.5" customHeight="1">
      <c r="A4968" s="29" t="str">
        <f>GRD!$N$4</f>
        <v>SELECT</v>
      </c>
      <c r="B4968" s="65" t="e">
        <f t="shared" ref="B4968:B4969" si="1747">HLOOKUP(D4968,$I$47:$M$49,$G4968,FALSE)</f>
        <v>#N/A</v>
      </c>
      <c r="C4968" s="66"/>
      <c r="D4968" s="67">
        <f>VLOOKUP($I4921,DATA!$A$1:$V$200,21,FALSE)</f>
        <v>0</v>
      </c>
      <c r="E4968" s="67"/>
      <c r="G4968" s="1">
        <v>2</v>
      </c>
      <c r="H4968" s="1" t="str">
        <f t="shared" ref="H4968:H4969" si="1748">A4968</f>
        <v>SELECT</v>
      </c>
      <c r="I4968" s="1" t="e">
        <f t="shared" ref="I4968:I5029" si="1749">VLOOKUP($H4968,$H$3:$M$15,2,FALSE)</f>
        <v>#N/A</v>
      </c>
      <c r="J4968" s="1" t="e">
        <f t="shared" ref="J4968:J5029" si="1750">VLOOKUP($H4968,$H$3:$M$15,3,FALSE)</f>
        <v>#N/A</v>
      </c>
      <c r="K4968" s="1" t="e">
        <f t="shared" ref="K4968:K5029" si="1751">VLOOKUP($H4968,$H$3:$M$15,4,FALSE)</f>
        <v>#N/A</v>
      </c>
      <c r="L4968" s="1" t="e">
        <f t="shared" ref="L4968:L5029" si="1752">VLOOKUP($H4968,$H$3:$M$15,5,FALSE)</f>
        <v>#N/A</v>
      </c>
      <c r="M4968" s="1" t="e">
        <f t="shared" ref="M4968:M5029" si="1753">VLOOKUP($H4968,$H$3:$M$15,6,FALSE)</f>
        <v>#N/A</v>
      </c>
    </row>
    <row r="4969" spans="1:13" ht="52.5" customHeight="1">
      <c r="A4969" s="29" t="str">
        <f>GRD!$O$4</f>
        <v>SELECT</v>
      </c>
      <c r="B4969" s="65" t="e">
        <f t="shared" si="1747"/>
        <v>#N/A</v>
      </c>
      <c r="C4969" s="66"/>
      <c r="D4969" s="67">
        <f>VLOOKUP($I4921,DATA!$A$1:$V$200,22,FALSE)</f>
        <v>0</v>
      </c>
      <c r="E4969" s="67"/>
      <c r="G4969" s="1">
        <v>3</v>
      </c>
      <c r="H4969" s="1" t="str">
        <f t="shared" si="1748"/>
        <v>SELECT</v>
      </c>
      <c r="I4969" s="1" t="e">
        <f t="shared" si="1749"/>
        <v>#N/A</v>
      </c>
      <c r="J4969" s="1" t="e">
        <f t="shared" si="1750"/>
        <v>#N/A</v>
      </c>
      <c r="K4969" s="1" t="e">
        <f t="shared" si="1751"/>
        <v>#N/A</v>
      </c>
      <c r="L4969" s="1" t="e">
        <f t="shared" si="1752"/>
        <v>#N/A</v>
      </c>
      <c r="M4969" s="1" t="e">
        <f t="shared" si="1753"/>
        <v>#N/A</v>
      </c>
    </row>
    <row r="4975" spans="1:13">
      <c r="A4975" s="64" t="s">
        <v>80</v>
      </c>
      <c r="B4975" s="64"/>
      <c r="C4975" s="64" t="s">
        <v>81</v>
      </c>
      <c r="D4975" s="64"/>
      <c r="E4975" s="64"/>
    </row>
    <row r="4976" spans="1:13">
      <c r="C4976" s="64" t="s">
        <v>82</v>
      </c>
      <c r="D4976" s="64"/>
      <c r="E4976" s="64"/>
    </row>
    <row r="4977" spans="1:13">
      <c r="A4977" s="1" t="s">
        <v>84</v>
      </c>
    </row>
    <row r="4979" spans="1:13">
      <c r="A4979" s="1" t="s">
        <v>83</v>
      </c>
    </row>
    <row r="4981" spans="1:13" s="21" customFormat="1" ht="18.75" customHeight="1">
      <c r="A4981" s="89" t="s">
        <v>34</v>
      </c>
      <c r="B4981" s="89"/>
      <c r="C4981" s="89"/>
      <c r="D4981" s="89"/>
      <c r="E4981" s="89"/>
      <c r="I4981" s="21">
        <f t="shared" ref="I4981" si="1754">I4921+1</f>
        <v>84</v>
      </c>
    </row>
    <row r="4982" spans="1:13" s="21" customFormat="1" ht="30" customHeight="1">
      <c r="A4982" s="90" t="s">
        <v>35</v>
      </c>
      <c r="B4982" s="90"/>
      <c r="C4982" s="90"/>
      <c r="D4982" s="90"/>
      <c r="E4982" s="90"/>
      <c r="H4982" s="1"/>
      <c r="I4982" s="1"/>
      <c r="J4982" s="1"/>
      <c r="K4982" s="1"/>
      <c r="L4982" s="1"/>
      <c r="M4982" s="1"/>
    </row>
    <row r="4983" spans="1:13" ht="18.75" customHeight="1">
      <c r="A4983" s="22" t="s">
        <v>49</v>
      </c>
      <c r="B4983" s="91" t="str">
        <f>IF((SCH!$B$2=""),"",SCH!$B$2)</f>
        <v/>
      </c>
      <c r="C4983" s="91"/>
      <c r="D4983" s="91"/>
      <c r="E4983" s="92"/>
    </row>
    <row r="4984" spans="1:13" ht="18.75" customHeight="1">
      <c r="A4984" s="23" t="s">
        <v>50</v>
      </c>
      <c r="B4984" s="82" t="str">
        <f>IF((SCH!$B$3=""),"",SCH!$B$3)</f>
        <v/>
      </c>
      <c r="C4984" s="82"/>
      <c r="D4984" s="82"/>
      <c r="E4984" s="83"/>
    </row>
    <row r="4985" spans="1:13" ht="18.75" customHeight="1">
      <c r="A4985" s="23" t="s">
        <v>56</v>
      </c>
      <c r="B4985" s="46" t="str">
        <f>IF((SCH!$B$4=""),"",SCH!$B$4)</f>
        <v/>
      </c>
      <c r="C4985" s="24" t="s">
        <v>57</v>
      </c>
      <c r="D4985" s="82" t="str">
        <f>IF((SCH!$B$5=""),"",SCH!$B$5)</f>
        <v/>
      </c>
      <c r="E4985" s="83"/>
    </row>
    <row r="4986" spans="1:13" ht="18.75" customHeight="1">
      <c r="A4986" s="23" t="s">
        <v>51</v>
      </c>
      <c r="B4986" s="82" t="str">
        <f>IF((SCH!$B$6=""),"",SCH!$B$6)</f>
        <v/>
      </c>
      <c r="C4986" s="82"/>
      <c r="D4986" s="82"/>
      <c r="E4986" s="83"/>
    </row>
    <row r="4987" spans="1:13" ht="18.75" customHeight="1">
      <c r="A4987" s="23" t="s">
        <v>52</v>
      </c>
      <c r="B4987" s="82" t="str">
        <f>IF((SCH!$B$7=""),"",SCH!$B$7)</f>
        <v/>
      </c>
      <c r="C4987" s="82"/>
      <c r="D4987" s="82"/>
      <c r="E4987" s="83"/>
    </row>
    <row r="4988" spans="1:13" ht="18.75" customHeight="1">
      <c r="A4988" s="25" t="s">
        <v>53</v>
      </c>
      <c r="B4988" s="84" t="str">
        <f>IF((SCH!$B$8=""),"",SCH!$B$8)</f>
        <v/>
      </c>
      <c r="C4988" s="84"/>
      <c r="D4988" s="84"/>
      <c r="E4988" s="85"/>
    </row>
    <row r="4989" spans="1:13" ht="26.25" customHeight="1">
      <c r="A4989" s="86" t="s">
        <v>36</v>
      </c>
      <c r="B4989" s="86"/>
      <c r="C4989" s="86"/>
      <c r="D4989" s="86"/>
      <c r="E4989" s="86"/>
    </row>
    <row r="4990" spans="1:13" s="21" customFormat="1" ht="15" customHeight="1">
      <c r="A4990" s="87" t="s">
        <v>37</v>
      </c>
      <c r="B4990" s="87"/>
      <c r="C4990" s="87"/>
      <c r="D4990" s="87"/>
      <c r="E4990" s="87"/>
      <c r="H4990" s="1"/>
      <c r="I4990" s="1"/>
      <c r="J4990" s="1"/>
      <c r="K4990" s="1"/>
      <c r="L4990" s="1"/>
      <c r="M4990" s="1"/>
    </row>
    <row r="4991" spans="1:13" s="21" customFormat="1">
      <c r="A4991" s="88" t="s">
        <v>38</v>
      </c>
      <c r="B4991" s="88"/>
      <c r="C4991" s="88"/>
      <c r="D4991" s="88"/>
      <c r="E4991" s="88"/>
      <c r="H4991" s="1"/>
      <c r="I4991" s="1"/>
      <c r="J4991" s="1"/>
      <c r="K4991" s="1"/>
      <c r="L4991" s="1"/>
      <c r="M4991" s="1"/>
    </row>
    <row r="4992" spans="1:13" ht="26.25" customHeight="1">
      <c r="A4992" s="72" t="s">
        <v>39</v>
      </c>
      <c r="B4992" s="72"/>
      <c r="C4992" s="72"/>
      <c r="D4992" s="72"/>
      <c r="E4992" s="72"/>
    </row>
    <row r="4993" spans="1:5" ht="23.25">
      <c r="A4993" s="5" t="s">
        <v>45</v>
      </c>
      <c r="B4993" s="45">
        <f>VLOOKUP($I4981,DATA!$A$1:$V$200,2,FALSE)</f>
        <v>0</v>
      </c>
      <c r="C4993" s="43" t="s">
        <v>48</v>
      </c>
      <c r="D4993" s="81">
        <f>VLOOKUP($I4981,DATA!$A$1:$V$200,3,FALSE)</f>
        <v>0</v>
      </c>
      <c r="E4993" s="81"/>
    </row>
    <row r="4994" spans="1:5" ht="23.25">
      <c r="A4994" s="5" t="s">
        <v>46</v>
      </c>
      <c r="B4994" s="79">
        <f>VLOOKUP($I4981,DATA!$A$1:$V$200,4,FALSE)</f>
        <v>0</v>
      </c>
      <c r="C4994" s="79"/>
      <c r="D4994" s="79"/>
      <c r="E4994" s="79"/>
    </row>
    <row r="4995" spans="1:5" ht="23.25">
      <c r="A4995" s="5" t="s">
        <v>47</v>
      </c>
      <c r="B4995" s="79">
        <f>VLOOKUP($I4981,DATA!$A$1:$V$200,5,FALSE)</f>
        <v>0</v>
      </c>
      <c r="C4995" s="79"/>
      <c r="D4995" s="79"/>
      <c r="E4995" s="79"/>
    </row>
    <row r="4996" spans="1:5" ht="23.25" customHeight="1">
      <c r="A4996" s="5" t="s">
        <v>40</v>
      </c>
      <c r="B4996" s="79">
        <f>VLOOKUP($I4981,DATA!$A$1:$V$200,6,FALSE)</f>
        <v>0</v>
      </c>
      <c r="C4996" s="79"/>
      <c r="D4996" s="79"/>
      <c r="E4996" s="79"/>
    </row>
    <row r="4997" spans="1:5" ht="23.25" customHeight="1">
      <c r="A4997" s="5" t="s">
        <v>41</v>
      </c>
      <c r="B4997" s="79">
        <f>VLOOKUP($I4981,DATA!$A$1:$V$200,7,FALSE)</f>
        <v>0</v>
      </c>
      <c r="C4997" s="79"/>
      <c r="D4997" s="79"/>
      <c r="E4997" s="79"/>
    </row>
    <row r="4998" spans="1:5" ht="23.25" customHeight="1">
      <c r="A4998" s="5" t="s">
        <v>42</v>
      </c>
      <c r="B4998" s="79">
        <f>VLOOKUP($I4981,DATA!$A$1:$V$200,8,FALSE)</f>
        <v>0</v>
      </c>
      <c r="C4998" s="79"/>
      <c r="D4998" s="79"/>
      <c r="E4998" s="79"/>
    </row>
    <row r="4999" spans="1:5" ht="25.5">
      <c r="A4999" s="5" t="s">
        <v>43</v>
      </c>
      <c r="B4999" s="79">
        <f>VLOOKUP($I4981,DATA!$A$1:$V$200,9,FALSE)</f>
        <v>0</v>
      </c>
      <c r="C4999" s="79"/>
      <c r="D4999" s="79"/>
      <c r="E4999" s="79"/>
    </row>
    <row r="5000" spans="1:5" ht="22.5" customHeight="1">
      <c r="A5000" s="80" t="s">
        <v>44</v>
      </c>
      <c r="B5000" s="80"/>
      <c r="C5000" s="80"/>
      <c r="D5000" s="80"/>
      <c r="E5000" s="80"/>
    </row>
    <row r="5001" spans="1:5" ht="18.75" customHeight="1">
      <c r="A5001" s="72" t="s">
        <v>58</v>
      </c>
      <c r="B5001" s="72"/>
      <c r="C5001" s="72"/>
      <c r="D5001" s="72"/>
      <c r="E5001" s="72"/>
    </row>
    <row r="5002" spans="1:5" ht="22.5" customHeight="1">
      <c r="A5002" s="26" t="s">
        <v>74</v>
      </c>
    </row>
    <row r="5003" spans="1:5" ht="18" customHeight="1">
      <c r="A5003" s="44" t="s">
        <v>59</v>
      </c>
      <c r="B5003" s="73" t="s">
        <v>60</v>
      </c>
      <c r="C5003" s="74"/>
      <c r="D5003" s="73" t="s">
        <v>61</v>
      </c>
      <c r="E5003" s="74"/>
    </row>
    <row r="5004" spans="1:5" ht="37.5" customHeight="1">
      <c r="A5004" s="28" t="s">
        <v>62</v>
      </c>
      <c r="B5004" s="65" t="e">
        <f t="shared" ref="B5004" si="1755">HLOOKUP(D5004,$I$23:$M$32,2,FALSE)</f>
        <v>#N/A</v>
      </c>
      <c r="C5004" s="66"/>
      <c r="D5004" s="68">
        <f>VLOOKUP($I4981,DATA!$A$1:$V$200,10,FALSE)</f>
        <v>0</v>
      </c>
      <c r="E5004" s="69"/>
    </row>
    <row r="5005" spans="1:5" ht="37.5" customHeight="1">
      <c r="A5005" s="28" t="s">
        <v>63</v>
      </c>
      <c r="B5005" s="65" t="e">
        <f t="shared" ref="B5005" si="1756">HLOOKUP(D5004,$I$23:$M$32,3,FALSE)</f>
        <v>#N/A</v>
      </c>
      <c r="C5005" s="66"/>
      <c r="D5005" s="68">
        <f>VLOOKUP($I4981,DATA!$A$1:$V$200,11,FALSE)</f>
        <v>0</v>
      </c>
      <c r="E5005" s="69"/>
    </row>
    <row r="5006" spans="1:5" ht="37.5" customHeight="1">
      <c r="A5006" s="28" t="s">
        <v>64</v>
      </c>
      <c r="B5006" s="65" t="e">
        <f t="shared" ref="B5006" si="1757">HLOOKUP(D5004,$I$23:$M$32,4,FALSE)</f>
        <v>#N/A</v>
      </c>
      <c r="C5006" s="66"/>
      <c r="D5006" s="68">
        <f>VLOOKUP($I4981,DATA!$A$1:$V$200,12,FALSE)</f>
        <v>0</v>
      </c>
      <c r="E5006" s="69"/>
    </row>
    <row r="5007" spans="1:5" ht="21.75" customHeight="1">
      <c r="A5007" s="26" t="s">
        <v>75</v>
      </c>
    </row>
    <row r="5008" spans="1:5" ht="18" customHeight="1">
      <c r="A5008" s="75" t="s">
        <v>65</v>
      </c>
      <c r="B5008" s="73" t="s">
        <v>60</v>
      </c>
      <c r="C5008" s="74"/>
      <c r="D5008" s="73" t="s">
        <v>61</v>
      </c>
      <c r="E5008" s="74"/>
    </row>
    <row r="5009" spans="1:13" ht="37.5" customHeight="1">
      <c r="A5009" s="76"/>
      <c r="B5009" s="65" t="e">
        <f t="shared" ref="B5009" si="1758">HLOOKUP(D5004,$I$23:$M$32,5,FALSE)</f>
        <v>#N/A</v>
      </c>
      <c r="C5009" s="66"/>
      <c r="D5009" s="68">
        <f>VLOOKUP($I4981,DATA!$A$1:$V$200,13,FALSE)</f>
        <v>0</v>
      </c>
      <c r="E5009" s="69"/>
    </row>
    <row r="5010" spans="1:13" ht="22.5" customHeight="1">
      <c r="A5010" s="26" t="s">
        <v>76</v>
      </c>
    </row>
    <row r="5011" spans="1:13" ht="18" customHeight="1">
      <c r="A5011" s="77" t="s">
        <v>66</v>
      </c>
      <c r="B5011" s="73" t="s">
        <v>60</v>
      </c>
      <c r="C5011" s="74"/>
      <c r="D5011" s="73" t="s">
        <v>61</v>
      </c>
      <c r="E5011" s="74"/>
    </row>
    <row r="5012" spans="1:13" ht="37.5" customHeight="1">
      <c r="A5012" s="78"/>
      <c r="B5012" s="65" t="e">
        <f t="shared" ref="B5012" si="1759">HLOOKUP(D5004,$I$23:$M$32,6,FALSE)</f>
        <v>#N/A</v>
      </c>
      <c r="C5012" s="66"/>
      <c r="D5012" s="68">
        <f>VLOOKUP($I4981,DATA!$A$1:$V$200,14,FALSE)</f>
        <v>0</v>
      </c>
      <c r="E5012" s="69"/>
    </row>
    <row r="5013" spans="1:13" ht="22.5" customHeight="1">
      <c r="A5013" s="26" t="s">
        <v>77</v>
      </c>
    </row>
    <row r="5014" spans="1:13" ht="30" customHeight="1">
      <c r="A5014" s="27" t="s">
        <v>67</v>
      </c>
      <c r="B5014" s="73" t="s">
        <v>60</v>
      </c>
      <c r="C5014" s="74"/>
      <c r="D5014" s="73" t="s">
        <v>61</v>
      </c>
      <c r="E5014" s="74"/>
    </row>
    <row r="5015" spans="1:13" ht="37.5" customHeight="1">
      <c r="A5015" s="28" t="s">
        <v>68</v>
      </c>
      <c r="B5015" s="65" t="e">
        <f t="shared" ref="B5015" si="1760">HLOOKUP(D5004,$I$23:$M$32,7,FALSE)</f>
        <v>#N/A</v>
      </c>
      <c r="C5015" s="66"/>
      <c r="D5015" s="68">
        <f>VLOOKUP($I4981,DATA!$A$1:$V$200,15,FALSE)</f>
        <v>0</v>
      </c>
      <c r="E5015" s="69"/>
    </row>
    <row r="5016" spans="1:13" ht="37.5" customHeight="1">
      <c r="A5016" s="28" t="s">
        <v>69</v>
      </c>
      <c r="B5016" s="65" t="e">
        <f t="shared" ref="B5016" si="1761">HLOOKUP(D5004,$I$23:$M$32,8,FALSE)</f>
        <v>#N/A</v>
      </c>
      <c r="C5016" s="66"/>
      <c r="D5016" s="68">
        <f>VLOOKUP($I4981,DATA!$A$1:$V$200,16,FALSE)</f>
        <v>0</v>
      </c>
      <c r="E5016" s="69"/>
    </row>
    <row r="5017" spans="1:13" ht="45" customHeight="1">
      <c r="A5017" s="29" t="s">
        <v>70</v>
      </c>
      <c r="B5017" s="65" t="e">
        <f t="shared" ref="B5017" si="1762">HLOOKUP(D5004,$I$23:$M$32,9,FALSE)</f>
        <v>#N/A</v>
      </c>
      <c r="C5017" s="66"/>
      <c r="D5017" s="68">
        <f>VLOOKUP($I4981,DATA!$A$1:$V$200,17,FALSE)</f>
        <v>0</v>
      </c>
      <c r="E5017" s="69"/>
    </row>
    <row r="5018" spans="1:13" ht="37.5" customHeight="1">
      <c r="A5018" s="28" t="s">
        <v>71</v>
      </c>
      <c r="B5018" s="65" t="e">
        <f t="shared" ref="B5018" si="1763">HLOOKUP(D5004,$I$23:$M$32,10,FALSE)</f>
        <v>#N/A</v>
      </c>
      <c r="C5018" s="66"/>
      <c r="D5018" s="68">
        <f>VLOOKUP($I4981,DATA!$A$1:$V$200,18,FALSE)</f>
        <v>0</v>
      </c>
      <c r="E5018" s="69"/>
    </row>
    <row r="5019" spans="1:13" ht="37.5" customHeight="1">
      <c r="A5019" s="30"/>
      <c r="B5019" s="31"/>
      <c r="C5019" s="31"/>
      <c r="D5019" s="32"/>
      <c r="E5019" s="32"/>
    </row>
    <row r="5020" spans="1:13" ht="18.75" customHeight="1">
      <c r="A5020" s="72" t="s">
        <v>72</v>
      </c>
      <c r="B5020" s="72"/>
      <c r="C5020" s="72"/>
      <c r="D5020" s="72"/>
      <c r="E5020" s="72"/>
    </row>
    <row r="5021" spans="1:13" ht="22.5" customHeight="1">
      <c r="A5021" s="26" t="s">
        <v>78</v>
      </c>
    </row>
    <row r="5022" spans="1:13" ht="30" customHeight="1">
      <c r="A5022" s="27" t="s">
        <v>73</v>
      </c>
      <c r="B5022" s="73" t="s">
        <v>60</v>
      </c>
      <c r="C5022" s="74"/>
      <c r="D5022" s="73" t="s">
        <v>61</v>
      </c>
      <c r="E5022" s="74"/>
      <c r="I5022" s="1" t="s">
        <v>26</v>
      </c>
      <c r="J5022" s="1" t="s">
        <v>25</v>
      </c>
      <c r="K5022" s="1" t="s">
        <v>194</v>
      </c>
      <c r="L5022" s="1" t="s">
        <v>195</v>
      </c>
      <c r="M5022" s="1" t="s">
        <v>196</v>
      </c>
    </row>
    <row r="5023" spans="1:13" ht="52.5" customHeight="1">
      <c r="A5023" s="29" t="str">
        <f>GRD!$L$4</f>
        <v>SELECT</v>
      </c>
      <c r="B5023" s="65" t="e">
        <f t="shared" ref="B5023:B5024" si="1764">HLOOKUP(D5023,$I$42:$M$44,$G5023,FALSE)</f>
        <v>#N/A</v>
      </c>
      <c r="C5023" s="66"/>
      <c r="D5023" s="68">
        <f>VLOOKUP($I4981,DATA!$A$1:$V$200,19,FALSE)</f>
        <v>0</v>
      </c>
      <c r="E5023" s="69"/>
      <c r="G5023" s="1">
        <v>2</v>
      </c>
      <c r="H5023" s="1" t="str">
        <f t="shared" ref="H5023:H5024" si="1765">A5023</f>
        <v>SELECT</v>
      </c>
      <c r="I5023" s="1" t="e">
        <f t="shared" ref="I5023:I5024" si="1766">VLOOKUP($H5023,$H$3:$M$15,2,FALSE)</f>
        <v>#N/A</v>
      </c>
      <c r="J5023" s="1" t="e">
        <f t="shared" ref="J5023:J5024" si="1767">VLOOKUP($H5023,$H$3:$M$15,3,FALSE)</f>
        <v>#N/A</v>
      </c>
      <c r="K5023" s="1" t="e">
        <f t="shared" ref="K5023:K5024" si="1768">VLOOKUP($H5023,$H$3:$M$15,4,FALSE)</f>
        <v>#N/A</v>
      </c>
      <c r="L5023" s="1" t="e">
        <f t="shared" ref="L5023:L5024" si="1769">VLOOKUP($H5023,$H$3:$M$15,5,FALSE)</f>
        <v>#N/A</v>
      </c>
      <c r="M5023" s="1" t="e">
        <f t="shared" ref="M5023:M5024" si="1770">VLOOKUP($H5023,$H$3:$M$15,6,FALSE)</f>
        <v>#N/A</v>
      </c>
    </row>
    <row r="5024" spans="1:13" ht="52.5" customHeight="1">
      <c r="A5024" s="29" t="str">
        <f>GRD!$M$4</f>
        <v>SELECT</v>
      </c>
      <c r="B5024" s="65" t="e">
        <f t="shared" si="1764"/>
        <v>#N/A</v>
      </c>
      <c r="C5024" s="66"/>
      <c r="D5024" s="68">
        <f>VLOOKUP($I4981,DATA!$A$1:$V$200,20,FALSE)</f>
        <v>0</v>
      </c>
      <c r="E5024" s="69"/>
      <c r="G5024" s="1">
        <v>3</v>
      </c>
      <c r="H5024" s="1" t="str">
        <f t="shared" si="1765"/>
        <v>SELECT</v>
      </c>
      <c r="I5024" s="1" t="e">
        <f t="shared" si="1766"/>
        <v>#N/A</v>
      </c>
      <c r="J5024" s="1" t="e">
        <f t="shared" si="1767"/>
        <v>#N/A</v>
      </c>
      <c r="K5024" s="1" t="e">
        <f t="shared" si="1768"/>
        <v>#N/A</v>
      </c>
      <c r="L5024" s="1" t="e">
        <f t="shared" si="1769"/>
        <v>#N/A</v>
      </c>
      <c r="M5024" s="1" t="e">
        <f t="shared" si="1770"/>
        <v>#N/A</v>
      </c>
    </row>
    <row r="5025" spans="1:13" ht="37.5" customHeight="1">
      <c r="A5025" s="70" t="s">
        <v>79</v>
      </c>
      <c r="B5025" s="70"/>
      <c r="C5025" s="70"/>
      <c r="D5025" s="70"/>
      <c r="E5025" s="70"/>
    </row>
    <row r="5026" spans="1:13" ht="12" customHeight="1">
      <c r="A5026" s="33"/>
      <c r="B5026" s="33"/>
      <c r="C5026" s="33"/>
      <c r="D5026" s="33"/>
      <c r="E5026" s="33"/>
    </row>
    <row r="5027" spans="1:13" ht="30" customHeight="1">
      <c r="A5027" s="27" t="s">
        <v>73</v>
      </c>
      <c r="B5027" s="71" t="s">
        <v>60</v>
      </c>
      <c r="C5027" s="71"/>
      <c r="D5027" s="71" t="s">
        <v>61</v>
      </c>
      <c r="E5027" s="71"/>
      <c r="I5027" s="1" t="s">
        <v>26</v>
      </c>
      <c r="J5027" s="1" t="s">
        <v>25</v>
      </c>
      <c r="K5027" s="1" t="s">
        <v>194</v>
      </c>
      <c r="L5027" s="1" t="s">
        <v>195</v>
      </c>
      <c r="M5027" s="1" t="s">
        <v>196</v>
      </c>
    </row>
    <row r="5028" spans="1:13" ht="52.5" customHeight="1">
      <c r="A5028" s="29" t="str">
        <f>GRD!$N$4</f>
        <v>SELECT</v>
      </c>
      <c r="B5028" s="65" t="e">
        <f t="shared" ref="B5028:B5029" si="1771">HLOOKUP(D5028,$I$47:$M$49,$G5028,FALSE)</f>
        <v>#N/A</v>
      </c>
      <c r="C5028" s="66"/>
      <c r="D5028" s="67">
        <f>VLOOKUP($I4981,DATA!$A$1:$V$200,21,FALSE)</f>
        <v>0</v>
      </c>
      <c r="E5028" s="67"/>
      <c r="G5028" s="1">
        <v>2</v>
      </c>
      <c r="H5028" s="1" t="str">
        <f t="shared" ref="H5028:H5029" si="1772">A5028</f>
        <v>SELECT</v>
      </c>
      <c r="I5028" s="1" t="e">
        <f t="shared" si="1749"/>
        <v>#N/A</v>
      </c>
      <c r="J5028" s="1" t="e">
        <f t="shared" si="1750"/>
        <v>#N/A</v>
      </c>
      <c r="K5028" s="1" t="e">
        <f t="shared" si="1751"/>
        <v>#N/A</v>
      </c>
      <c r="L5028" s="1" t="e">
        <f t="shared" si="1752"/>
        <v>#N/A</v>
      </c>
      <c r="M5028" s="1" t="e">
        <f t="shared" si="1753"/>
        <v>#N/A</v>
      </c>
    </row>
    <row r="5029" spans="1:13" ht="52.5" customHeight="1">
      <c r="A5029" s="29" t="str">
        <f>GRD!$O$4</f>
        <v>SELECT</v>
      </c>
      <c r="B5029" s="65" t="e">
        <f t="shared" si="1771"/>
        <v>#N/A</v>
      </c>
      <c r="C5029" s="66"/>
      <c r="D5029" s="67">
        <f>VLOOKUP($I4981,DATA!$A$1:$V$200,22,FALSE)</f>
        <v>0</v>
      </c>
      <c r="E5029" s="67"/>
      <c r="G5029" s="1">
        <v>3</v>
      </c>
      <c r="H5029" s="1" t="str">
        <f t="shared" si="1772"/>
        <v>SELECT</v>
      </c>
      <c r="I5029" s="1" t="e">
        <f t="shared" si="1749"/>
        <v>#N/A</v>
      </c>
      <c r="J5029" s="1" t="e">
        <f t="shared" si="1750"/>
        <v>#N/A</v>
      </c>
      <c r="K5029" s="1" t="e">
        <f t="shared" si="1751"/>
        <v>#N/A</v>
      </c>
      <c r="L5029" s="1" t="e">
        <f t="shared" si="1752"/>
        <v>#N/A</v>
      </c>
      <c r="M5029" s="1" t="e">
        <f t="shared" si="1753"/>
        <v>#N/A</v>
      </c>
    </row>
    <row r="5035" spans="1:13">
      <c r="A5035" s="64" t="s">
        <v>80</v>
      </c>
      <c r="B5035" s="64"/>
      <c r="C5035" s="64" t="s">
        <v>81</v>
      </c>
      <c r="D5035" s="64"/>
      <c r="E5035" s="64"/>
    </row>
    <row r="5036" spans="1:13">
      <c r="C5036" s="64" t="s">
        <v>82</v>
      </c>
      <c r="D5036" s="64"/>
      <c r="E5036" s="64"/>
    </row>
    <row r="5037" spans="1:13">
      <c r="A5037" s="1" t="s">
        <v>84</v>
      </c>
    </row>
    <row r="5039" spans="1:13">
      <c r="A5039" s="1" t="s">
        <v>83</v>
      </c>
    </row>
    <row r="5041" spans="1:13" s="21" customFormat="1" ht="18.75" customHeight="1">
      <c r="A5041" s="89" t="s">
        <v>34</v>
      </c>
      <c r="B5041" s="89"/>
      <c r="C5041" s="89"/>
      <c r="D5041" s="89"/>
      <c r="E5041" s="89"/>
      <c r="I5041" s="21">
        <f t="shared" ref="I5041" si="1773">I4981+1</f>
        <v>85</v>
      </c>
    </row>
    <row r="5042" spans="1:13" s="21" customFormat="1" ht="30" customHeight="1">
      <c r="A5042" s="90" t="s">
        <v>35</v>
      </c>
      <c r="B5042" s="90"/>
      <c r="C5042" s="90"/>
      <c r="D5042" s="90"/>
      <c r="E5042" s="90"/>
      <c r="H5042" s="1"/>
      <c r="I5042" s="1"/>
      <c r="J5042" s="1"/>
      <c r="K5042" s="1"/>
      <c r="L5042" s="1"/>
      <c r="M5042" s="1"/>
    </row>
    <row r="5043" spans="1:13" ht="18.75" customHeight="1">
      <c r="A5043" s="22" t="s">
        <v>49</v>
      </c>
      <c r="B5043" s="91" t="str">
        <f>IF((SCH!$B$2=""),"",SCH!$B$2)</f>
        <v/>
      </c>
      <c r="C5043" s="91"/>
      <c r="D5043" s="91"/>
      <c r="E5043" s="92"/>
    </row>
    <row r="5044" spans="1:13" ht="18.75" customHeight="1">
      <c r="A5044" s="23" t="s">
        <v>50</v>
      </c>
      <c r="B5044" s="82" t="str">
        <f>IF((SCH!$B$3=""),"",SCH!$B$3)</f>
        <v/>
      </c>
      <c r="C5044" s="82"/>
      <c r="D5044" s="82"/>
      <c r="E5044" s="83"/>
    </row>
    <row r="5045" spans="1:13" ht="18.75" customHeight="1">
      <c r="A5045" s="23" t="s">
        <v>56</v>
      </c>
      <c r="B5045" s="46" t="str">
        <f>IF((SCH!$B$4=""),"",SCH!$B$4)</f>
        <v/>
      </c>
      <c r="C5045" s="24" t="s">
        <v>57</v>
      </c>
      <c r="D5045" s="82" t="str">
        <f>IF((SCH!$B$5=""),"",SCH!$B$5)</f>
        <v/>
      </c>
      <c r="E5045" s="83"/>
    </row>
    <row r="5046" spans="1:13" ht="18.75" customHeight="1">
      <c r="A5046" s="23" t="s">
        <v>51</v>
      </c>
      <c r="B5046" s="82" t="str">
        <f>IF((SCH!$B$6=""),"",SCH!$B$6)</f>
        <v/>
      </c>
      <c r="C5046" s="82"/>
      <c r="D5046" s="82"/>
      <c r="E5046" s="83"/>
    </row>
    <row r="5047" spans="1:13" ht="18.75" customHeight="1">
      <c r="A5047" s="23" t="s">
        <v>52</v>
      </c>
      <c r="B5047" s="82" t="str">
        <f>IF((SCH!$B$7=""),"",SCH!$B$7)</f>
        <v/>
      </c>
      <c r="C5047" s="82"/>
      <c r="D5047" s="82"/>
      <c r="E5047" s="83"/>
    </row>
    <row r="5048" spans="1:13" ht="18.75" customHeight="1">
      <c r="A5048" s="25" t="s">
        <v>53</v>
      </c>
      <c r="B5048" s="84" t="str">
        <f>IF((SCH!$B$8=""),"",SCH!$B$8)</f>
        <v/>
      </c>
      <c r="C5048" s="84"/>
      <c r="D5048" s="84"/>
      <c r="E5048" s="85"/>
    </row>
    <row r="5049" spans="1:13" ht="26.25" customHeight="1">
      <c r="A5049" s="86" t="s">
        <v>36</v>
      </c>
      <c r="B5049" s="86"/>
      <c r="C5049" s="86"/>
      <c r="D5049" s="86"/>
      <c r="E5049" s="86"/>
    </row>
    <row r="5050" spans="1:13" s="21" customFormat="1" ht="15" customHeight="1">
      <c r="A5050" s="87" t="s">
        <v>37</v>
      </c>
      <c r="B5050" s="87"/>
      <c r="C5050" s="87"/>
      <c r="D5050" s="87"/>
      <c r="E5050" s="87"/>
      <c r="H5050" s="1"/>
      <c r="I5050" s="1"/>
      <c r="J5050" s="1"/>
      <c r="K5050" s="1"/>
      <c r="L5050" s="1"/>
      <c r="M5050" s="1"/>
    </row>
    <row r="5051" spans="1:13" s="21" customFormat="1">
      <c r="A5051" s="88" t="s">
        <v>38</v>
      </c>
      <c r="B5051" s="88"/>
      <c r="C5051" s="88"/>
      <c r="D5051" s="88"/>
      <c r="E5051" s="88"/>
      <c r="H5051" s="1"/>
      <c r="I5051" s="1"/>
      <c r="J5051" s="1"/>
      <c r="K5051" s="1"/>
      <c r="L5051" s="1"/>
      <c r="M5051" s="1"/>
    </row>
    <row r="5052" spans="1:13" ht="26.25" customHeight="1">
      <c r="A5052" s="72" t="s">
        <v>39</v>
      </c>
      <c r="B5052" s="72"/>
      <c r="C5052" s="72"/>
      <c r="D5052" s="72"/>
      <c r="E5052" s="72"/>
    </row>
    <row r="5053" spans="1:13" ht="23.25">
      <c r="A5053" s="5" t="s">
        <v>45</v>
      </c>
      <c r="B5053" s="45">
        <f>VLOOKUP($I5041,DATA!$A$1:$V$200,2,FALSE)</f>
        <v>0</v>
      </c>
      <c r="C5053" s="43" t="s">
        <v>48</v>
      </c>
      <c r="D5053" s="81">
        <f>VLOOKUP($I5041,DATA!$A$1:$V$200,3,FALSE)</f>
        <v>0</v>
      </c>
      <c r="E5053" s="81"/>
    </row>
    <row r="5054" spans="1:13" ht="23.25">
      <c r="A5054" s="5" t="s">
        <v>46</v>
      </c>
      <c r="B5054" s="79">
        <f>VLOOKUP($I5041,DATA!$A$1:$V$200,4,FALSE)</f>
        <v>0</v>
      </c>
      <c r="C5054" s="79"/>
      <c r="D5054" s="79"/>
      <c r="E5054" s="79"/>
    </row>
    <row r="5055" spans="1:13" ht="23.25">
      <c r="A5055" s="5" t="s">
        <v>47</v>
      </c>
      <c r="B5055" s="79">
        <f>VLOOKUP($I5041,DATA!$A$1:$V$200,5,FALSE)</f>
        <v>0</v>
      </c>
      <c r="C5055" s="79"/>
      <c r="D5055" s="79"/>
      <c r="E5055" s="79"/>
    </row>
    <row r="5056" spans="1:13" ht="23.25" customHeight="1">
      <c r="A5056" s="5" t="s">
        <v>40</v>
      </c>
      <c r="B5056" s="79">
        <f>VLOOKUP($I5041,DATA!$A$1:$V$200,6,FALSE)</f>
        <v>0</v>
      </c>
      <c r="C5056" s="79"/>
      <c r="D5056" s="79"/>
      <c r="E5056" s="79"/>
    </row>
    <row r="5057" spans="1:5" ht="23.25" customHeight="1">
      <c r="A5057" s="5" t="s">
        <v>41</v>
      </c>
      <c r="B5057" s="79">
        <f>VLOOKUP($I5041,DATA!$A$1:$V$200,7,FALSE)</f>
        <v>0</v>
      </c>
      <c r="C5057" s="79"/>
      <c r="D5057" s="79"/>
      <c r="E5057" s="79"/>
    </row>
    <row r="5058" spans="1:5" ht="23.25" customHeight="1">
      <c r="A5058" s="5" t="s">
        <v>42</v>
      </c>
      <c r="B5058" s="79">
        <f>VLOOKUP($I5041,DATA!$A$1:$V$200,8,FALSE)</f>
        <v>0</v>
      </c>
      <c r="C5058" s="79"/>
      <c r="D5058" s="79"/>
      <c r="E5058" s="79"/>
    </row>
    <row r="5059" spans="1:5" ht="25.5">
      <c r="A5059" s="5" t="s">
        <v>43</v>
      </c>
      <c r="B5059" s="79">
        <f>VLOOKUP($I5041,DATA!$A$1:$V$200,9,FALSE)</f>
        <v>0</v>
      </c>
      <c r="C5059" s="79"/>
      <c r="D5059" s="79"/>
      <c r="E5059" s="79"/>
    </row>
    <row r="5060" spans="1:5" ht="22.5" customHeight="1">
      <c r="A5060" s="80" t="s">
        <v>44</v>
      </c>
      <c r="B5060" s="80"/>
      <c r="C5060" s="80"/>
      <c r="D5060" s="80"/>
      <c r="E5060" s="80"/>
    </row>
    <row r="5061" spans="1:5" ht="18.75" customHeight="1">
      <c r="A5061" s="72" t="s">
        <v>58</v>
      </c>
      <c r="B5061" s="72"/>
      <c r="C5061" s="72"/>
      <c r="D5061" s="72"/>
      <c r="E5061" s="72"/>
    </row>
    <row r="5062" spans="1:5" ht="22.5" customHeight="1">
      <c r="A5062" s="26" t="s">
        <v>74</v>
      </c>
    </row>
    <row r="5063" spans="1:5" ht="18" customHeight="1">
      <c r="A5063" s="44" t="s">
        <v>59</v>
      </c>
      <c r="B5063" s="73" t="s">
        <v>60</v>
      </c>
      <c r="C5063" s="74"/>
      <c r="D5063" s="73" t="s">
        <v>61</v>
      </c>
      <c r="E5063" s="74"/>
    </row>
    <row r="5064" spans="1:5" ht="37.5" customHeight="1">
      <c r="A5064" s="28" t="s">
        <v>62</v>
      </c>
      <c r="B5064" s="65" t="e">
        <f t="shared" ref="B5064" si="1774">HLOOKUP(D5064,$I$23:$M$32,2,FALSE)</f>
        <v>#N/A</v>
      </c>
      <c r="C5064" s="66"/>
      <c r="D5064" s="68">
        <f>VLOOKUP($I5041,DATA!$A$1:$V$200,10,FALSE)</f>
        <v>0</v>
      </c>
      <c r="E5064" s="69"/>
    </row>
    <row r="5065" spans="1:5" ht="37.5" customHeight="1">
      <c r="A5065" s="28" t="s">
        <v>63</v>
      </c>
      <c r="B5065" s="65" t="e">
        <f t="shared" ref="B5065" si="1775">HLOOKUP(D5064,$I$23:$M$32,3,FALSE)</f>
        <v>#N/A</v>
      </c>
      <c r="C5065" s="66"/>
      <c r="D5065" s="68">
        <f>VLOOKUP($I5041,DATA!$A$1:$V$200,11,FALSE)</f>
        <v>0</v>
      </c>
      <c r="E5065" s="69"/>
    </row>
    <row r="5066" spans="1:5" ht="37.5" customHeight="1">
      <c r="A5066" s="28" t="s">
        <v>64</v>
      </c>
      <c r="B5066" s="65" t="e">
        <f t="shared" ref="B5066" si="1776">HLOOKUP(D5064,$I$23:$M$32,4,FALSE)</f>
        <v>#N/A</v>
      </c>
      <c r="C5066" s="66"/>
      <c r="D5066" s="68">
        <f>VLOOKUP($I5041,DATA!$A$1:$V$200,12,FALSE)</f>
        <v>0</v>
      </c>
      <c r="E5066" s="69"/>
    </row>
    <row r="5067" spans="1:5" ht="21.75" customHeight="1">
      <c r="A5067" s="26" t="s">
        <v>75</v>
      </c>
    </row>
    <row r="5068" spans="1:5" ht="18" customHeight="1">
      <c r="A5068" s="75" t="s">
        <v>65</v>
      </c>
      <c r="B5068" s="73" t="s">
        <v>60</v>
      </c>
      <c r="C5068" s="74"/>
      <c r="D5068" s="73" t="s">
        <v>61</v>
      </c>
      <c r="E5068" s="74"/>
    </row>
    <row r="5069" spans="1:5" ht="37.5" customHeight="1">
      <c r="A5069" s="76"/>
      <c r="B5069" s="65" t="e">
        <f t="shared" ref="B5069" si="1777">HLOOKUP(D5064,$I$23:$M$32,5,FALSE)</f>
        <v>#N/A</v>
      </c>
      <c r="C5069" s="66"/>
      <c r="D5069" s="68">
        <f>VLOOKUP($I5041,DATA!$A$1:$V$200,13,FALSE)</f>
        <v>0</v>
      </c>
      <c r="E5069" s="69"/>
    </row>
    <row r="5070" spans="1:5" ht="22.5" customHeight="1">
      <c r="A5070" s="26" t="s">
        <v>76</v>
      </c>
    </row>
    <row r="5071" spans="1:5" ht="18" customHeight="1">
      <c r="A5071" s="77" t="s">
        <v>66</v>
      </c>
      <c r="B5071" s="73" t="s">
        <v>60</v>
      </c>
      <c r="C5071" s="74"/>
      <c r="D5071" s="73" t="s">
        <v>61</v>
      </c>
      <c r="E5071" s="74"/>
    </row>
    <row r="5072" spans="1:5" ht="37.5" customHeight="1">
      <c r="A5072" s="78"/>
      <c r="B5072" s="65" t="e">
        <f t="shared" ref="B5072" si="1778">HLOOKUP(D5064,$I$23:$M$32,6,FALSE)</f>
        <v>#N/A</v>
      </c>
      <c r="C5072" s="66"/>
      <c r="D5072" s="68">
        <f>VLOOKUP($I5041,DATA!$A$1:$V$200,14,FALSE)</f>
        <v>0</v>
      </c>
      <c r="E5072" s="69"/>
    </row>
    <row r="5073" spans="1:13" ht="22.5" customHeight="1">
      <c r="A5073" s="26" t="s">
        <v>77</v>
      </c>
    </row>
    <row r="5074" spans="1:13" ht="30" customHeight="1">
      <c r="A5074" s="27" t="s">
        <v>67</v>
      </c>
      <c r="B5074" s="73" t="s">
        <v>60</v>
      </c>
      <c r="C5074" s="74"/>
      <c r="D5074" s="73" t="s">
        <v>61</v>
      </c>
      <c r="E5074" s="74"/>
    </row>
    <row r="5075" spans="1:13" ht="37.5" customHeight="1">
      <c r="A5075" s="28" t="s">
        <v>68</v>
      </c>
      <c r="B5075" s="65" t="e">
        <f t="shared" ref="B5075" si="1779">HLOOKUP(D5064,$I$23:$M$32,7,FALSE)</f>
        <v>#N/A</v>
      </c>
      <c r="C5075" s="66"/>
      <c r="D5075" s="68">
        <f>VLOOKUP($I5041,DATA!$A$1:$V$200,15,FALSE)</f>
        <v>0</v>
      </c>
      <c r="E5075" s="69"/>
    </row>
    <row r="5076" spans="1:13" ht="37.5" customHeight="1">
      <c r="A5076" s="28" t="s">
        <v>69</v>
      </c>
      <c r="B5076" s="65" t="e">
        <f t="shared" ref="B5076" si="1780">HLOOKUP(D5064,$I$23:$M$32,8,FALSE)</f>
        <v>#N/A</v>
      </c>
      <c r="C5076" s="66"/>
      <c r="D5076" s="68">
        <f>VLOOKUP($I5041,DATA!$A$1:$V$200,16,FALSE)</f>
        <v>0</v>
      </c>
      <c r="E5076" s="69"/>
    </row>
    <row r="5077" spans="1:13" ht="45" customHeight="1">
      <c r="A5077" s="29" t="s">
        <v>70</v>
      </c>
      <c r="B5077" s="65" t="e">
        <f t="shared" ref="B5077" si="1781">HLOOKUP(D5064,$I$23:$M$32,9,FALSE)</f>
        <v>#N/A</v>
      </c>
      <c r="C5077" s="66"/>
      <c r="D5077" s="68">
        <f>VLOOKUP($I5041,DATA!$A$1:$V$200,17,FALSE)</f>
        <v>0</v>
      </c>
      <c r="E5077" s="69"/>
    </row>
    <row r="5078" spans="1:13" ht="37.5" customHeight="1">
      <c r="A5078" s="28" t="s">
        <v>71</v>
      </c>
      <c r="B5078" s="65" t="e">
        <f t="shared" ref="B5078" si="1782">HLOOKUP(D5064,$I$23:$M$32,10,FALSE)</f>
        <v>#N/A</v>
      </c>
      <c r="C5078" s="66"/>
      <c r="D5078" s="68">
        <f>VLOOKUP($I5041,DATA!$A$1:$V$200,18,FALSE)</f>
        <v>0</v>
      </c>
      <c r="E5078" s="69"/>
    </row>
    <row r="5079" spans="1:13" ht="37.5" customHeight="1">
      <c r="A5079" s="30"/>
      <c r="B5079" s="31"/>
      <c r="C5079" s="31"/>
      <c r="D5079" s="32"/>
      <c r="E5079" s="32"/>
    </row>
    <row r="5080" spans="1:13" ht="18.75" customHeight="1">
      <c r="A5080" s="72" t="s">
        <v>72</v>
      </c>
      <c r="B5080" s="72"/>
      <c r="C5080" s="72"/>
      <c r="D5080" s="72"/>
      <c r="E5080" s="72"/>
    </row>
    <row r="5081" spans="1:13" ht="22.5" customHeight="1">
      <c r="A5081" s="26" t="s">
        <v>78</v>
      </c>
    </row>
    <row r="5082" spans="1:13" ht="30" customHeight="1">
      <c r="A5082" s="27" t="s">
        <v>73</v>
      </c>
      <c r="B5082" s="73" t="s">
        <v>60</v>
      </c>
      <c r="C5082" s="74"/>
      <c r="D5082" s="73" t="s">
        <v>61</v>
      </c>
      <c r="E5082" s="74"/>
      <c r="I5082" s="1" t="s">
        <v>26</v>
      </c>
      <c r="J5082" s="1" t="s">
        <v>25</v>
      </c>
      <c r="K5082" s="1" t="s">
        <v>194</v>
      </c>
      <c r="L5082" s="1" t="s">
        <v>195</v>
      </c>
      <c r="M5082" s="1" t="s">
        <v>196</v>
      </c>
    </row>
    <row r="5083" spans="1:13" ht="52.5" customHeight="1">
      <c r="A5083" s="29" t="str">
        <f>GRD!$L$4</f>
        <v>SELECT</v>
      </c>
      <c r="B5083" s="65" t="e">
        <f t="shared" ref="B5083:B5084" si="1783">HLOOKUP(D5083,$I$42:$M$44,$G5083,FALSE)</f>
        <v>#N/A</v>
      </c>
      <c r="C5083" s="66"/>
      <c r="D5083" s="68">
        <f>VLOOKUP($I5041,DATA!$A$1:$V$200,19,FALSE)</f>
        <v>0</v>
      </c>
      <c r="E5083" s="69"/>
      <c r="G5083" s="1">
        <v>2</v>
      </c>
      <c r="H5083" s="1" t="str">
        <f t="shared" ref="H5083:H5084" si="1784">A5083</f>
        <v>SELECT</v>
      </c>
      <c r="I5083" s="1" t="e">
        <f t="shared" ref="I5083:I5084" si="1785">VLOOKUP($H5083,$H$3:$M$15,2,FALSE)</f>
        <v>#N/A</v>
      </c>
      <c r="J5083" s="1" t="e">
        <f t="shared" ref="J5083:J5084" si="1786">VLOOKUP($H5083,$H$3:$M$15,3,FALSE)</f>
        <v>#N/A</v>
      </c>
      <c r="K5083" s="1" t="e">
        <f t="shared" ref="K5083:K5084" si="1787">VLOOKUP($H5083,$H$3:$M$15,4,FALSE)</f>
        <v>#N/A</v>
      </c>
      <c r="L5083" s="1" t="e">
        <f t="shared" ref="L5083:L5084" si="1788">VLOOKUP($H5083,$H$3:$M$15,5,FALSE)</f>
        <v>#N/A</v>
      </c>
      <c r="M5083" s="1" t="e">
        <f t="shared" ref="M5083:M5084" si="1789">VLOOKUP($H5083,$H$3:$M$15,6,FALSE)</f>
        <v>#N/A</v>
      </c>
    </row>
    <row r="5084" spans="1:13" ht="52.5" customHeight="1">
      <c r="A5084" s="29" t="str">
        <f>GRD!$M$4</f>
        <v>SELECT</v>
      </c>
      <c r="B5084" s="65" t="e">
        <f t="shared" si="1783"/>
        <v>#N/A</v>
      </c>
      <c r="C5084" s="66"/>
      <c r="D5084" s="68">
        <f>VLOOKUP($I5041,DATA!$A$1:$V$200,20,FALSE)</f>
        <v>0</v>
      </c>
      <c r="E5084" s="69"/>
      <c r="G5084" s="1">
        <v>3</v>
      </c>
      <c r="H5084" s="1" t="str">
        <f t="shared" si="1784"/>
        <v>SELECT</v>
      </c>
      <c r="I5084" s="1" t="e">
        <f t="shared" si="1785"/>
        <v>#N/A</v>
      </c>
      <c r="J5084" s="1" t="e">
        <f t="shared" si="1786"/>
        <v>#N/A</v>
      </c>
      <c r="K5084" s="1" t="e">
        <f t="shared" si="1787"/>
        <v>#N/A</v>
      </c>
      <c r="L5084" s="1" t="e">
        <f t="shared" si="1788"/>
        <v>#N/A</v>
      </c>
      <c r="M5084" s="1" t="e">
        <f t="shared" si="1789"/>
        <v>#N/A</v>
      </c>
    </row>
    <row r="5085" spans="1:13" ht="37.5" customHeight="1">
      <c r="A5085" s="70" t="s">
        <v>79</v>
      </c>
      <c r="B5085" s="70"/>
      <c r="C5085" s="70"/>
      <c r="D5085" s="70"/>
      <c r="E5085" s="70"/>
    </row>
    <row r="5086" spans="1:13" ht="12" customHeight="1">
      <c r="A5086" s="33"/>
      <c r="B5086" s="33"/>
      <c r="C5086" s="33"/>
      <c r="D5086" s="33"/>
      <c r="E5086" s="33"/>
    </row>
    <row r="5087" spans="1:13" ht="30" customHeight="1">
      <c r="A5087" s="27" t="s">
        <v>73</v>
      </c>
      <c r="B5087" s="71" t="s">
        <v>60</v>
      </c>
      <c r="C5087" s="71"/>
      <c r="D5087" s="71" t="s">
        <v>61</v>
      </c>
      <c r="E5087" s="71"/>
      <c r="I5087" s="1" t="s">
        <v>26</v>
      </c>
      <c r="J5087" s="1" t="s">
        <v>25</v>
      </c>
      <c r="K5087" s="1" t="s">
        <v>194</v>
      </c>
      <c r="L5087" s="1" t="s">
        <v>195</v>
      </c>
      <c r="M5087" s="1" t="s">
        <v>196</v>
      </c>
    </row>
    <row r="5088" spans="1:13" ht="52.5" customHeight="1">
      <c r="A5088" s="29" t="str">
        <f>GRD!$N$4</f>
        <v>SELECT</v>
      </c>
      <c r="B5088" s="65" t="e">
        <f t="shared" ref="B5088:B5089" si="1790">HLOOKUP(D5088,$I$47:$M$49,$G5088,FALSE)</f>
        <v>#N/A</v>
      </c>
      <c r="C5088" s="66"/>
      <c r="D5088" s="67">
        <f>VLOOKUP($I5041,DATA!$A$1:$V$200,21,FALSE)</f>
        <v>0</v>
      </c>
      <c r="E5088" s="67"/>
      <c r="G5088" s="1">
        <v>2</v>
      </c>
      <c r="H5088" s="1" t="str">
        <f t="shared" ref="H5088:H5089" si="1791">A5088</f>
        <v>SELECT</v>
      </c>
      <c r="I5088" s="1" t="e">
        <f t="shared" ref="I5088:I5149" si="1792">VLOOKUP($H5088,$H$3:$M$15,2,FALSE)</f>
        <v>#N/A</v>
      </c>
      <c r="J5088" s="1" t="e">
        <f t="shared" ref="J5088:J5149" si="1793">VLOOKUP($H5088,$H$3:$M$15,3,FALSE)</f>
        <v>#N/A</v>
      </c>
      <c r="K5088" s="1" t="e">
        <f t="shared" ref="K5088:K5149" si="1794">VLOOKUP($H5088,$H$3:$M$15,4,FALSE)</f>
        <v>#N/A</v>
      </c>
      <c r="L5088" s="1" t="e">
        <f t="shared" ref="L5088:L5149" si="1795">VLOOKUP($H5088,$H$3:$M$15,5,FALSE)</f>
        <v>#N/A</v>
      </c>
      <c r="M5088" s="1" t="e">
        <f t="shared" ref="M5088:M5149" si="1796">VLOOKUP($H5088,$H$3:$M$15,6,FALSE)</f>
        <v>#N/A</v>
      </c>
    </row>
    <row r="5089" spans="1:13" ht="52.5" customHeight="1">
      <c r="A5089" s="29" t="str">
        <f>GRD!$O$4</f>
        <v>SELECT</v>
      </c>
      <c r="B5089" s="65" t="e">
        <f t="shared" si="1790"/>
        <v>#N/A</v>
      </c>
      <c r="C5089" s="66"/>
      <c r="D5089" s="67">
        <f>VLOOKUP($I5041,DATA!$A$1:$V$200,22,FALSE)</f>
        <v>0</v>
      </c>
      <c r="E5089" s="67"/>
      <c r="G5089" s="1">
        <v>3</v>
      </c>
      <c r="H5089" s="1" t="str">
        <f t="shared" si="1791"/>
        <v>SELECT</v>
      </c>
      <c r="I5089" s="1" t="e">
        <f t="shared" si="1792"/>
        <v>#N/A</v>
      </c>
      <c r="J5089" s="1" t="e">
        <f t="shared" si="1793"/>
        <v>#N/A</v>
      </c>
      <c r="K5089" s="1" t="e">
        <f t="shared" si="1794"/>
        <v>#N/A</v>
      </c>
      <c r="L5089" s="1" t="e">
        <f t="shared" si="1795"/>
        <v>#N/A</v>
      </c>
      <c r="M5089" s="1" t="e">
        <f t="shared" si="1796"/>
        <v>#N/A</v>
      </c>
    </row>
    <row r="5095" spans="1:13">
      <c r="A5095" s="64" t="s">
        <v>80</v>
      </c>
      <c r="B5095" s="64"/>
      <c r="C5095" s="64" t="s">
        <v>81</v>
      </c>
      <c r="D5095" s="64"/>
      <c r="E5095" s="64"/>
    </row>
    <row r="5096" spans="1:13">
      <c r="C5096" s="64" t="s">
        <v>82</v>
      </c>
      <c r="D5096" s="64"/>
      <c r="E5096" s="64"/>
    </row>
    <row r="5097" spans="1:13">
      <c r="A5097" s="1" t="s">
        <v>84</v>
      </c>
    </row>
    <row r="5099" spans="1:13">
      <c r="A5099" s="1" t="s">
        <v>83</v>
      </c>
    </row>
    <row r="5101" spans="1:13" s="21" customFormat="1" ht="18.75" customHeight="1">
      <c r="A5101" s="89" t="s">
        <v>34</v>
      </c>
      <c r="B5101" s="89"/>
      <c r="C5101" s="89"/>
      <c r="D5101" s="89"/>
      <c r="E5101" s="89"/>
      <c r="I5101" s="21">
        <f t="shared" ref="I5101" si="1797">I5041+1</f>
        <v>86</v>
      </c>
    </row>
    <row r="5102" spans="1:13" s="21" customFormat="1" ht="30" customHeight="1">
      <c r="A5102" s="90" t="s">
        <v>35</v>
      </c>
      <c r="B5102" s="90"/>
      <c r="C5102" s="90"/>
      <c r="D5102" s="90"/>
      <c r="E5102" s="90"/>
      <c r="H5102" s="1"/>
      <c r="I5102" s="1"/>
      <c r="J5102" s="1"/>
      <c r="K5102" s="1"/>
      <c r="L5102" s="1"/>
      <c r="M5102" s="1"/>
    </row>
    <row r="5103" spans="1:13" ht="18.75" customHeight="1">
      <c r="A5103" s="22" t="s">
        <v>49</v>
      </c>
      <c r="B5103" s="91" t="str">
        <f>IF((SCH!$B$2=""),"",SCH!$B$2)</f>
        <v/>
      </c>
      <c r="C5103" s="91"/>
      <c r="D5103" s="91"/>
      <c r="E5103" s="92"/>
    </row>
    <row r="5104" spans="1:13" ht="18.75" customHeight="1">
      <c r="A5104" s="23" t="s">
        <v>50</v>
      </c>
      <c r="B5104" s="82" t="str">
        <f>IF((SCH!$B$3=""),"",SCH!$B$3)</f>
        <v/>
      </c>
      <c r="C5104" s="82"/>
      <c r="D5104" s="82"/>
      <c r="E5104" s="83"/>
    </row>
    <row r="5105" spans="1:13" ht="18.75" customHeight="1">
      <c r="A5105" s="23" t="s">
        <v>56</v>
      </c>
      <c r="B5105" s="46" t="str">
        <f>IF((SCH!$B$4=""),"",SCH!$B$4)</f>
        <v/>
      </c>
      <c r="C5105" s="24" t="s">
        <v>57</v>
      </c>
      <c r="D5105" s="82" t="str">
        <f>IF((SCH!$B$5=""),"",SCH!$B$5)</f>
        <v/>
      </c>
      <c r="E5105" s="83"/>
    </row>
    <row r="5106" spans="1:13" ht="18.75" customHeight="1">
      <c r="A5106" s="23" t="s">
        <v>51</v>
      </c>
      <c r="B5106" s="82" t="str">
        <f>IF((SCH!$B$6=""),"",SCH!$B$6)</f>
        <v/>
      </c>
      <c r="C5106" s="82"/>
      <c r="D5106" s="82"/>
      <c r="E5106" s="83"/>
    </row>
    <row r="5107" spans="1:13" ht="18.75" customHeight="1">
      <c r="A5107" s="23" t="s">
        <v>52</v>
      </c>
      <c r="B5107" s="82" t="str">
        <f>IF((SCH!$B$7=""),"",SCH!$B$7)</f>
        <v/>
      </c>
      <c r="C5107" s="82"/>
      <c r="D5107" s="82"/>
      <c r="E5107" s="83"/>
    </row>
    <row r="5108" spans="1:13" ht="18.75" customHeight="1">
      <c r="A5108" s="25" t="s">
        <v>53</v>
      </c>
      <c r="B5108" s="84" t="str">
        <f>IF((SCH!$B$8=""),"",SCH!$B$8)</f>
        <v/>
      </c>
      <c r="C5108" s="84"/>
      <c r="D5108" s="84"/>
      <c r="E5108" s="85"/>
    </row>
    <row r="5109" spans="1:13" ht="26.25" customHeight="1">
      <c r="A5109" s="86" t="s">
        <v>36</v>
      </c>
      <c r="B5109" s="86"/>
      <c r="C5109" s="86"/>
      <c r="D5109" s="86"/>
      <c r="E5109" s="86"/>
    </row>
    <row r="5110" spans="1:13" s="21" customFormat="1" ht="15" customHeight="1">
      <c r="A5110" s="87" t="s">
        <v>37</v>
      </c>
      <c r="B5110" s="87"/>
      <c r="C5110" s="87"/>
      <c r="D5110" s="87"/>
      <c r="E5110" s="87"/>
      <c r="H5110" s="1"/>
      <c r="I5110" s="1"/>
      <c r="J5110" s="1"/>
      <c r="K5110" s="1"/>
      <c r="L5110" s="1"/>
      <c r="M5110" s="1"/>
    </row>
    <row r="5111" spans="1:13" s="21" customFormat="1">
      <c r="A5111" s="88" t="s">
        <v>38</v>
      </c>
      <c r="B5111" s="88"/>
      <c r="C5111" s="88"/>
      <c r="D5111" s="88"/>
      <c r="E5111" s="88"/>
      <c r="H5111" s="1"/>
      <c r="I5111" s="1"/>
      <c r="J5111" s="1"/>
      <c r="K5111" s="1"/>
      <c r="L5111" s="1"/>
      <c r="M5111" s="1"/>
    </row>
    <row r="5112" spans="1:13" ht="26.25" customHeight="1">
      <c r="A5112" s="72" t="s">
        <v>39</v>
      </c>
      <c r="B5112" s="72"/>
      <c r="C5112" s="72"/>
      <c r="D5112" s="72"/>
      <c r="E5112" s="72"/>
    </row>
    <row r="5113" spans="1:13" ht="23.25">
      <c r="A5113" s="5" t="s">
        <v>45</v>
      </c>
      <c r="B5113" s="45">
        <f>VLOOKUP($I5101,DATA!$A$1:$V$200,2,FALSE)</f>
        <v>0</v>
      </c>
      <c r="C5113" s="43" t="s">
        <v>48</v>
      </c>
      <c r="D5113" s="81">
        <f>VLOOKUP($I5101,DATA!$A$1:$V$200,3,FALSE)</f>
        <v>0</v>
      </c>
      <c r="E5113" s="81"/>
    </row>
    <row r="5114" spans="1:13" ht="23.25">
      <c r="A5114" s="5" t="s">
        <v>46</v>
      </c>
      <c r="B5114" s="79">
        <f>VLOOKUP($I5101,DATA!$A$1:$V$200,4,FALSE)</f>
        <v>0</v>
      </c>
      <c r="C5114" s="79"/>
      <c r="D5114" s="79"/>
      <c r="E5114" s="79"/>
    </row>
    <row r="5115" spans="1:13" ht="23.25">
      <c r="A5115" s="5" t="s">
        <v>47</v>
      </c>
      <c r="B5115" s="79">
        <f>VLOOKUP($I5101,DATA!$A$1:$V$200,5,FALSE)</f>
        <v>0</v>
      </c>
      <c r="C5115" s="79"/>
      <c r="D5115" s="79"/>
      <c r="E5115" s="79"/>
    </row>
    <row r="5116" spans="1:13" ht="23.25" customHeight="1">
      <c r="A5116" s="5" t="s">
        <v>40</v>
      </c>
      <c r="B5116" s="79">
        <f>VLOOKUP($I5101,DATA!$A$1:$V$200,6,FALSE)</f>
        <v>0</v>
      </c>
      <c r="C5116" s="79"/>
      <c r="D5116" s="79"/>
      <c r="E5116" s="79"/>
    </row>
    <row r="5117" spans="1:13" ht="23.25" customHeight="1">
      <c r="A5117" s="5" t="s">
        <v>41</v>
      </c>
      <c r="B5117" s="79">
        <f>VLOOKUP($I5101,DATA!$A$1:$V$200,7,FALSE)</f>
        <v>0</v>
      </c>
      <c r="C5117" s="79"/>
      <c r="D5117" s="79"/>
      <c r="E5117" s="79"/>
    </row>
    <row r="5118" spans="1:13" ht="23.25" customHeight="1">
      <c r="A5118" s="5" t="s">
        <v>42</v>
      </c>
      <c r="B5118" s="79">
        <f>VLOOKUP($I5101,DATA!$A$1:$V$200,8,FALSE)</f>
        <v>0</v>
      </c>
      <c r="C5118" s="79"/>
      <c r="D5118" s="79"/>
      <c r="E5118" s="79"/>
    </row>
    <row r="5119" spans="1:13" ht="25.5">
      <c r="A5119" s="5" t="s">
        <v>43</v>
      </c>
      <c r="B5119" s="79">
        <f>VLOOKUP($I5101,DATA!$A$1:$V$200,9,FALSE)</f>
        <v>0</v>
      </c>
      <c r="C5119" s="79"/>
      <c r="D5119" s="79"/>
      <c r="E5119" s="79"/>
    </row>
    <row r="5120" spans="1:13" ht="22.5" customHeight="1">
      <c r="A5120" s="80" t="s">
        <v>44</v>
      </c>
      <c r="B5120" s="80"/>
      <c r="C5120" s="80"/>
      <c r="D5120" s="80"/>
      <c r="E5120" s="80"/>
    </row>
    <row r="5121" spans="1:5" ht="18.75" customHeight="1">
      <c r="A5121" s="72" t="s">
        <v>58</v>
      </c>
      <c r="B5121" s="72"/>
      <c r="C5121" s="72"/>
      <c r="D5121" s="72"/>
      <c r="E5121" s="72"/>
    </row>
    <row r="5122" spans="1:5" ht="22.5" customHeight="1">
      <c r="A5122" s="26" t="s">
        <v>74</v>
      </c>
    </row>
    <row r="5123" spans="1:5" ht="18" customHeight="1">
      <c r="A5123" s="44" t="s">
        <v>59</v>
      </c>
      <c r="B5123" s="73" t="s">
        <v>60</v>
      </c>
      <c r="C5123" s="74"/>
      <c r="D5123" s="73" t="s">
        <v>61</v>
      </c>
      <c r="E5123" s="74"/>
    </row>
    <row r="5124" spans="1:5" ht="37.5" customHeight="1">
      <c r="A5124" s="28" t="s">
        <v>62</v>
      </c>
      <c r="B5124" s="65" t="e">
        <f t="shared" ref="B5124" si="1798">HLOOKUP(D5124,$I$23:$M$32,2,FALSE)</f>
        <v>#N/A</v>
      </c>
      <c r="C5124" s="66"/>
      <c r="D5124" s="68">
        <f>VLOOKUP($I5101,DATA!$A$1:$V$200,10,FALSE)</f>
        <v>0</v>
      </c>
      <c r="E5124" s="69"/>
    </row>
    <row r="5125" spans="1:5" ht="37.5" customHeight="1">
      <c r="A5125" s="28" t="s">
        <v>63</v>
      </c>
      <c r="B5125" s="65" t="e">
        <f t="shared" ref="B5125" si="1799">HLOOKUP(D5124,$I$23:$M$32,3,FALSE)</f>
        <v>#N/A</v>
      </c>
      <c r="C5125" s="66"/>
      <c r="D5125" s="68">
        <f>VLOOKUP($I5101,DATA!$A$1:$V$200,11,FALSE)</f>
        <v>0</v>
      </c>
      <c r="E5125" s="69"/>
    </row>
    <row r="5126" spans="1:5" ht="37.5" customHeight="1">
      <c r="A5126" s="28" t="s">
        <v>64</v>
      </c>
      <c r="B5126" s="65" t="e">
        <f t="shared" ref="B5126" si="1800">HLOOKUP(D5124,$I$23:$M$32,4,FALSE)</f>
        <v>#N/A</v>
      </c>
      <c r="C5126" s="66"/>
      <c r="D5126" s="68">
        <f>VLOOKUP($I5101,DATA!$A$1:$V$200,12,FALSE)</f>
        <v>0</v>
      </c>
      <c r="E5126" s="69"/>
    </row>
    <row r="5127" spans="1:5" ht="21.75" customHeight="1">
      <c r="A5127" s="26" t="s">
        <v>75</v>
      </c>
    </row>
    <row r="5128" spans="1:5" ht="18" customHeight="1">
      <c r="A5128" s="75" t="s">
        <v>65</v>
      </c>
      <c r="B5128" s="73" t="s">
        <v>60</v>
      </c>
      <c r="C5128" s="74"/>
      <c r="D5128" s="73" t="s">
        <v>61</v>
      </c>
      <c r="E5128" s="74"/>
    </row>
    <row r="5129" spans="1:5" ht="37.5" customHeight="1">
      <c r="A5129" s="76"/>
      <c r="B5129" s="65" t="e">
        <f t="shared" ref="B5129" si="1801">HLOOKUP(D5124,$I$23:$M$32,5,FALSE)</f>
        <v>#N/A</v>
      </c>
      <c r="C5129" s="66"/>
      <c r="D5129" s="68">
        <f>VLOOKUP($I5101,DATA!$A$1:$V$200,13,FALSE)</f>
        <v>0</v>
      </c>
      <c r="E5129" s="69"/>
    </row>
    <row r="5130" spans="1:5" ht="22.5" customHeight="1">
      <c r="A5130" s="26" t="s">
        <v>76</v>
      </c>
    </row>
    <row r="5131" spans="1:5" ht="18" customHeight="1">
      <c r="A5131" s="77" t="s">
        <v>66</v>
      </c>
      <c r="B5131" s="73" t="s">
        <v>60</v>
      </c>
      <c r="C5131" s="74"/>
      <c r="D5131" s="73" t="s">
        <v>61</v>
      </c>
      <c r="E5131" s="74"/>
    </row>
    <row r="5132" spans="1:5" ht="37.5" customHeight="1">
      <c r="A5132" s="78"/>
      <c r="B5132" s="65" t="e">
        <f t="shared" ref="B5132" si="1802">HLOOKUP(D5124,$I$23:$M$32,6,FALSE)</f>
        <v>#N/A</v>
      </c>
      <c r="C5132" s="66"/>
      <c r="D5132" s="68">
        <f>VLOOKUP($I5101,DATA!$A$1:$V$200,14,FALSE)</f>
        <v>0</v>
      </c>
      <c r="E5132" s="69"/>
    </row>
    <row r="5133" spans="1:5" ht="22.5" customHeight="1">
      <c r="A5133" s="26" t="s">
        <v>77</v>
      </c>
    </row>
    <row r="5134" spans="1:5" ht="30" customHeight="1">
      <c r="A5134" s="27" t="s">
        <v>67</v>
      </c>
      <c r="B5134" s="73" t="s">
        <v>60</v>
      </c>
      <c r="C5134" s="74"/>
      <c r="D5134" s="73" t="s">
        <v>61</v>
      </c>
      <c r="E5134" s="74"/>
    </row>
    <row r="5135" spans="1:5" ht="37.5" customHeight="1">
      <c r="A5135" s="28" t="s">
        <v>68</v>
      </c>
      <c r="B5135" s="65" t="e">
        <f t="shared" ref="B5135" si="1803">HLOOKUP(D5124,$I$23:$M$32,7,FALSE)</f>
        <v>#N/A</v>
      </c>
      <c r="C5135" s="66"/>
      <c r="D5135" s="68">
        <f>VLOOKUP($I5101,DATA!$A$1:$V$200,15,FALSE)</f>
        <v>0</v>
      </c>
      <c r="E5135" s="69"/>
    </row>
    <row r="5136" spans="1:5" ht="37.5" customHeight="1">
      <c r="A5136" s="28" t="s">
        <v>69</v>
      </c>
      <c r="B5136" s="65" t="e">
        <f t="shared" ref="B5136" si="1804">HLOOKUP(D5124,$I$23:$M$32,8,FALSE)</f>
        <v>#N/A</v>
      </c>
      <c r="C5136" s="66"/>
      <c r="D5136" s="68">
        <f>VLOOKUP($I5101,DATA!$A$1:$V$200,16,FALSE)</f>
        <v>0</v>
      </c>
      <c r="E5136" s="69"/>
    </row>
    <row r="5137" spans="1:13" ht="45" customHeight="1">
      <c r="A5137" s="29" t="s">
        <v>70</v>
      </c>
      <c r="B5137" s="65" t="e">
        <f t="shared" ref="B5137" si="1805">HLOOKUP(D5124,$I$23:$M$32,9,FALSE)</f>
        <v>#N/A</v>
      </c>
      <c r="C5137" s="66"/>
      <c r="D5137" s="68">
        <f>VLOOKUP($I5101,DATA!$A$1:$V$200,17,FALSE)</f>
        <v>0</v>
      </c>
      <c r="E5137" s="69"/>
    </row>
    <row r="5138" spans="1:13" ht="37.5" customHeight="1">
      <c r="A5138" s="28" t="s">
        <v>71</v>
      </c>
      <c r="B5138" s="65" t="e">
        <f t="shared" ref="B5138" si="1806">HLOOKUP(D5124,$I$23:$M$32,10,FALSE)</f>
        <v>#N/A</v>
      </c>
      <c r="C5138" s="66"/>
      <c r="D5138" s="68">
        <f>VLOOKUP($I5101,DATA!$A$1:$V$200,18,FALSE)</f>
        <v>0</v>
      </c>
      <c r="E5138" s="69"/>
    </row>
    <row r="5139" spans="1:13" ht="37.5" customHeight="1">
      <c r="A5139" s="30"/>
      <c r="B5139" s="31"/>
      <c r="C5139" s="31"/>
      <c r="D5139" s="32"/>
      <c r="E5139" s="32"/>
    </row>
    <row r="5140" spans="1:13" ht="18.75" customHeight="1">
      <c r="A5140" s="72" t="s">
        <v>72</v>
      </c>
      <c r="B5140" s="72"/>
      <c r="C5140" s="72"/>
      <c r="D5140" s="72"/>
      <c r="E5140" s="72"/>
    </row>
    <row r="5141" spans="1:13" ht="22.5" customHeight="1">
      <c r="A5141" s="26" t="s">
        <v>78</v>
      </c>
    </row>
    <row r="5142" spans="1:13" ht="30" customHeight="1">
      <c r="A5142" s="27" t="s">
        <v>73</v>
      </c>
      <c r="B5142" s="73" t="s">
        <v>60</v>
      </c>
      <c r="C5142" s="74"/>
      <c r="D5142" s="73" t="s">
        <v>61</v>
      </c>
      <c r="E5142" s="74"/>
      <c r="I5142" s="1" t="s">
        <v>26</v>
      </c>
      <c r="J5142" s="1" t="s">
        <v>25</v>
      </c>
      <c r="K5142" s="1" t="s">
        <v>194</v>
      </c>
      <c r="L5142" s="1" t="s">
        <v>195</v>
      </c>
      <c r="M5142" s="1" t="s">
        <v>196</v>
      </c>
    </row>
    <row r="5143" spans="1:13" ht="52.5" customHeight="1">
      <c r="A5143" s="29" t="str">
        <f>GRD!$L$4</f>
        <v>SELECT</v>
      </c>
      <c r="B5143" s="65" t="e">
        <f t="shared" ref="B5143:B5144" si="1807">HLOOKUP(D5143,$I$42:$M$44,$G5143,FALSE)</f>
        <v>#N/A</v>
      </c>
      <c r="C5143" s="66"/>
      <c r="D5143" s="68">
        <f>VLOOKUP($I5101,DATA!$A$1:$V$200,19,FALSE)</f>
        <v>0</v>
      </c>
      <c r="E5143" s="69"/>
      <c r="G5143" s="1">
        <v>2</v>
      </c>
      <c r="H5143" s="1" t="str">
        <f t="shared" ref="H5143:H5144" si="1808">A5143</f>
        <v>SELECT</v>
      </c>
      <c r="I5143" s="1" t="e">
        <f t="shared" ref="I5143:I5144" si="1809">VLOOKUP($H5143,$H$3:$M$15,2,FALSE)</f>
        <v>#N/A</v>
      </c>
      <c r="J5143" s="1" t="e">
        <f t="shared" ref="J5143:J5144" si="1810">VLOOKUP($H5143,$H$3:$M$15,3,FALSE)</f>
        <v>#N/A</v>
      </c>
      <c r="K5143" s="1" t="e">
        <f t="shared" ref="K5143:K5144" si="1811">VLOOKUP($H5143,$H$3:$M$15,4,FALSE)</f>
        <v>#N/A</v>
      </c>
      <c r="L5143" s="1" t="e">
        <f t="shared" ref="L5143:L5144" si="1812">VLOOKUP($H5143,$H$3:$M$15,5,FALSE)</f>
        <v>#N/A</v>
      </c>
      <c r="M5143" s="1" t="e">
        <f t="shared" ref="M5143:M5144" si="1813">VLOOKUP($H5143,$H$3:$M$15,6,FALSE)</f>
        <v>#N/A</v>
      </c>
    </row>
    <row r="5144" spans="1:13" ht="52.5" customHeight="1">
      <c r="A5144" s="29" t="str">
        <f>GRD!$M$4</f>
        <v>SELECT</v>
      </c>
      <c r="B5144" s="65" t="e">
        <f t="shared" si="1807"/>
        <v>#N/A</v>
      </c>
      <c r="C5144" s="66"/>
      <c r="D5144" s="68">
        <f>VLOOKUP($I5101,DATA!$A$1:$V$200,20,FALSE)</f>
        <v>0</v>
      </c>
      <c r="E5144" s="69"/>
      <c r="G5144" s="1">
        <v>3</v>
      </c>
      <c r="H5144" s="1" t="str">
        <f t="shared" si="1808"/>
        <v>SELECT</v>
      </c>
      <c r="I5144" s="1" t="e">
        <f t="shared" si="1809"/>
        <v>#N/A</v>
      </c>
      <c r="J5144" s="1" t="e">
        <f t="shared" si="1810"/>
        <v>#N/A</v>
      </c>
      <c r="K5144" s="1" t="e">
        <f t="shared" si="1811"/>
        <v>#N/A</v>
      </c>
      <c r="L5144" s="1" t="e">
        <f t="shared" si="1812"/>
        <v>#N/A</v>
      </c>
      <c r="M5144" s="1" t="e">
        <f t="shared" si="1813"/>
        <v>#N/A</v>
      </c>
    </row>
    <row r="5145" spans="1:13" ht="37.5" customHeight="1">
      <c r="A5145" s="70" t="s">
        <v>79</v>
      </c>
      <c r="B5145" s="70"/>
      <c r="C5145" s="70"/>
      <c r="D5145" s="70"/>
      <c r="E5145" s="70"/>
    </row>
    <row r="5146" spans="1:13" ht="12" customHeight="1">
      <c r="A5146" s="33"/>
      <c r="B5146" s="33"/>
      <c r="C5146" s="33"/>
      <c r="D5146" s="33"/>
      <c r="E5146" s="33"/>
    </row>
    <row r="5147" spans="1:13" ht="30" customHeight="1">
      <c r="A5147" s="27" t="s">
        <v>73</v>
      </c>
      <c r="B5147" s="71" t="s">
        <v>60</v>
      </c>
      <c r="C5147" s="71"/>
      <c r="D5147" s="71" t="s">
        <v>61</v>
      </c>
      <c r="E5147" s="71"/>
      <c r="I5147" s="1" t="s">
        <v>26</v>
      </c>
      <c r="J5147" s="1" t="s">
        <v>25</v>
      </c>
      <c r="K5147" s="1" t="s">
        <v>194</v>
      </c>
      <c r="L5147" s="1" t="s">
        <v>195</v>
      </c>
      <c r="M5147" s="1" t="s">
        <v>196</v>
      </c>
    </row>
    <row r="5148" spans="1:13" ht="52.5" customHeight="1">
      <c r="A5148" s="29" t="str">
        <f>GRD!$N$4</f>
        <v>SELECT</v>
      </c>
      <c r="B5148" s="65" t="e">
        <f t="shared" ref="B5148:B5149" si="1814">HLOOKUP(D5148,$I$47:$M$49,$G5148,FALSE)</f>
        <v>#N/A</v>
      </c>
      <c r="C5148" s="66"/>
      <c r="D5148" s="67">
        <f>VLOOKUP($I5101,DATA!$A$1:$V$200,21,FALSE)</f>
        <v>0</v>
      </c>
      <c r="E5148" s="67"/>
      <c r="G5148" s="1">
        <v>2</v>
      </c>
      <c r="H5148" s="1" t="str">
        <f t="shared" ref="H5148:H5149" si="1815">A5148</f>
        <v>SELECT</v>
      </c>
      <c r="I5148" s="1" t="e">
        <f t="shared" si="1792"/>
        <v>#N/A</v>
      </c>
      <c r="J5148" s="1" t="e">
        <f t="shared" si="1793"/>
        <v>#N/A</v>
      </c>
      <c r="K5148" s="1" t="e">
        <f t="shared" si="1794"/>
        <v>#N/A</v>
      </c>
      <c r="L5148" s="1" t="e">
        <f t="shared" si="1795"/>
        <v>#N/A</v>
      </c>
      <c r="M5148" s="1" t="e">
        <f t="shared" si="1796"/>
        <v>#N/A</v>
      </c>
    </row>
    <row r="5149" spans="1:13" ht="52.5" customHeight="1">
      <c r="A5149" s="29" t="str">
        <f>GRD!$O$4</f>
        <v>SELECT</v>
      </c>
      <c r="B5149" s="65" t="e">
        <f t="shared" si="1814"/>
        <v>#N/A</v>
      </c>
      <c r="C5149" s="66"/>
      <c r="D5149" s="67">
        <f>VLOOKUP($I5101,DATA!$A$1:$V$200,22,FALSE)</f>
        <v>0</v>
      </c>
      <c r="E5149" s="67"/>
      <c r="G5149" s="1">
        <v>3</v>
      </c>
      <c r="H5149" s="1" t="str">
        <f t="shared" si="1815"/>
        <v>SELECT</v>
      </c>
      <c r="I5149" s="1" t="e">
        <f t="shared" si="1792"/>
        <v>#N/A</v>
      </c>
      <c r="J5149" s="1" t="e">
        <f t="shared" si="1793"/>
        <v>#N/A</v>
      </c>
      <c r="K5149" s="1" t="e">
        <f t="shared" si="1794"/>
        <v>#N/A</v>
      </c>
      <c r="L5149" s="1" t="e">
        <f t="shared" si="1795"/>
        <v>#N/A</v>
      </c>
      <c r="M5149" s="1" t="e">
        <f t="shared" si="1796"/>
        <v>#N/A</v>
      </c>
    </row>
    <row r="5155" spans="1:13">
      <c r="A5155" s="64" t="s">
        <v>80</v>
      </c>
      <c r="B5155" s="64"/>
      <c r="C5155" s="64" t="s">
        <v>81</v>
      </c>
      <c r="D5155" s="64"/>
      <c r="E5155" s="64"/>
    </row>
    <row r="5156" spans="1:13">
      <c r="C5156" s="64" t="s">
        <v>82</v>
      </c>
      <c r="D5156" s="64"/>
      <c r="E5156" s="64"/>
    </row>
    <row r="5157" spans="1:13">
      <c r="A5157" s="1" t="s">
        <v>84</v>
      </c>
    </row>
    <row r="5159" spans="1:13">
      <c r="A5159" s="1" t="s">
        <v>83</v>
      </c>
    </row>
    <row r="5161" spans="1:13" s="21" customFormat="1" ht="18.75" customHeight="1">
      <c r="A5161" s="89" t="s">
        <v>34</v>
      </c>
      <c r="B5161" s="89"/>
      <c r="C5161" s="89"/>
      <c r="D5161" s="89"/>
      <c r="E5161" s="89"/>
      <c r="I5161" s="21">
        <f t="shared" ref="I5161" si="1816">I5101+1</f>
        <v>87</v>
      </c>
    </row>
    <row r="5162" spans="1:13" s="21" customFormat="1" ht="30" customHeight="1">
      <c r="A5162" s="90" t="s">
        <v>35</v>
      </c>
      <c r="B5162" s="90"/>
      <c r="C5162" s="90"/>
      <c r="D5162" s="90"/>
      <c r="E5162" s="90"/>
      <c r="H5162" s="1"/>
      <c r="I5162" s="1"/>
      <c r="J5162" s="1"/>
      <c r="K5162" s="1"/>
      <c r="L5162" s="1"/>
      <c r="M5162" s="1"/>
    </row>
    <row r="5163" spans="1:13" ht="18.75" customHeight="1">
      <c r="A5163" s="22" t="s">
        <v>49</v>
      </c>
      <c r="B5163" s="91" t="str">
        <f>IF((SCH!$B$2=""),"",SCH!$B$2)</f>
        <v/>
      </c>
      <c r="C5163" s="91"/>
      <c r="D5163" s="91"/>
      <c r="E5163" s="92"/>
    </row>
    <row r="5164" spans="1:13" ht="18.75" customHeight="1">
      <c r="A5164" s="23" t="s">
        <v>50</v>
      </c>
      <c r="B5164" s="82" t="str">
        <f>IF((SCH!$B$3=""),"",SCH!$B$3)</f>
        <v/>
      </c>
      <c r="C5164" s="82"/>
      <c r="D5164" s="82"/>
      <c r="E5164" s="83"/>
    </row>
    <row r="5165" spans="1:13" ht="18.75" customHeight="1">
      <c r="A5165" s="23" t="s">
        <v>56</v>
      </c>
      <c r="B5165" s="46" t="str">
        <f>IF((SCH!$B$4=""),"",SCH!$B$4)</f>
        <v/>
      </c>
      <c r="C5165" s="24" t="s">
        <v>57</v>
      </c>
      <c r="D5165" s="82" t="str">
        <f>IF((SCH!$B$5=""),"",SCH!$B$5)</f>
        <v/>
      </c>
      <c r="E5165" s="83"/>
    </row>
    <row r="5166" spans="1:13" ht="18.75" customHeight="1">
      <c r="A5166" s="23" t="s">
        <v>51</v>
      </c>
      <c r="B5166" s="82" t="str">
        <f>IF((SCH!$B$6=""),"",SCH!$B$6)</f>
        <v/>
      </c>
      <c r="C5166" s="82"/>
      <c r="D5166" s="82"/>
      <c r="E5166" s="83"/>
    </row>
    <row r="5167" spans="1:13" ht="18.75" customHeight="1">
      <c r="A5167" s="23" t="s">
        <v>52</v>
      </c>
      <c r="B5167" s="82" t="str">
        <f>IF((SCH!$B$7=""),"",SCH!$B$7)</f>
        <v/>
      </c>
      <c r="C5167" s="82"/>
      <c r="D5167" s="82"/>
      <c r="E5167" s="83"/>
    </row>
    <row r="5168" spans="1:13" ht="18.75" customHeight="1">
      <c r="A5168" s="25" t="s">
        <v>53</v>
      </c>
      <c r="B5168" s="84" t="str">
        <f>IF((SCH!$B$8=""),"",SCH!$B$8)</f>
        <v/>
      </c>
      <c r="C5168" s="84"/>
      <c r="D5168" s="84"/>
      <c r="E5168" s="85"/>
    </row>
    <row r="5169" spans="1:13" ht="26.25" customHeight="1">
      <c r="A5169" s="86" t="s">
        <v>36</v>
      </c>
      <c r="B5169" s="86"/>
      <c r="C5169" s="86"/>
      <c r="D5169" s="86"/>
      <c r="E5169" s="86"/>
    </row>
    <row r="5170" spans="1:13" s="21" customFormat="1" ht="15" customHeight="1">
      <c r="A5170" s="87" t="s">
        <v>37</v>
      </c>
      <c r="B5170" s="87"/>
      <c r="C5170" s="87"/>
      <c r="D5170" s="87"/>
      <c r="E5170" s="87"/>
      <c r="H5170" s="1"/>
      <c r="I5170" s="1"/>
      <c r="J5170" s="1"/>
      <c r="K5170" s="1"/>
      <c r="L5170" s="1"/>
      <c r="M5170" s="1"/>
    </row>
    <row r="5171" spans="1:13" s="21" customFormat="1">
      <c r="A5171" s="88" t="s">
        <v>38</v>
      </c>
      <c r="B5171" s="88"/>
      <c r="C5171" s="88"/>
      <c r="D5171" s="88"/>
      <c r="E5171" s="88"/>
      <c r="H5171" s="1"/>
      <c r="I5171" s="1"/>
      <c r="J5171" s="1"/>
      <c r="K5171" s="1"/>
      <c r="L5171" s="1"/>
      <c r="M5171" s="1"/>
    </row>
    <row r="5172" spans="1:13" ht="26.25" customHeight="1">
      <c r="A5172" s="72" t="s">
        <v>39</v>
      </c>
      <c r="B5172" s="72"/>
      <c r="C5172" s="72"/>
      <c r="D5172" s="72"/>
      <c r="E5172" s="72"/>
    </row>
    <row r="5173" spans="1:13" ht="23.25">
      <c r="A5173" s="5" t="s">
        <v>45</v>
      </c>
      <c r="B5173" s="45">
        <f>VLOOKUP($I5161,DATA!$A$1:$V$200,2,FALSE)</f>
        <v>0</v>
      </c>
      <c r="C5173" s="43" t="s">
        <v>48</v>
      </c>
      <c r="D5173" s="81">
        <f>VLOOKUP($I5161,DATA!$A$1:$V$200,3,FALSE)</f>
        <v>0</v>
      </c>
      <c r="E5173" s="81"/>
    </row>
    <row r="5174" spans="1:13" ht="23.25">
      <c r="A5174" s="5" t="s">
        <v>46</v>
      </c>
      <c r="B5174" s="79">
        <f>VLOOKUP($I5161,DATA!$A$1:$V$200,4,FALSE)</f>
        <v>0</v>
      </c>
      <c r="C5174" s="79"/>
      <c r="D5174" s="79"/>
      <c r="E5174" s="79"/>
    </row>
    <row r="5175" spans="1:13" ht="23.25">
      <c r="A5175" s="5" t="s">
        <v>47</v>
      </c>
      <c r="B5175" s="79">
        <f>VLOOKUP($I5161,DATA!$A$1:$V$200,5,FALSE)</f>
        <v>0</v>
      </c>
      <c r="C5175" s="79"/>
      <c r="D5175" s="79"/>
      <c r="E5175" s="79"/>
    </row>
    <row r="5176" spans="1:13" ht="23.25" customHeight="1">
      <c r="A5176" s="5" t="s">
        <v>40</v>
      </c>
      <c r="B5176" s="79">
        <f>VLOOKUP($I5161,DATA!$A$1:$V$200,6,FALSE)</f>
        <v>0</v>
      </c>
      <c r="C5176" s="79"/>
      <c r="D5176" s="79"/>
      <c r="E5176" s="79"/>
    </row>
    <row r="5177" spans="1:13" ht="23.25" customHeight="1">
      <c r="A5177" s="5" t="s">
        <v>41</v>
      </c>
      <c r="B5177" s="79">
        <f>VLOOKUP($I5161,DATA!$A$1:$V$200,7,FALSE)</f>
        <v>0</v>
      </c>
      <c r="C5177" s="79"/>
      <c r="D5177" s="79"/>
      <c r="E5177" s="79"/>
    </row>
    <row r="5178" spans="1:13" ht="23.25" customHeight="1">
      <c r="A5178" s="5" t="s">
        <v>42</v>
      </c>
      <c r="B5178" s="79">
        <f>VLOOKUP($I5161,DATA!$A$1:$V$200,8,FALSE)</f>
        <v>0</v>
      </c>
      <c r="C5178" s="79"/>
      <c r="D5178" s="79"/>
      <c r="E5178" s="79"/>
    </row>
    <row r="5179" spans="1:13" ht="25.5">
      <c r="A5179" s="5" t="s">
        <v>43</v>
      </c>
      <c r="B5179" s="79">
        <f>VLOOKUP($I5161,DATA!$A$1:$V$200,9,FALSE)</f>
        <v>0</v>
      </c>
      <c r="C5179" s="79"/>
      <c r="D5179" s="79"/>
      <c r="E5179" s="79"/>
    </row>
    <row r="5180" spans="1:13" ht="22.5" customHeight="1">
      <c r="A5180" s="80" t="s">
        <v>44</v>
      </c>
      <c r="B5180" s="80"/>
      <c r="C5180" s="80"/>
      <c r="D5180" s="80"/>
      <c r="E5180" s="80"/>
    </row>
    <row r="5181" spans="1:13" ht="18.75" customHeight="1">
      <c r="A5181" s="72" t="s">
        <v>58</v>
      </c>
      <c r="B5181" s="72"/>
      <c r="C5181" s="72"/>
      <c r="D5181" s="72"/>
      <c r="E5181" s="72"/>
    </row>
    <row r="5182" spans="1:13" ht="22.5" customHeight="1">
      <c r="A5182" s="26" t="s">
        <v>74</v>
      </c>
    </row>
    <row r="5183" spans="1:13" ht="18" customHeight="1">
      <c r="A5183" s="44" t="s">
        <v>59</v>
      </c>
      <c r="B5183" s="73" t="s">
        <v>60</v>
      </c>
      <c r="C5183" s="74"/>
      <c r="D5183" s="73" t="s">
        <v>61</v>
      </c>
      <c r="E5183" s="74"/>
    </row>
    <row r="5184" spans="1:13" ht="37.5" customHeight="1">
      <c r="A5184" s="28" t="s">
        <v>62</v>
      </c>
      <c r="B5184" s="65" t="e">
        <f t="shared" ref="B5184" si="1817">HLOOKUP(D5184,$I$23:$M$32,2,FALSE)</f>
        <v>#N/A</v>
      </c>
      <c r="C5184" s="66"/>
      <c r="D5184" s="68">
        <f>VLOOKUP($I5161,DATA!$A$1:$V$200,10,FALSE)</f>
        <v>0</v>
      </c>
      <c r="E5184" s="69"/>
    </row>
    <row r="5185" spans="1:5" ht="37.5" customHeight="1">
      <c r="A5185" s="28" t="s">
        <v>63</v>
      </c>
      <c r="B5185" s="65" t="e">
        <f t="shared" ref="B5185" si="1818">HLOOKUP(D5184,$I$23:$M$32,3,FALSE)</f>
        <v>#N/A</v>
      </c>
      <c r="C5185" s="66"/>
      <c r="D5185" s="68">
        <f>VLOOKUP($I5161,DATA!$A$1:$V$200,11,FALSE)</f>
        <v>0</v>
      </c>
      <c r="E5185" s="69"/>
    </row>
    <row r="5186" spans="1:5" ht="37.5" customHeight="1">
      <c r="A5186" s="28" t="s">
        <v>64</v>
      </c>
      <c r="B5186" s="65" t="e">
        <f t="shared" ref="B5186" si="1819">HLOOKUP(D5184,$I$23:$M$32,4,FALSE)</f>
        <v>#N/A</v>
      </c>
      <c r="C5186" s="66"/>
      <c r="D5186" s="68">
        <f>VLOOKUP($I5161,DATA!$A$1:$V$200,12,FALSE)</f>
        <v>0</v>
      </c>
      <c r="E5186" s="69"/>
    </row>
    <row r="5187" spans="1:5" ht="21.75" customHeight="1">
      <c r="A5187" s="26" t="s">
        <v>75</v>
      </c>
    </row>
    <row r="5188" spans="1:5" ht="18" customHeight="1">
      <c r="A5188" s="75" t="s">
        <v>65</v>
      </c>
      <c r="B5188" s="73" t="s">
        <v>60</v>
      </c>
      <c r="C5188" s="74"/>
      <c r="D5188" s="73" t="s">
        <v>61</v>
      </c>
      <c r="E5188" s="74"/>
    </row>
    <row r="5189" spans="1:5" ht="37.5" customHeight="1">
      <c r="A5189" s="76"/>
      <c r="B5189" s="65" t="e">
        <f t="shared" ref="B5189" si="1820">HLOOKUP(D5184,$I$23:$M$32,5,FALSE)</f>
        <v>#N/A</v>
      </c>
      <c r="C5189" s="66"/>
      <c r="D5189" s="68">
        <f>VLOOKUP($I5161,DATA!$A$1:$V$200,13,FALSE)</f>
        <v>0</v>
      </c>
      <c r="E5189" s="69"/>
    </row>
    <row r="5190" spans="1:5" ht="22.5" customHeight="1">
      <c r="A5190" s="26" t="s">
        <v>76</v>
      </c>
    </row>
    <row r="5191" spans="1:5" ht="18" customHeight="1">
      <c r="A5191" s="77" t="s">
        <v>66</v>
      </c>
      <c r="B5191" s="73" t="s">
        <v>60</v>
      </c>
      <c r="C5191" s="74"/>
      <c r="D5191" s="73" t="s">
        <v>61</v>
      </c>
      <c r="E5191" s="74"/>
    </row>
    <row r="5192" spans="1:5" ht="37.5" customHeight="1">
      <c r="A5192" s="78"/>
      <c r="B5192" s="65" t="e">
        <f t="shared" ref="B5192" si="1821">HLOOKUP(D5184,$I$23:$M$32,6,FALSE)</f>
        <v>#N/A</v>
      </c>
      <c r="C5192" s="66"/>
      <c r="D5192" s="68">
        <f>VLOOKUP($I5161,DATA!$A$1:$V$200,14,FALSE)</f>
        <v>0</v>
      </c>
      <c r="E5192" s="69"/>
    </row>
    <row r="5193" spans="1:5" ht="22.5" customHeight="1">
      <c r="A5193" s="26" t="s">
        <v>77</v>
      </c>
    </row>
    <row r="5194" spans="1:5" ht="30" customHeight="1">
      <c r="A5194" s="27" t="s">
        <v>67</v>
      </c>
      <c r="B5194" s="73" t="s">
        <v>60</v>
      </c>
      <c r="C5194" s="74"/>
      <c r="D5194" s="73" t="s">
        <v>61</v>
      </c>
      <c r="E5194" s="74"/>
    </row>
    <row r="5195" spans="1:5" ht="37.5" customHeight="1">
      <c r="A5195" s="28" t="s">
        <v>68</v>
      </c>
      <c r="B5195" s="65" t="e">
        <f t="shared" ref="B5195" si="1822">HLOOKUP(D5184,$I$23:$M$32,7,FALSE)</f>
        <v>#N/A</v>
      </c>
      <c r="C5195" s="66"/>
      <c r="D5195" s="68">
        <f>VLOOKUP($I5161,DATA!$A$1:$V$200,15,FALSE)</f>
        <v>0</v>
      </c>
      <c r="E5195" s="69"/>
    </row>
    <row r="5196" spans="1:5" ht="37.5" customHeight="1">
      <c r="A5196" s="28" t="s">
        <v>69</v>
      </c>
      <c r="B5196" s="65" t="e">
        <f t="shared" ref="B5196" si="1823">HLOOKUP(D5184,$I$23:$M$32,8,FALSE)</f>
        <v>#N/A</v>
      </c>
      <c r="C5196" s="66"/>
      <c r="D5196" s="68">
        <f>VLOOKUP($I5161,DATA!$A$1:$V$200,16,FALSE)</f>
        <v>0</v>
      </c>
      <c r="E5196" s="69"/>
    </row>
    <row r="5197" spans="1:5" ht="45" customHeight="1">
      <c r="A5197" s="29" t="s">
        <v>70</v>
      </c>
      <c r="B5197" s="65" t="e">
        <f t="shared" ref="B5197" si="1824">HLOOKUP(D5184,$I$23:$M$32,9,FALSE)</f>
        <v>#N/A</v>
      </c>
      <c r="C5197" s="66"/>
      <c r="D5197" s="68">
        <f>VLOOKUP($I5161,DATA!$A$1:$V$200,17,FALSE)</f>
        <v>0</v>
      </c>
      <c r="E5197" s="69"/>
    </row>
    <row r="5198" spans="1:5" ht="37.5" customHeight="1">
      <c r="A5198" s="28" t="s">
        <v>71</v>
      </c>
      <c r="B5198" s="65" t="e">
        <f t="shared" ref="B5198" si="1825">HLOOKUP(D5184,$I$23:$M$32,10,FALSE)</f>
        <v>#N/A</v>
      </c>
      <c r="C5198" s="66"/>
      <c r="D5198" s="68">
        <f>VLOOKUP($I5161,DATA!$A$1:$V$200,18,FALSE)</f>
        <v>0</v>
      </c>
      <c r="E5198" s="69"/>
    </row>
    <row r="5199" spans="1:5" ht="37.5" customHeight="1">
      <c r="A5199" s="30"/>
      <c r="B5199" s="31"/>
      <c r="C5199" s="31"/>
      <c r="D5199" s="32"/>
      <c r="E5199" s="32"/>
    </row>
    <row r="5200" spans="1:5" ht="18.75" customHeight="1">
      <c r="A5200" s="72" t="s">
        <v>72</v>
      </c>
      <c r="B5200" s="72"/>
      <c r="C5200" s="72"/>
      <c r="D5200" s="72"/>
      <c r="E5200" s="72"/>
    </row>
    <row r="5201" spans="1:13" ht="22.5" customHeight="1">
      <c r="A5201" s="26" t="s">
        <v>78</v>
      </c>
    </row>
    <row r="5202" spans="1:13" ht="30" customHeight="1">
      <c r="A5202" s="27" t="s">
        <v>73</v>
      </c>
      <c r="B5202" s="73" t="s">
        <v>60</v>
      </c>
      <c r="C5202" s="74"/>
      <c r="D5202" s="73" t="s">
        <v>61</v>
      </c>
      <c r="E5202" s="74"/>
      <c r="I5202" s="1" t="s">
        <v>26</v>
      </c>
      <c r="J5202" s="1" t="s">
        <v>25</v>
      </c>
      <c r="K5202" s="1" t="s">
        <v>194</v>
      </c>
      <c r="L5202" s="1" t="s">
        <v>195</v>
      </c>
      <c r="M5202" s="1" t="s">
        <v>196</v>
      </c>
    </row>
    <row r="5203" spans="1:13" ht="52.5" customHeight="1">
      <c r="A5203" s="29" t="str">
        <f>GRD!$L$4</f>
        <v>SELECT</v>
      </c>
      <c r="B5203" s="65" t="e">
        <f t="shared" ref="B5203:B5204" si="1826">HLOOKUP(D5203,$I$42:$M$44,$G5203,FALSE)</f>
        <v>#N/A</v>
      </c>
      <c r="C5203" s="66"/>
      <c r="D5203" s="68">
        <f>VLOOKUP($I5161,DATA!$A$1:$V$200,19,FALSE)</f>
        <v>0</v>
      </c>
      <c r="E5203" s="69"/>
      <c r="G5203" s="1">
        <v>2</v>
      </c>
      <c r="H5203" s="1" t="str">
        <f t="shared" ref="H5203:H5204" si="1827">A5203</f>
        <v>SELECT</v>
      </c>
      <c r="I5203" s="1" t="e">
        <f t="shared" ref="I5203:I5204" si="1828">VLOOKUP($H5203,$H$3:$M$15,2,FALSE)</f>
        <v>#N/A</v>
      </c>
      <c r="J5203" s="1" t="e">
        <f t="shared" ref="J5203:J5204" si="1829">VLOOKUP($H5203,$H$3:$M$15,3,FALSE)</f>
        <v>#N/A</v>
      </c>
      <c r="K5203" s="1" t="e">
        <f t="shared" ref="K5203:K5204" si="1830">VLOOKUP($H5203,$H$3:$M$15,4,FALSE)</f>
        <v>#N/A</v>
      </c>
      <c r="L5203" s="1" t="e">
        <f t="shared" ref="L5203:L5204" si="1831">VLOOKUP($H5203,$H$3:$M$15,5,FALSE)</f>
        <v>#N/A</v>
      </c>
      <c r="M5203" s="1" t="e">
        <f t="shared" ref="M5203:M5204" si="1832">VLOOKUP($H5203,$H$3:$M$15,6,FALSE)</f>
        <v>#N/A</v>
      </c>
    </row>
    <row r="5204" spans="1:13" ht="52.5" customHeight="1">
      <c r="A5204" s="29" t="str">
        <f>GRD!$M$4</f>
        <v>SELECT</v>
      </c>
      <c r="B5204" s="65" t="e">
        <f t="shared" si="1826"/>
        <v>#N/A</v>
      </c>
      <c r="C5204" s="66"/>
      <c r="D5204" s="68">
        <f>VLOOKUP($I5161,DATA!$A$1:$V$200,20,FALSE)</f>
        <v>0</v>
      </c>
      <c r="E5204" s="69"/>
      <c r="G5204" s="1">
        <v>3</v>
      </c>
      <c r="H5204" s="1" t="str">
        <f t="shared" si="1827"/>
        <v>SELECT</v>
      </c>
      <c r="I5204" s="1" t="e">
        <f t="shared" si="1828"/>
        <v>#N/A</v>
      </c>
      <c r="J5204" s="1" t="e">
        <f t="shared" si="1829"/>
        <v>#N/A</v>
      </c>
      <c r="K5204" s="1" t="e">
        <f t="shared" si="1830"/>
        <v>#N/A</v>
      </c>
      <c r="L5204" s="1" t="e">
        <f t="shared" si="1831"/>
        <v>#N/A</v>
      </c>
      <c r="M5204" s="1" t="e">
        <f t="shared" si="1832"/>
        <v>#N/A</v>
      </c>
    </row>
    <row r="5205" spans="1:13" ht="37.5" customHeight="1">
      <c r="A5205" s="70" t="s">
        <v>79</v>
      </c>
      <c r="B5205" s="70"/>
      <c r="C5205" s="70"/>
      <c r="D5205" s="70"/>
      <c r="E5205" s="70"/>
    </row>
    <row r="5206" spans="1:13" ht="12" customHeight="1">
      <c r="A5206" s="33"/>
      <c r="B5206" s="33"/>
      <c r="C5206" s="33"/>
      <c r="D5206" s="33"/>
      <c r="E5206" s="33"/>
    </row>
    <row r="5207" spans="1:13" ht="30" customHeight="1">
      <c r="A5207" s="27" t="s">
        <v>73</v>
      </c>
      <c r="B5207" s="71" t="s">
        <v>60</v>
      </c>
      <c r="C5207" s="71"/>
      <c r="D5207" s="71" t="s">
        <v>61</v>
      </c>
      <c r="E5207" s="71"/>
      <c r="I5207" s="1" t="s">
        <v>26</v>
      </c>
      <c r="J5207" s="1" t="s">
        <v>25</v>
      </c>
      <c r="K5207" s="1" t="s">
        <v>194</v>
      </c>
      <c r="L5207" s="1" t="s">
        <v>195</v>
      </c>
      <c r="M5207" s="1" t="s">
        <v>196</v>
      </c>
    </row>
    <row r="5208" spans="1:13" ht="52.5" customHeight="1">
      <c r="A5208" s="29" t="str">
        <f>GRD!$N$4</f>
        <v>SELECT</v>
      </c>
      <c r="B5208" s="65" t="e">
        <f t="shared" ref="B5208:B5209" si="1833">HLOOKUP(D5208,$I$47:$M$49,$G5208,FALSE)</f>
        <v>#N/A</v>
      </c>
      <c r="C5208" s="66"/>
      <c r="D5208" s="67">
        <f>VLOOKUP($I5161,DATA!$A$1:$V$200,21,FALSE)</f>
        <v>0</v>
      </c>
      <c r="E5208" s="67"/>
      <c r="G5208" s="1">
        <v>2</v>
      </c>
      <c r="H5208" s="1" t="str">
        <f t="shared" ref="H5208:H5209" si="1834">A5208</f>
        <v>SELECT</v>
      </c>
      <c r="I5208" s="1" t="e">
        <f t="shared" ref="I5208:I5269" si="1835">VLOOKUP($H5208,$H$3:$M$15,2,FALSE)</f>
        <v>#N/A</v>
      </c>
      <c r="J5208" s="1" t="e">
        <f t="shared" ref="J5208:J5269" si="1836">VLOOKUP($H5208,$H$3:$M$15,3,FALSE)</f>
        <v>#N/A</v>
      </c>
      <c r="K5208" s="1" t="e">
        <f t="shared" ref="K5208:K5269" si="1837">VLOOKUP($H5208,$H$3:$M$15,4,FALSE)</f>
        <v>#N/A</v>
      </c>
      <c r="L5208" s="1" t="e">
        <f t="shared" ref="L5208:L5269" si="1838">VLOOKUP($H5208,$H$3:$M$15,5,FALSE)</f>
        <v>#N/A</v>
      </c>
      <c r="M5208" s="1" t="e">
        <f t="shared" ref="M5208:M5269" si="1839">VLOOKUP($H5208,$H$3:$M$15,6,FALSE)</f>
        <v>#N/A</v>
      </c>
    </row>
    <row r="5209" spans="1:13" ht="52.5" customHeight="1">
      <c r="A5209" s="29" t="str">
        <f>GRD!$O$4</f>
        <v>SELECT</v>
      </c>
      <c r="B5209" s="65" t="e">
        <f t="shared" si="1833"/>
        <v>#N/A</v>
      </c>
      <c r="C5209" s="66"/>
      <c r="D5209" s="67">
        <f>VLOOKUP($I5161,DATA!$A$1:$V$200,22,FALSE)</f>
        <v>0</v>
      </c>
      <c r="E5209" s="67"/>
      <c r="G5209" s="1">
        <v>3</v>
      </c>
      <c r="H5209" s="1" t="str">
        <f t="shared" si="1834"/>
        <v>SELECT</v>
      </c>
      <c r="I5209" s="1" t="e">
        <f t="shared" si="1835"/>
        <v>#N/A</v>
      </c>
      <c r="J5209" s="1" t="e">
        <f t="shared" si="1836"/>
        <v>#N/A</v>
      </c>
      <c r="K5209" s="1" t="e">
        <f t="shared" si="1837"/>
        <v>#N/A</v>
      </c>
      <c r="L5209" s="1" t="e">
        <f t="shared" si="1838"/>
        <v>#N/A</v>
      </c>
      <c r="M5209" s="1" t="e">
        <f t="shared" si="1839"/>
        <v>#N/A</v>
      </c>
    </row>
    <row r="5215" spans="1:13">
      <c r="A5215" s="64" t="s">
        <v>80</v>
      </c>
      <c r="B5215" s="64"/>
      <c r="C5215" s="64" t="s">
        <v>81</v>
      </c>
      <c r="D5215" s="64"/>
      <c r="E5215" s="64"/>
    </row>
    <row r="5216" spans="1:13">
      <c r="C5216" s="64" t="s">
        <v>82</v>
      </c>
      <c r="D5216" s="64"/>
      <c r="E5216" s="64"/>
    </row>
    <row r="5217" spans="1:13">
      <c r="A5217" s="1" t="s">
        <v>84</v>
      </c>
    </row>
    <row r="5219" spans="1:13">
      <c r="A5219" s="1" t="s">
        <v>83</v>
      </c>
    </row>
    <row r="5221" spans="1:13" s="21" customFormat="1" ht="18.75" customHeight="1">
      <c r="A5221" s="89" t="s">
        <v>34</v>
      </c>
      <c r="B5221" s="89"/>
      <c r="C5221" s="89"/>
      <c r="D5221" s="89"/>
      <c r="E5221" s="89"/>
      <c r="I5221" s="21">
        <f t="shared" ref="I5221" si="1840">I5161+1</f>
        <v>88</v>
      </c>
    </row>
    <row r="5222" spans="1:13" s="21" customFormat="1" ht="30" customHeight="1">
      <c r="A5222" s="90" t="s">
        <v>35</v>
      </c>
      <c r="B5222" s="90"/>
      <c r="C5222" s="90"/>
      <c r="D5222" s="90"/>
      <c r="E5222" s="90"/>
      <c r="H5222" s="1"/>
      <c r="I5222" s="1"/>
      <c r="J5222" s="1"/>
      <c r="K5222" s="1"/>
      <c r="L5222" s="1"/>
      <c r="M5222" s="1"/>
    </row>
    <row r="5223" spans="1:13" ht="18.75" customHeight="1">
      <c r="A5223" s="22" t="s">
        <v>49</v>
      </c>
      <c r="B5223" s="91" t="str">
        <f>IF((SCH!$B$2=""),"",SCH!$B$2)</f>
        <v/>
      </c>
      <c r="C5223" s="91"/>
      <c r="D5223" s="91"/>
      <c r="E5223" s="92"/>
    </row>
    <row r="5224" spans="1:13" ht="18.75" customHeight="1">
      <c r="A5224" s="23" t="s">
        <v>50</v>
      </c>
      <c r="B5224" s="82" t="str">
        <f>IF((SCH!$B$3=""),"",SCH!$B$3)</f>
        <v/>
      </c>
      <c r="C5224" s="82"/>
      <c r="D5224" s="82"/>
      <c r="E5224" s="83"/>
    </row>
    <row r="5225" spans="1:13" ht="18.75" customHeight="1">
      <c r="A5225" s="23" t="s">
        <v>56</v>
      </c>
      <c r="B5225" s="46" t="str">
        <f>IF((SCH!$B$4=""),"",SCH!$B$4)</f>
        <v/>
      </c>
      <c r="C5225" s="24" t="s">
        <v>57</v>
      </c>
      <c r="D5225" s="82" t="str">
        <f>IF((SCH!$B$5=""),"",SCH!$B$5)</f>
        <v/>
      </c>
      <c r="E5225" s="83"/>
    </row>
    <row r="5226" spans="1:13" ht="18.75" customHeight="1">
      <c r="A5226" s="23" t="s">
        <v>51</v>
      </c>
      <c r="B5226" s="82" t="str">
        <f>IF((SCH!$B$6=""),"",SCH!$B$6)</f>
        <v/>
      </c>
      <c r="C5226" s="82"/>
      <c r="D5226" s="82"/>
      <c r="E5226" s="83"/>
    </row>
    <row r="5227" spans="1:13" ht="18.75" customHeight="1">
      <c r="A5227" s="23" t="s">
        <v>52</v>
      </c>
      <c r="B5227" s="82" t="str">
        <f>IF((SCH!$B$7=""),"",SCH!$B$7)</f>
        <v/>
      </c>
      <c r="C5227" s="82"/>
      <c r="D5227" s="82"/>
      <c r="E5227" s="83"/>
    </row>
    <row r="5228" spans="1:13" ht="18.75" customHeight="1">
      <c r="A5228" s="25" t="s">
        <v>53</v>
      </c>
      <c r="B5228" s="84" t="str">
        <f>IF((SCH!$B$8=""),"",SCH!$B$8)</f>
        <v/>
      </c>
      <c r="C5228" s="84"/>
      <c r="D5228" s="84"/>
      <c r="E5228" s="85"/>
    </row>
    <row r="5229" spans="1:13" ht="26.25" customHeight="1">
      <c r="A5229" s="86" t="s">
        <v>36</v>
      </c>
      <c r="B5229" s="86"/>
      <c r="C5229" s="86"/>
      <c r="D5229" s="86"/>
      <c r="E5229" s="86"/>
    </row>
    <row r="5230" spans="1:13" s="21" customFormat="1" ht="15" customHeight="1">
      <c r="A5230" s="87" t="s">
        <v>37</v>
      </c>
      <c r="B5230" s="87"/>
      <c r="C5230" s="87"/>
      <c r="D5230" s="87"/>
      <c r="E5230" s="87"/>
      <c r="H5230" s="1"/>
      <c r="I5230" s="1"/>
      <c r="J5230" s="1"/>
      <c r="K5230" s="1"/>
      <c r="L5230" s="1"/>
      <c r="M5230" s="1"/>
    </row>
    <row r="5231" spans="1:13" s="21" customFormat="1">
      <c r="A5231" s="88" t="s">
        <v>38</v>
      </c>
      <c r="B5231" s="88"/>
      <c r="C5231" s="88"/>
      <c r="D5231" s="88"/>
      <c r="E5231" s="88"/>
      <c r="H5231" s="1"/>
      <c r="I5231" s="1"/>
      <c r="J5231" s="1"/>
      <c r="K5231" s="1"/>
      <c r="L5231" s="1"/>
      <c r="M5231" s="1"/>
    </row>
    <row r="5232" spans="1:13" ht="26.25" customHeight="1">
      <c r="A5232" s="72" t="s">
        <v>39</v>
      </c>
      <c r="B5232" s="72"/>
      <c r="C5232" s="72"/>
      <c r="D5232" s="72"/>
      <c r="E5232" s="72"/>
    </row>
    <row r="5233" spans="1:5" ht="23.25">
      <c r="A5233" s="5" t="s">
        <v>45</v>
      </c>
      <c r="B5233" s="45">
        <f>VLOOKUP($I5221,DATA!$A$1:$V$200,2,FALSE)</f>
        <v>0</v>
      </c>
      <c r="C5233" s="43" t="s">
        <v>48</v>
      </c>
      <c r="D5233" s="81">
        <f>VLOOKUP($I5221,DATA!$A$1:$V$200,3,FALSE)</f>
        <v>0</v>
      </c>
      <c r="E5233" s="81"/>
    </row>
    <row r="5234" spans="1:5" ht="23.25">
      <c r="A5234" s="5" t="s">
        <v>46</v>
      </c>
      <c r="B5234" s="79">
        <f>VLOOKUP($I5221,DATA!$A$1:$V$200,4,FALSE)</f>
        <v>0</v>
      </c>
      <c r="C5234" s="79"/>
      <c r="D5234" s="79"/>
      <c r="E5234" s="79"/>
    </row>
    <row r="5235" spans="1:5" ht="23.25">
      <c r="A5235" s="5" t="s">
        <v>47</v>
      </c>
      <c r="B5235" s="79">
        <f>VLOOKUP($I5221,DATA!$A$1:$V$200,5,FALSE)</f>
        <v>0</v>
      </c>
      <c r="C5235" s="79"/>
      <c r="D5235" s="79"/>
      <c r="E5235" s="79"/>
    </row>
    <row r="5236" spans="1:5" ht="23.25" customHeight="1">
      <c r="A5236" s="5" t="s">
        <v>40</v>
      </c>
      <c r="B5236" s="79">
        <f>VLOOKUP($I5221,DATA!$A$1:$V$200,6,FALSE)</f>
        <v>0</v>
      </c>
      <c r="C5236" s="79"/>
      <c r="D5236" s="79"/>
      <c r="E5236" s="79"/>
    </row>
    <row r="5237" spans="1:5" ht="23.25" customHeight="1">
      <c r="A5237" s="5" t="s">
        <v>41</v>
      </c>
      <c r="B5237" s="79">
        <f>VLOOKUP($I5221,DATA!$A$1:$V$200,7,FALSE)</f>
        <v>0</v>
      </c>
      <c r="C5237" s="79"/>
      <c r="D5237" s="79"/>
      <c r="E5237" s="79"/>
    </row>
    <row r="5238" spans="1:5" ht="23.25" customHeight="1">
      <c r="A5238" s="5" t="s">
        <v>42</v>
      </c>
      <c r="B5238" s="79">
        <f>VLOOKUP($I5221,DATA!$A$1:$V$200,8,FALSE)</f>
        <v>0</v>
      </c>
      <c r="C5238" s="79"/>
      <c r="D5238" s="79"/>
      <c r="E5238" s="79"/>
    </row>
    <row r="5239" spans="1:5" ht="25.5">
      <c r="A5239" s="5" t="s">
        <v>43</v>
      </c>
      <c r="B5239" s="79">
        <f>VLOOKUP($I5221,DATA!$A$1:$V$200,9,FALSE)</f>
        <v>0</v>
      </c>
      <c r="C5239" s="79"/>
      <c r="D5239" s="79"/>
      <c r="E5239" s="79"/>
    </row>
    <row r="5240" spans="1:5" ht="22.5" customHeight="1">
      <c r="A5240" s="80" t="s">
        <v>44</v>
      </c>
      <c r="B5240" s="80"/>
      <c r="C5240" s="80"/>
      <c r="D5240" s="80"/>
      <c r="E5240" s="80"/>
    </row>
    <row r="5241" spans="1:5" ht="18.75" customHeight="1">
      <c r="A5241" s="72" t="s">
        <v>58</v>
      </c>
      <c r="B5241" s="72"/>
      <c r="C5241" s="72"/>
      <c r="D5241" s="72"/>
      <c r="E5241" s="72"/>
    </row>
    <row r="5242" spans="1:5" ht="22.5" customHeight="1">
      <c r="A5242" s="26" t="s">
        <v>74</v>
      </c>
    </row>
    <row r="5243" spans="1:5" ht="18" customHeight="1">
      <c r="A5243" s="44" t="s">
        <v>59</v>
      </c>
      <c r="B5243" s="73" t="s">
        <v>60</v>
      </c>
      <c r="C5243" s="74"/>
      <c r="D5243" s="73" t="s">
        <v>61</v>
      </c>
      <c r="E5243" s="74"/>
    </row>
    <row r="5244" spans="1:5" ht="37.5" customHeight="1">
      <c r="A5244" s="28" t="s">
        <v>62</v>
      </c>
      <c r="B5244" s="65" t="e">
        <f t="shared" ref="B5244" si="1841">HLOOKUP(D5244,$I$23:$M$32,2,FALSE)</f>
        <v>#N/A</v>
      </c>
      <c r="C5244" s="66"/>
      <c r="D5244" s="68">
        <f>VLOOKUP($I5221,DATA!$A$1:$V$200,10,FALSE)</f>
        <v>0</v>
      </c>
      <c r="E5244" s="69"/>
    </row>
    <row r="5245" spans="1:5" ht="37.5" customHeight="1">
      <c r="A5245" s="28" t="s">
        <v>63</v>
      </c>
      <c r="B5245" s="65" t="e">
        <f t="shared" ref="B5245" si="1842">HLOOKUP(D5244,$I$23:$M$32,3,FALSE)</f>
        <v>#N/A</v>
      </c>
      <c r="C5245" s="66"/>
      <c r="D5245" s="68">
        <f>VLOOKUP($I5221,DATA!$A$1:$V$200,11,FALSE)</f>
        <v>0</v>
      </c>
      <c r="E5245" s="69"/>
    </row>
    <row r="5246" spans="1:5" ht="37.5" customHeight="1">
      <c r="A5246" s="28" t="s">
        <v>64</v>
      </c>
      <c r="B5246" s="65" t="e">
        <f t="shared" ref="B5246" si="1843">HLOOKUP(D5244,$I$23:$M$32,4,FALSE)</f>
        <v>#N/A</v>
      </c>
      <c r="C5246" s="66"/>
      <c r="D5246" s="68">
        <f>VLOOKUP($I5221,DATA!$A$1:$V$200,12,FALSE)</f>
        <v>0</v>
      </c>
      <c r="E5246" s="69"/>
    </row>
    <row r="5247" spans="1:5" ht="21.75" customHeight="1">
      <c r="A5247" s="26" t="s">
        <v>75</v>
      </c>
    </row>
    <row r="5248" spans="1:5" ht="18" customHeight="1">
      <c r="A5248" s="75" t="s">
        <v>65</v>
      </c>
      <c r="B5248" s="73" t="s">
        <v>60</v>
      </c>
      <c r="C5248" s="74"/>
      <c r="D5248" s="73" t="s">
        <v>61</v>
      </c>
      <c r="E5248" s="74"/>
    </row>
    <row r="5249" spans="1:13" ht="37.5" customHeight="1">
      <c r="A5249" s="76"/>
      <c r="B5249" s="65" t="e">
        <f t="shared" ref="B5249" si="1844">HLOOKUP(D5244,$I$23:$M$32,5,FALSE)</f>
        <v>#N/A</v>
      </c>
      <c r="C5249" s="66"/>
      <c r="D5249" s="68">
        <f>VLOOKUP($I5221,DATA!$A$1:$V$200,13,FALSE)</f>
        <v>0</v>
      </c>
      <c r="E5249" s="69"/>
    </row>
    <row r="5250" spans="1:13" ht="22.5" customHeight="1">
      <c r="A5250" s="26" t="s">
        <v>76</v>
      </c>
    </row>
    <row r="5251" spans="1:13" ht="18" customHeight="1">
      <c r="A5251" s="77" t="s">
        <v>66</v>
      </c>
      <c r="B5251" s="73" t="s">
        <v>60</v>
      </c>
      <c r="C5251" s="74"/>
      <c r="D5251" s="73" t="s">
        <v>61</v>
      </c>
      <c r="E5251" s="74"/>
    </row>
    <row r="5252" spans="1:13" ht="37.5" customHeight="1">
      <c r="A5252" s="78"/>
      <c r="B5252" s="65" t="e">
        <f t="shared" ref="B5252" si="1845">HLOOKUP(D5244,$I$23:$M$32,6,FALSE)</f>
        <v>#N/A</v>
      </c>
      <c r="C5252" s="66"/>
      <c r="D5252" s="68">
        <f>VLOOKUP($I5221,DATA!$A$1:$V$200,14,FALSE)</f>
        <v>0</v>
      </c>
      <c r="E5252" s="69"/>
    </row>
    <row r="5253" spans="1:13" ht="22.5" customHeight="1">
      <c r="A5253" s="26" t="s">
        <v>77</v>
      </c>
    </row>
    <row r="5254" spans="1:13" ht="30" customHeight="1">
      <c r="A5254" s="27" t="s">
        <v>67</v>
      </c>
      <c r="B5254" s="73" t="s">
        <v>60</v>
      </c>
      <c r="C5254" s="74"/>
      <c r="D5254" s="73" t="s">
        <v>61</v>
      </c>
      <c r="E5254" s="74"/>
    </row>
    <row r="5255" spans="1:13" ht="37.5" customHeight="1">
      <c r="A5255" s="28" t="s">
        <v>68</v>
      </c>
      <c r="B5255" s="65" t="e">
        <f t="shared" ref="B5255" si="1846">HLOOKUP(D5244,$I$23:$M$32,7,FALSE)</f>
        <v>#N/A</v>
      </c>
      <c r="C5255" s="66"/>
      <c r="D5255" s="68">
        <f>VLOOKUP($I5221,DATA!$A$1:$V$200,15,FALSE)</f>
        <v>0</v>
      </c>
      <c r="E5255" s="69"/>
    </row>
    <row r="5256" spans="1:13" ht="37.5" customHeight="1">
      <c r="A5256" s="28" t="s">
        <v>69</v>
      </c>
      <c r="B5256" s="65" t="e">
        <f t="shared" ref="B5256" si="1847">HLOOKUP(D5244,$I$23:$M$32,8,FALSE)</f>
        <v>#N/A</v>
      </c>
      <c r="C5256" s="66"/>
      <c r="D5256" s="68">
        <f>VLOOKUP($I5221,DATA!$A$1:$V$200,16,FALSE)</f>
        <v>0</v>
      </c>
      <c r="E5256" s="69"/>
    </row>
    <row r="5257" spans="1:13" ht="45" customHeight="1">
      <c r="A5257" s="29" t="s">
        <v>70</v>
      </c>
      <c r="B5257" s="65" t="e">
        <f t="shared" ref="B5257" si="1848">HLOOKUP(D5244,$I$23:$M$32,9,FALSE)</f>
        <v>#N/A</v>
      </c>
      <c r="C5257" s="66"/>
      <c r="D5257" s="68">
        <f>VLOOKUP($I5221,DATA!$A$1:$V$200,17,FALSE)</f>
        <v>0</v>
      </c>
      <c r="E5257" s="69"/>
    </row>
    <row r="5258" spans="1:13" ht="37.5" customHeight="1">
      <c r="A5258" s="28" t="s">
        <v>71</v>
      </c>
      <c r="B5258" s="65" t="e">
        <f t="shared" ref="B5258" si="1849">HLOOKUP(D5244,$I$23:$M$32,10,FALSE)</f>
        <v>#N/A</v>
      </c>
      <c r="C5258" s="66"/>
      <c r="D5258" s="68">
        <f>VLOOKUP($I5221,DATA!$A$1:$V$200,18,FALSE)</f>
        <v>0</v>
      </c>
      <c r="E5258" s="69"/>
    </row>
    <row r="5259" spans="1:13" ht="37.5" customHeight="1">
      <c r="A5259" s="30"/>
      <c r="B5259" s="31"/>
      <c r="C5259" s="31"/>
      <c r="D5259" s="32"/>
      <c r="E5259" s="32"/>
    </row>
    <row r="5260" spans="1:13" ht="18.75" customHeight="1">
      <c r="A5260" s="72" t="s">
        <v>72</v>
      </c>
      <c r="B5260" s="72"/>
      <c r="C5260" s="72"/>
      <c r="D5260" s="72"/>
      <c r="E5260" s="72"/>
    </row>
    <row r="5261" spans="1:13" ht="22.5" customHeight="1">
      <c r="A5261" s="26" t="s">
        <v>78</v>
      </c>
    </row>
    <row r="5262" spans="1:13" ht="30" customHeight="1">
      <c r="A5262" s="27" t="s">
        <v>73</v>
      </c>
      <c r="B5262" s="73" t="s">
        <v>60</v>
      </c>
      <c r="C5262" s="74"/>
      <c r="D5262" s="73" t="s">
        <v>61</v>
      </c>
      <c r="E5262" s="74"/>
      <c r="I5262" s="1" t="s">
        <v>26</v>
      </c>
      <c r="J5262" s="1" t="s">
        <v>25</v>
      </c>
      <c r="K5262" s="1" t="s">
        <v>194</v>
      </c>
      <c r="L5262" s="1" t="s">
        <v>195</v>
      </c>
      <c r="M5262" s="1" t="s">
        <v>196</v>
      </c>
    </row>
    <row r="5263" spans="1:13" ht="52.5" customHeight="1">
      <c r="A5263" s="29" t="str">
        <f>GRD!$L$4</f>
        <v>SELECT</v>
      </c>
      <c r="B5263" s="65" t="e">
        <f t="shared" ref="B5263:B5264" si="1850">HLOOKUP(D5263,$I$42:$M$44,$G5263,FALSE)</f>
        <v>#N/A</v>
      </c>
      <c r="C5263" s="66"/>
      <c r="D5263" s="68">
        <f>VLOOKUP($I5221,DATA!$A$1:$V$200,19,FALSE)</f>
        <v>0</v>
      </c>
      <c r="E5263" s="69"/>
      <c r="G5263" s="1">
        <v>2</v>
      </c>
      <c r="H5263" s="1" t="str">
        <f t="shared" ref="H5263:H5264" si="1851">A5263</f>
        <v>SELECT</v>
      </c>
      <c r="I5263" s="1" t="e">
        <f t="shared" ref="I5263:I5264" si="1852">VLOOKUP($H5263,$H$3:$M$15,2,FALSE)</f>
        <v>#N/A</v>
      </c>
      <c r="J5263" s="1" t="e">
        <f t="shared" ref="J5263:J5264" si="1853">VLOOKUP($H5263,$H$3:$M$15,3,FALSE)</f>
        <v>#N/A</v>
      </c>
      <c r="K5263" s="1" t="e">
        <f t="shared" ref="K5263:K5264" si="1854">VLOOKUP($H5263,$H$3:$M$15,4,FALSE)</f>
        <v>#N/A</v>
      </c>
      <c r="L5263" s="1" t="e">
        <f t="shared" ref="L5263:L5264" si="1855">VLOOKUP($H5263,$H$3:$M$15,5,FALSE)</f>
        <v>#N/A</v>
      </c>
      <c r="M5263" s="1" t="e">
        <f t="shared" ref="M5263:M5264" si="1856">VLOOKUP($H5263,$H$3:$M$15,6,FALSE)</f>
        <v>#N/A</v>
      </c>
    </row>
    <row r="5264" spans="1:13" ht="52.5" customHeight="1">
      <c r="A5264" s="29" t="str">
        <f>GRD!$M$4</f>
        <v>SELECT</v>
      </c>
      <c r="B5264" s="65" t="e">
        <f t="shared" si="1850"/>
        <v>#N/A</v>
      </c>
      <c r="C5264" s="66"/>
      <c r="D5264" s="68">
        <f>VLOOKUP($I5221,DATA!$A$1:$V$200,20,FALSE)</f>
        <v>0</v>
      </c>
      <c r="E5264" s="69"/>
      <c r="G5264" s="1">
        <v>3</v>
      </c>
      <c r="H5264" s="1" t="str">
        <f t="shared" si="1851"/>
        <v>SELECT</v>
      </c>
      <c r="I5264" s="1" t="e">
        <f t="shared" si="1852"/>
        <v>#N/A</v>
      </c>
      <c r="J5264" s="1" t="e">
        <f t="shared" si="1853"/>
        <v>#N/A</v>
      </c>
      <c r="K5264" s="1" t="e">
        <f t="shared" si="1854"/>
        <v>#N/A</v>
      </c>
      <c r="L5264" s="1" t="e">
        <f t="shared" si="1855"/>
        <v>#N/A</v>
      </c>
      <c r="M5264" s="1" t="e">
        <f t="shared" si="1856"/>
        <v>#N/A</v>
      </c>
    </row>
    <row r="5265" spans="1:13" ht="37.5" customHeight="1">
      <c r="A5265" s="70" t="s">
        <v>79</v>
      </c>
      <c r="B5265" s="70"/>
      <c r="C5265" s="70"/>
      <c r="D5265" s="70"/>
      <c r="E5265" s="70"/>
    </row>
    <row r="5266" spans="1:13" ht="12" customHeight="1">
      <c r="A5266" s="33"/>
      <c r="B5266" s="33"/>
      <c r="C5266" s="33"/>
      <c r="D5266" s="33"/>
      <c r="E5266" s="33"/>
    </row>
    <row r="5267" spans="1:13" ht="30" customHeight="1">
      <c r="A5267" s="27" t="s">
        <v>73</v>
      </c>
      <c r="B5267" s="71" t="s">
        <v>60</v>
      </c>
      <c r="C5267" s="71"/>
      <c r="D5267" s="71" t="s">
        <v>61</v>
      </c>
      <c r="E5267" s="71"/>
      <c r="I5267" s="1" t="s">
        <v>26</v>
      </c>
      <c r="J5267" s="1" t="s">
        <v>25</v>
      </c>
      <c r="K5267" s="1" t="s">
        <v>194</v>
      </c>
      <c r="L5267" s="1" t="s">
        <v>195</v>
      </c>
      <c r="M5267" s="1" t="s">
        <v>196</v>
      </c>
    </row>
    <row r="5268" spans="1:13" ht="52.5" customHeight="1">
      <c r="A5268" s="29" t="str">
        <f>GRD!$N$4</f>
        <v>SELECT</v>
      </c>
      <c r="B5268" s="65" t="e">
        <f t="shared" ref="B5268:B5269" si="1857">HLOOKUP(D5268,$I$47:$M$49,$G5268,FALSE)</f>
        <v>#N/A</v>
      </c>
      <c r="C5268" s="66"/>
      <c r="D5268" s="67">
        <f>VLOOKUP($I5221,DATA!$A$1:$V$200,21,FALSE)</f>
        <v>0</v>
      </c>
      <c r="E5268" s="67"/>
      <c r="G5268" s="1">
        <v>2</v>
      </c>
      <c r="H5268" s="1" t="str">
        <f t="shared" ref="H5268:H5269" si="1858">A5268</f>
        <v>SELECT</v>
      </c>
      <c r="I5268" s="1" t="e">
        <f t="shared" si="1835"/>
        <v>#N/A</v>
      </c>
      <c r="J5268" s="1" t="e">
        <f t="shared" si="1836"/>
        <v>#N/A</v>
      </c>
      <c r="K5268" s="1" t="e">
        <f t="shared" si="1837"/>
        <v>#N/A</v>
      </c>
      <c r="L5268" s="1" t="e">
        <f t="shared" si="1838"/>
        <v>#N/A</v>
      </c>
      <c r="M5268" s="1" t="e">
        <f t="shared" si="1839"/>
        <v>#N/A</v>
      </c>
    </row>
    <row r="5269" spans="1:13" ht="52.5" customHeight="1">
      <c r="A5269" s="29" t="str">
        <f>GRD!$O$4</f>
        <v>SELECT</v>
      </c>
      <c r="B5269" s="65" t="e">
        <f t="shared" si="1857"/>
        <v>#N/A</v>
      </c>
      <c r="C5269" s="66"/>
      <c r="D5269" s="67">
        <f>VLOOKUP($I5221,DATA!$A$1:$V$200,22,FALSE)</f>
        <v>0</v>
      </c>
      <c r="E5269" s="67"/>
      <c r="G5269" s="1">
        <v>3</v>
      </c>
      <c r="H5269" s="1" t="str">
        <f t="shared" si="1858"/>
        <v>SELECT</v>
      </c>
      <c r="I5269" s="1" t="e">
        <f t="shared" si="1835"/>
        <v>#N/A</v>
      </c>
      <c r="J5269" s="1" t="e">
        <f t="shared" si="1836"/>
        <v>#N/A</v>
      </c>
      <c r="K5269" s="1" t="e">
        <f t="shared" si="1837"/>
        <v>#N/A</v>
      </c>
      <c r="L5269" s="1" t="e">
        <f t="shared" si="1838"/>
        <v>#N/A</v>
      </c>
      <c r="M5269" s="1" t="e">
        <f t="shared" si="1839"/>
        <v>#N/A</v>
      </c>
    </row>
    <row r="5275" spans="1:13">
      <c r="A5275" s="64" t="s">
        <v>80</v>
      </c>
      <c r="B5275" s="64"/>
      <c r="C5275" s="64" t="s">
        <v>81</v>
      </c>
      <c r="D5275" s="64"/>
      <c r="E5275" s="64"/>
    </row>
    <row r="5276" spans="1:13">
      <c r="C5276" s="64" t="s">
        <v>82</v>
      </c>
      <c r="D5276" s="64"/>
      <c r="E5276" s="64"/>
    </row>
    <row r="5277" spans="1:13">
      <c r="A5277" s="1" t="s">
        <v>84</v>
      </c>
    </row>
    <row r="5279" spans="1:13">
      <c r="A5279" s="1" t="s">
        <v>83</v>
      </c>
    </row>
    <row r="5281" spans="1:13" s="21" customFormat="1" ht="18.75" customHeight="1">
      <c r="A5281" s="89" t="s">
        <v>34</v>
      </c>
      <c r="B5281" s="89"/>
      <c r="C5281" s="89"/>
      <c r="D5281" s="89"/>
      <c r="E5281" s="89"/>
      <c r="I5281" s="21">
        <f t="shared" ref="I5281" si="1859">I5221+1</f>
        <v>89</v>
      </c>
    </row>
    <row r="5282" spans="1:13" s="21" customFormat="1" ht="30" customHeight="1">
      <c r="A5282" s="90" t="s">
        <v>35</v>
      </c>
      <c r="B5282" s="90"/>
      <c r="C5282" s="90"/>
      <c r="D5282" s="90"/>
      <c r="E5282" s="90"/>
      <c r="H5282" s="1"/>
      <c r="I5282" s="1"/>
      <c r="J5282" s="1"/>
      <c r="K5282" s="1"/>
      <c r="L5282" s="1"/>
      <c r="M5282" s="1"/>
    </row>
    <row r="5283" spans="1:13" ht="18.75" customHeight="1">
      <c r="A5283" s="22" t="s">
        <v>49</v>
      </c>
      <c r="B5283" s="91" t="str">
        <f>IF((SCH!$B$2=""),"",SCH!$B$2)</f>
        <v/>
      </c>
      <c r="C5283" s="91"/>
      <c r="D5283" s="91"/>
      <c r="E5283" s="92"/>
    </row>
    <row r="5284" spans="1:13" ht="18.75" customHeight="1">
      <c r="A5284" s="23" t="s">
        <v>50</v>
      </c>
      <c r="B5284" s="82" t="str">
        <f>IF((SCH!$B$3=""),"",SCH!$B$3)</f>
        <v/>
      </c>
      <c r="C5284" s="82"/>
      <c r="D5284" s="82"/>
      <c r="E5284" s="83"/>
    </row>
    <row r="5285" spans="1:13" ht="18.75" customHeight="1">
      <c r="A5285" s="23" t="s">
        <v>56</v>
      </c>
      <c r="B5285" s="46" t="str">
        <f>IF((SCH!$B$4=""),"",SCH!$B$4)</f>
        <v/>
      </c>
      <c r="C5285" s="24" t="s">
        <v>57</v>
      </c>
      <c r="D5285" s="82" t="str">
        <f>IF((SCH!$B$5=""),"",SCH!$B$5)</f>
        <v/>
      </c>
      <c r="E5285" s="83"/>
    </row>
    <row r="5286" spans="1:13" ht="18.75" customHeight="1">
      <c r="A5286" s="23" t="s">
        <v>51</v>
      </c>
      <c r="B5286" s="82" t="str">
        <f>IF((SCH!$B$6=""),"",SCH!$B$6)</f>
        <v/>
      </c>
      <c r="C5286" s="82"/>
      <c r="D5286" s="82"/>
      <c r="E5286" s="83"/>
    </row>
    <row r="5287" spans="1:13" ht="18.75" customHeight="1">
      <c r="A5287" s="23" t="s">
        <v>52</v>
      </c>
      <c r="B5287" s="82" t="str">
        <f>IF((SCH!$B$7=""),"",SCH!$B$7)</f>
        <v/>
      </c>
      <c r="C5287" s="82"/>
      <c r="D5287" s="82"/>
      <c r="E5287" s="83"/>
    </row>
    <row r="5288" spans="1:13" ht="18.75" customHeight="1">
      <c r="A5288" s="25" t="s">
        <v>53</v>
      </c>
      <c r="B5288" s="84" t="str">
        <f>IF((SCH!$B$8=""),"",SCH!$B$8)</f>
        <v/>
      </c>
      <c r="C5288" s="84"/>
      <c r="D5288" s="84"/>
      <c r="E5288" s="85"/>
    </row>
    <row r="5289" spans="1:13" ht="26.25" customHeight="1">
      <c r="A5289" s="86" t="s">
        <v>36</v>
      </c>
      <c r="B5289" s="86"/>
      <c r="C5289" s="86"/>
      <c r="D5289" s="86"/>
      <c r="E5289" s="86"/>
    </row>
    <row r="5290" spans="1:13" s="21" customFormat="1" ht="15" customHeight="1">
      <c r="A5290" s="87" t="s">
        <v>37</v>
      </c>
      <c r="B5290" s="87"/>
      <c r="C5290" s="87"/>
      <c r="D5290" s="87"/>
      <c r="E5290" s="87"/>
      <c r="H5290" s="1"/>
      <c r="I5290" s="1"/>
      <c r="J5290" s="1"/>
      <c r="K5290" s="1"/>
      <c r="L5290" s="1"/>
      <c r="M5290" s="1"/>
    </row>
    <row r="5291" spans="1:13" s="21" customFormat="1">
      <c r="A5291" s="88" t="s">
        <v>38</v>
      </c>
      <c r="B5291" s="88"/>
      <c r="C5291" s="88"/>
      <c r="D5291" s="88"/>
      <c r="E5291" s="88"/>
      <c r="H5291" s="1"/>
      <c r="I5291" s="1"/>
      <c r="J5291" s="1"/>
      <c r="K5291" s="1"/>
      <c r="L5291" s="1"/>
      <c r="M5291" s="1"/>
    </row>
    <row r="5292" spans="1:13" ht="26.25" customHeight="1">
      <c r="A5292" s="72" t="s">
        <v>39</v>
      </c>
      <c r="B5292" s="72"/>
      <c r="C5292" s="72"/>
      <c r="D5292" s="72"/>
      <c r="E5292" s="72"/>
    </row>
    <row r="5293" spans="1:13" ht="23.25">
      <c r="A5293" s="5" t="s">
        <v>45</v>
      </c>
      <c r="B5293" s="45">
        <f>VLOOKUP($I5281,DATA!$A$1:$V$200,2,FALSE)</f>
        <v>0</v>
      </c>
      <c r="C5293" s="43" t="s">
        <v>48</v>
      </c>
      <c r="D5293" s="81">
        <f>VLOOKUP($I5281,DATA!$A$1:$V$200,3,FALSE)</f>
        <v>0</v>
      </c>
      <c r="E5293" s="81"/>
    </row>
    <row r="5294" spans="1:13" ht="23.25">
      <c r="A5294" s="5" t="s">
        <v>46</v>
      </c>
      <c r="B5294" s="79">
        <f>VLOOKUP($I5281,DATA!$A$1:$V$200,4,FALSE)</f>
        <v>0</v>
      </c>
      <c r="C5294" s="79"/>
      <c r="D5294" s="79"/>
      <c r="E5294" s="79"/>
    </row>
    <row r="5295" spans="1:13" ht="23.25">
      <c r="A5295" s="5" t="s">
        <v>47</v>
      </c>
      <c r="B5295" s="79">
        <f>VLOOKUP($I5281,DATA!$A$1:$V$200,5,FALSE)</f>
        <v>0</v>
      </c>
      <c r="C5295" s="79"/>
      <c r="D5295" s="79"/>
      <c r="E5295" s="79"/>
    </row>
    <row r="5296" spans="1:13" ht="23.25" customHeight="1">
      <c r="A5296" s="5" t="s">
        <v>40</v>
      </c>
      <c r="B5296" s="79">
        <f>VLOOKUP($I5281,DATA!$A$1:$V$200,6,FALSE)</f>
        <v>0</v>
      </c>
      <c r="C5296" s="79"/>
      <c r="D5296" s="79"/>
      <c r="E5296" s="79"/>
    </row>
    <row r="5297" spans="1:5" ht="23.25" customHeight="1">
      <c r="A5297" s="5" t="s">
        <v>41</v>
      </c>
      <c r="B5297" s="79">
        <f>VLOOKUP($I5281,DATA!$A$1:$V$200,7,FALSE)</f>
        <v>0</v>
      </c>
      <c r="C5297" s="79"/>
      <c r="D5297" s="79"/>
      <c r="E5297" s="79"/>
    </row>
    <row r="5298" spans="1:5" ht="23.25" customHeight="1">
      <c r="A5298" s="5" t="s">
        <v>42</v>
      </c>
      <c r="B5298" s="79">
        <f>VLOOKUP($I5281,DATA!$A$1:$V$200,8,FALSE)</f>
        <v>0</v>
      </c>
      <c r="C5298" s="79"/>
      <c r="D5298" s="79"/>
      <c r="E5298" s="79"/>
    </row>
    <row r="5299" spans="1:5" ht="25.5">
      <c r="A5299" s="5" t="s">
        <v>43</v>
      </c>
      <c r="B5299" s="79">
        <f>VLOOKUP($I5281,DATA!$A$1:$V$200,9,FALSE)</f>
        <v>0</v>
      </c>
      <c r="C5299" s="79"/>
      <c r="D5299" s="79"/>
      <c r="E5299" s="79"/>
    </row>
    <row r="5300" spans="1:5" ht="22.5" customHeight="1">
      <c r="A5300" s="80" t="s">
        <v>44</v>
      </c>
      <c r="B5300" s="80"/>
      <c r="C5300" s="80"/>
      <c r="D5300" s="80"/>
      <c r="E5300" s="80"/>
    </row>
    <row r="5301" spans="1:5" ht="18.75" customHeight="1">
      <c r="A5301" s="72" t="s">
        <v>58</v>
      </c>
      <c r="B5301" s="72"/>
      <c r="C5301" s="72"/>
      <c r="D5301" s="72"/>
      <c r="E5301" s="72"/>
    </row>
    <row r="5302" spans="1:5" ht="22.5" customHeight="1">
      <c r="A5302" s="26" t="s">
        <v>74</v>
      </c>
    </row>
    <row r="5303" spans="1:5" ht="18" customHeight="1">
      <c r="A5303" s="44" t="s">
        <v>59</v>
      </c>
      <c r="B5303" s="73" t="s">
        <v>60</v>
      </c>
      <c r="C5303" s="74"/>
      <c r="D5303" s="73" t="s">
        <v>61</v>
      </c>
      <c r="E5303" s="74"/>
    </row>
    <row r="5304" spans="1:5" ht="37.5" customHeight="1">
      <c r="A5304" s="28" t="s">
        <v>62</v>
      </c>
      <c r="B5304" s="65" t="e">
        <f t="shared" ref="B5304" si="1860">HLOOKUP(D5304,$I$23:$M$32,2,FALSE)</f>
        <v>#N/A</v>
      </c>
      <c r="C5304" s="66"/>
      <c r="D5304" s="68">
        <f>VLOOKUP($I5281,DATA!$A$1:$V$200,10,FALSE)</f>
        <v>0</v>
      </c>
      <c r="E5304" s="69"/>
    </row>
    <row r="5305" spans="1:5" ht="37.5" customHeight="1">
      <c r="A5305" s="28" t="s">
        <v>63</v>
      </c>
      <c r="B5305" s="65" t="e">
        <f t="shared" ref="B5305" si="1861">HLOOKUP(D5304,$I$23:$M$32,3,FALSE)</f>
        <v>#N/A</v>
      </c>
      <c r="C5305" s="66"/>
      <c r="D5305" s="68">
        <f>VLOOKUP($I5281,DATA!$A$1:$V$200,11,FALSE)</f>
        <v>0</v>
      </c>
      <c r="E5305" s="69"/>
    </row>
    <row r="5306" spans="1:5" ht="37.5" customHeight="1">
      <c r="A5306" s="28" t="s">
        <v>64</v>
      </c>
      <c r="B5306" s="65" t="e">
        <f t="shared" ref="B5306" si="1862">HLOOKUP(D5304,$I$23:$M$32,4,FALSE)</f>
        <v>#N/A</v>
      </c>
      <c r="C5306" s="66"/>
      <c r="D5306" s="68">
        <f>VLOOKUP($I5281,DATA!$A$1:$V$200,12,FALSE)</f>
        <v>0</v>
      </c>
      <c r="E5306" s="69"/>
    </row>
    <row r="5307" spans="1:5" ht="21.75" customHeight="1">
      <c r="A5307" s="26" t="s">
        <v>75</v>
      </c>
    </row>
    <row r="5308" spans="1:5" ht="18" customHeight="1">
      <c r="A5308" s="75" t="s">
        <v>65</v>
      </c>
      <c r="B5308" s="73" t="s">
        <v>60</v>
      </c>
      <c r="C5308" s="74"/>
      <c r="D5308" s="73" t="s">
        <v>61</v>
      </c>
      <c r="E5308" s="74"/>
    </row>
    <row r="5309" spans="1:5" ht="37.5" customHeight="1">
      <c r="A5309" s="76"/>
      <c r="B5309" s="65" t="e">
        <f t="shared" ref="B5309" si="1863">HLOOKUP(D5304,$I$23:$M$32,5,FALSE)</f>
        <v>#N/A</v>
      </c>
      <c r="C5309" s="66"/>
      <c r="D5309" s="68">
        <f>VLOOKUP($I5281,DATA!$A$1:$V$200,13,FALSE)</f>
        <v>0</v>
      </c>
      <c r="E5309" s="69"/>
    </row>
    <row r="5310" spans="1:5" ht="22.5" customHeight="1">
      <c r="A5310" s="26" t="s">
        <v>76</v>
      </c>
    </row>
    <row r="5311" spans="1:5" ht="18" customHeight="1">
      <c r="A5311" s="77" t="s">
        <v>66</v>
      </c>
      <c r="B5311" s="73" t="s">
        <v>60</v>
      </c>
      <c r="C5311" s="74"/>
      <c r="D5311" s="73" t="s">
        <v>61</v>
      </c>
      <c r="E5311" s="74"/>
    </row>
    <row r="5312" spans="1:5" ht="37.5" customHeight="1">
      <c r="A5312" s="78"/>
      <c r="B5312" s="65" t="e">
        <f t="shared" ref="B5312" si="1864">HLOOKUP(D5304,$I$23:$M$32,6,FALSE)</f>
        <v>#N/A</v>
      </c>
      <c r="C5312" s="66"/>
      <c r="D5312" s="68">
        <f>VLOOKUP($I5281,DATA!$A$1:$V$200,14,FALSE)</f>
        <v>0</v>
      </c>
      <c r="E5312" s="69"/>
    </row>
    <row r="5313" spans="1:13" ht="22.5" customHeight="1">
      <c r="A5313" s="26" t="s">
        <v>77</v>
      </c>
    </row>
    <row r="5314" spans="1:13" ht="30" customHeight="1">
      <c r="A5314" s="27" t="s">
        <v>67</v>
      </c>
      <c r="B5314" s="73" t="s">
        <v>60</v>
      </c>
      <c r="C5314" s="74"/>
      <c r="D5314" s="73" t="s">
        <v>61</v>
      </c>
      <c r="E5314" s="74"/>
    </row>
    <row r="5315" spans="1:13" ht="37.5" customHeight="1">
      <c r="A5315" s="28" t="s">
        <v>68</v>
      </c>
      <c r="B5315" s="65" t="e">
        <f t="shared" ref="B5315" si="1865">HLOOKUP(D5304,$I$23:$M$32,7,FALSE)</f>
        <v>#N/A</v>
      </c>
      <c r="C5315" s="66"/>
      <c r="D5315" s="68">
        <f>VLOOKUP($I5281,DATA!$A$1:$V$200,15,FALSE)</f>
        <v>0</v>
      </c>
      <c r="E5315" s="69"/>
    </row>
    <row r="5316" spans="1:13" ht="37.5" customHeight="1">
      <c r="A5316" s="28" t="s">
        <v>69</v>
      </c>
      <c r="B5316" s="65" t="e">
        <f t="shared" ref="B5316" si="1866">HLOOKUP(D5304,$I$23:$M$32,8,FALSE)</f>
        <v>#N/A</v>
      </c>
      <c r="C5316" s="66"/>
      <c r="D5316" s="68">
        <f>VLOOKUP($I5281,DATA!$A$1:$V$200,16,FALSE)</f>
        <v>0</v>
      </c>
      <c r="E5316" s="69"/>
    </row>
    <row r="5317" spans="1:13" ht="45" customHeight="1">
      <c r="A5317" s="29" t="s">
        <v>70</v>
      </c>
      <c r="B5317" s="65" t="e">
        <f t="shared" ref="B5317" si="1867">HLOOKUP(D5304,$I$23:$M$32,9,FALSE)</f>
        <v>#N/A</v>
      </c>
      <c r="C5317" s="66"/>
      <c r="D5317" s="68">
        <f>VLOOKUP($I5281,DATA!$A$1:$V$200,17,FALSE)</f>
        <v>0</v>
      </c>
      <c r="E5317" s="69"/>
    </row>
    <row r="5318" spans="1:13" ht="37.5" customHeight="1">
      <c r="A5318" s="28" t="s">
        <v>71</v>
      </c>
      <c r="B5318" s="65" t="e">
        <f t="shared" ref="B5318" si="1868">HLOOKUP(D5304,$I$23:$M$32,10,FALSE)</f>
        <v>#N/A</v>
      </c>
      <c r="C5318" s="66"/>
      <c r="D5318" s="68">
        <f>VLOOKUP($I5281,DATA!$A$1:$V$200,18,FALSE)</f>
        <v>0</v>
      </c>
      <c r="E5318" s="69"/>
    </row>
    <row r="5319" spans="1:13" ht="37.5" customHeight="1">
      <c r="A5319" s="30"/>
      <c r="B5319" s="31"/>
      <c r="C5319" s="31"/>
      <c r="D5319" s="32"/>
      <c r="E5319" s="32"/>
    </row>
    <row r="5320" spans="1:13" ht="18.75" customHeight="1">
      <c r="A5320" s="72" t="s">
        <v>72</v>
      </c>
      <c r="B5320" s="72"/>
      <c r="C5320" s="72"/>
      <c r="D5320" s="72"/>
      <c r="E5320" s="72"/>
    </row>
    <row r="5321" spans="1:13" ht="22.5" customHeight="1">
      <c r="A5321" s="26" t="s">
        <v>78</v>
      </c>
    </row>
    <row r="5322" spans="1:13" ht="30" customHeight="1">
      <c r="A5322" s="27" t="s">
        <v>73</v>
      </c>
      <c r="B5322" s="73" t="s">
        <v>60</v>
      </c>
      <c r="C5322" s="74"/>
      <c r="D5322" s="73" t="s">
        <v>61</v>
      </c>
      <c r="E5322" s="74"/>
      <c r="I5322" s="1" t="s">
        <v>26</v>
      </c>
      <c r="J5322" s="1" t="s">
        <v>25</v>
      </c>
      <c r="K5322" s="1" t="s">
        <v>194</v>
      </c>
      <c r="L5322" s="1" t="s">
        <v>195</v>
      </c>
      <c r="M5322" s="1" t="s">
        <v>196</v>
      </c>
    </row>
    <row r="5323" spans="1:13" ht="52.5" customHeight="1">
      <c r="A5323" s="29" t="str">
        <f>GRD!$L$4</f>
        <v>SELECT</v>
      </c>
      <c r="B5323" s="65" t="e">
        <f t="shared" ref="B5323:B5324" si="1869">HLOOKUP(D5323,$I$42:$M$44,$G5323,FALSE)</f>
        <v>#N/A</v>
      </c>
      <c r="C5323" s="66"/>
      <c r="D5323" s="68">
        <f>VLOOKUP($I5281,DATA!$A$1:$V$200,19,FALSE)</f>
        <v>0</v>
      </c>
      <c r="E5323" s="69"/>
      <c r="G5323" s="1">
        <v>2</v>
      </c>
      <c r="H5323" s="1" t="str">
        <f t="shared" ref="H5323:H5324" si="1870">A5323</f>
        <v>SELECT</v>
      </c>
      <c r="I5323" s="1" t="e">
        <f t="shared" ref="I5323:I5324" si="1871">VLOOKUP($H5323,$H$3:$M$15,2,FALSE)</f>
        <v>#N/A</v>
      </c>
      <c r="J5323" s="1" t="e">
        <f t="shared" ref="J5323:J5324" si="1872">VLOOKUP($H5323,$H$3:$M$15,3,FALSE)</f>
        <v>#N/A</v>
      </c>
      <c r="K5323" s="1" t="e">
        <f t="shared" ref="K5323:K5324" si="1873">VLOOKUP($H5323,$H$3:$M$15,4,FALSE)</f>
        <v>#N/A</v>
      </c>
      <c r="L5323" s="1" t="e">
        <f t="shared" ref="L5323:L5324" si="1874">VLOOKUP($H5323,$H$3:$M$15,5,FALSE)</f>
        <v>#N/A</v>
      </c>
      <c r="M5323" s="1" t="e">
        <f t="shared" ref="M5323:M5324" si="1875">VLOOKUP($H5323,$H$3:$M$15,6,FALSE)</f>
        <v>#N/A</v>
      </c>
    </row>
    <row r="5324" spans="1:13" ht="52.5" customHeight="1">
      <c r="A5324" s="29" t="str">
        <f>GRD!$M$4</f>
        <v>SELECT</v>
      </c>
      <c r="B5324" s="65" t="e">
        <f t="shared" si="1869"/>
        <v>#N/A</v>
      </c>
      <c r="C5324" s="66"/>
      <c r="D5324" s="68">
        <f>VLOOKUP($I5281,DATA!$A$1:$V$200,20,FALSE)</f>
        <v>0</v>
      </c>
      <c r="E5324" s="69"/>
      <c r="G5324" s="1">
        <v>3</v>
      </c>
      <c r="H5324" s="1" t="str">
        <f t="shared" si="1870"/>
        <v>SELECT</v>
      </c>
      <c r="I5324" s="1" t="e">
        <f t="shared" si="1871"/>
        <v>#N/A</v>
      </c>
      <c r="J5324" s="1" t="e">
        <f t="shared" si="1872"/>
        <v>#N/A</v>
      </c>
      <c r="K5324" s="1" t="e">
        <f t="shared" si="1873"/>
        <v>#N/A</v>
      </c>
      <c r="L5324" s="1" t="e">
        <f t="shared" si="1874"/>
        <v>#N/A</v>
      </c>
      <c r="M5324" s="1" t="e">
        <f t="shared" si="1875"/>
        <v>#N/A</v>
      </c>
    </row>
    <row r="5325" spans="1:13" ht="37.5" customHeight="1">
      <c r="A5325" s="70" t="s">
        <v>79</v>
      </c>
      <c r="B5325" s="70"/>
      <c r="C5325" s="70"/>
      <c r="D5325" s="70"/>
      <c r="E5325" s="70"/>
    </row>
    <row r="5326" spans="1:13" ht="12" customHeight="1">
      <c r="A5326" s="33"/>
      <c r="B5326" s="33"/>
      <c r="C5326" s="33"/>
      <c r="D5326" s="33"/>
      <c r="E5326" s="33"/>
    </row>
    <row r="5327" spans="1:13" ht="30" customHeight="1">
      <c r="A5327" s="27" t="s">
        <v>73</v>
      </c>
      <c r="B5327" s="71" t="s">
        <v>60</v>
      </c>
      <c r="C5327" s="71"/>
      <c r="D5327" s="71" t="s">
        <v>61</v>
      </c>
      <c r="E5327" s="71"/>
      <c r="I5327" s="1" t="s">
        <v>26</v>
      </c>
      <c r="J5327" s="1" t="s">
        <v>25</v>
      </c>
      <c r="K5327" s="1" t="s">
        <v>194</v>
      </c>
      <c r="L5327" s="1" t="s">
        <v>195</v>
      </c>
      <c r="M5327" s="1" t="s">
        <v>196</v>
      </c>
    </row>
    <row r="5328" spans="1:13" ht="52.5" customHeight="1">
      <c r="A5328" s="29" t="str">
        <f>GRD!$N$4</f>
        <v>SELECT</v>
      </c>
      <c r="B5328" s="65" t="e">
        <f t="shared" ref="B5328:B5329" si="1876">HLOOKUP(D5328,$I$47:$M$49,$G5328,FALSE)</f>
        <v>#N/A</v>
      </c>
      <c r="C5328" s="66"/>
      <c r="D5328" s="67">
        <f>VLOOKUP($I5281,DATA!$A$1:$V$200,21,FALSE)</f>
        <v>0</v>
      </c>
      <c r="E5328" s="67"/>
      <c r="G5328" s="1">
        <v>2</v>
      </c>
      <c r="H5328" s="1" t="str">
        <f t="shared" ref="H5328:H5329" si="1877">A5328</f>
        <v>SELECT</v>
      </c>
      <c r="I5328" s="1" t="e">
        <f t="shared" ref="I5328:I5389" si="1878">VLOOKUP($H5328,$H$3:$M$15,2,FALSE)</f>
        <v>#N/A</v>
      </c>
      <c r="J5328" s="1" t="e">
        <f t="shared" ref="J5328:J5389" si="1879">VLOOKUP($H5328,$H$3:$M$15,3,FALSE)</f>
        <v>#N/A</v>
      </c>
      <c r="K5328" s="1" t="e">
        <f t="shared" ref="K5328:K5389" si="1880">VLOOKUP($H5328,$H$3:$M$15,4,FALSE)</f>
        <v>#N/A</v>
      </c>
      <c r="L5328" s="1" t="e">
        <f t="shared" ref="L5328:L5389" si="1881">VLOOKUP($H5328,$H$3:$M$15,5,FALSE)</f>
        <v>#N/A</v>
      </c>
      <c r="M5328" s="1" t="e">
        <f t="shared" ref="M5328:M5389" si="1882">VLOOKUP($H5328,$H$3:$M$15,6,FALSE)</f>
        <v>#N/A</v>
      </c>
    </row>
    <row r="5329" spans="1:13" ht="52.5" customHeight="1">
      <c r="A5329" s="29" t="str">
        <f>GRD!$O$4</f>
        <v>SELECT</v>
      </c>
      <c r="B5329" s="65" t="e">
        <f t="shared" si="1876"/>
        <v>#N/A</v>
      </c>
      <c r="C5329" s="66"/>
      <c r="D5329" s="67">
        <f>VLOOKUP($I5281,DATA!$A$1:$V$200,22,FALSE)</f>
        <v>0</v>
      </c>
      <c r="E5329" s="67"/>
      <c r="G5329" s="1">
        <v>3</v>
      </c>
      <c r="H5329" s="1" t="str">
        <f t="shared" si="1877"/>
        <v>SELECT</v>
      </c>
      <c r="I5329" s="1" t="e">
        <f t="shared" si="1878"/>
        <v>#N/A</v>
      </c>
      <c r="J5329" s="1" t="e">
        <f t="shared" si="1879"/>
        <v>#N/A</v>
      </c>
      <c r="K5329" s="1" t="e">
        <f t="shared" si="1880"/>
        <v>#N/A</v>
      </c>
      <c r="L5329" s="1" t="e">
        <f t="shared" si="1881"/>
        <v>#N/A</v>
      </c>
      <c r="M5329" s="1" t="e">
        <f t="shared" si="1882"/>
        <v>#N/A</v>
      </c>
    </row>
    <row r="5335" spans="1:13">
      <c r="A5335" s="64" t="s">
        <v>80</v>
      </c>
      <c r="B5335" s="64"/>
      <c r="C5335" s="64" t="s">
        <v>81</v>
      </c>
      <c r="D5335" s="64"/>
      <c r="E5335" s="64"/>
    </row>
    <row r="5336" spans="1:13">
      <c r="C5336" s="64" t="s">
        <v>82</v>
      </c>
      <c r="D5336" s="64"/>
      <c r="E5336" s="64"/>
    </row>
    <row r="5337" spans="1:13">
      <c r="A5337" s="1" t="s">
        <v>84</v>
      </c>
    </row>
    <row r="5339" spans="1:13">
      <c r="A5339" s="1" t="s">
        <v>83</v>
      </c>
    </row>
    <row r="5341" spans="1:13" s="21" customFormat="1" ht="18.75" customHeight="1">
      <c r="A5341" s="89" t="s">
        <v>34</v>
      </c>
      <c r="B5341" s="89"/>
      <c r="C5341" s="89"/>
      <c r="D5341" s="89"/>
      <c r="E5341" s="89"/>
      <c r="I5341" s="21">
        <f t="shared" ref="I5341" si="1883">I5281+1</f>
        <v>90</v>
      </c>
    </row>
    <row r="5342" spans="1:13" s="21" customFormat="1" ht="30" customHeight="1">
      <c r="A5342" s="90" t="s">
        <v>35</v>
      </c>
      <c r="B5342" s="90"/>
      <c r="C5342" s="90"/>
      <c r="D5342" s="90"/>
      <c r="E5342" s="90"/>
      <c r="H5342" s="1"/>
      <c r="I5342" s="1"/>
      <c r="J5342" s="1"/>
      <c r="K5342" s="1"/>
      <c r="L5342" s="1"/>
      <c r="M5342" s="1"/>
    </row>
    <row r="5343" spans="1:13" ht="18.75" customHeight="1">
      <c r="A5343" s="22" t="s">
        <v>49</v>
      </c>
      <c r="B5343" s="91" t="str">
        <f>IF((SCH!$B$2=""),"",SCH!$B$2)</f>
        <v/>
      </c>
      <c r="C5343" s="91"/>
      <c r="D5343" s="91"/>
      <c r="E5343" s="92"/>
    </row>
    <row r="5344" spans="1:13" ht="18.75" customHeight="1">
      <c r="A5344" s="23" t="s">
        <v>50</v>
      </c>
      <c r="B5344" s="82" t="str">
        <f>IF((SCH!$B$3=""),"",SCH!$B$3)</f>
        <v/>
      </c>
      <c r="C5344" s="82"/>
      <c r="D5344" s="82"/>
      <c r="E5344" s="83"/>
    </row>
    <row r="5345" spans="1:13" ht="18.75" customHeight="1">
      <c r="A5345" s="23" t="s">
        <v>56</v>
      </c>
      <c r="B5345" s="46" t="str">
        <f>IF((SCH!$B$4=""),"",SCH!$B$4)</f>
        <v/>
      </c>
      <c r="C5345" s="24" t="s">
        <v>57</v>
      </c>
      <c r="D5345" s="82" t="str">
        <f>IF((SCH!$B$5=""),"",SCH!$B$5)</f>
        <v/>
      </c>
      <c r="E5345" s="83"/>
    </row>
    <row r="5346" spans="1:13" ht="18.75" customHeight="1">
      <c r="A5346" s="23" t="s">
        <v>51</v>
      </c>
      <c r="B5346" s="82" t="str">
        <f>IF((SCH!$B$6=""),"",SCH!$B$6)</f>
        <v/>
      </c>
      <c r="C5346" s="82"/>
      <c r="D5346" s="82"/>
      <c r="E5346" s="83"/>
    </row>
    <row r="5347" spans="1:13" ht="18.75" customHeight="1">
      <c r="A5347" s="23" t="s">
        <v>52</v>
      </c>
      <c r="B5347" s="82" t="str">
        <f>IF((SCH!$B$7=""),"",SCH!$B$7)</f>
        <v/>
      </c>
      <c r="C5347" s="82"/>
      <c r="D5347" s="82"/>
      <c r="E5347" s="83"/>
    </row>
    <row r="5348" spans="1:13" ht="18.75" customHeight="1">
      <c r="A5348" s="25" t="s">
        <v>53</v>
      </c>
      <c r="B5348" s="84" t="str">
        <f>IF((SCH!$B$8=""),"",SCH!$B$8)</f>
        <v/>
      </c>
      <c r="C5348" s="84"/>
      <c r="D5348" s="84"/>
      <c r="E5348" s="85"/>
    </row>
    <row r="5349" spans="1:13" ht="26.25" customHeight="1">
      <c r="A5349" s="86" t="s">
        <v>36</v>
      </c>
      <c r="B5349" s="86"/>
      <c r="C5349" s="86"/>
      <c r="D5349" s="86"/>
      <c r="E5349" s="86"/>
    </row>
    <row r="5350" spans="1:13" s="21" customFormat="1" ht="15" customHeight="1">
      <c r="A5350" s="87" t="s">
        <v>37</v>
      </c>
      <c r="B5350" s="87"/>
      <c r="C5350" s="87"/>
      <c r="D5350" s="87"/>
      <c r="E5350" s="87"/>
      <c r="H5350" s="1"/>
      <c r="I5350" s="1"/>
      <c r="J5350" s="1"/>
      <c r="K5350" s="1"/>
      <c r="L5350" s="1"/>
      <c r="M5350" s="1"/>
    </row>
    <row r="5351" spans="1:13" s="21" customFormat="1">
      <c r="A5351" s="88" t="s">
        <v>38</v>
      </c>
      <c r="B5351" s="88"/>
      <c r="C5351" s="88"/>
      <c r="D5351" s="88"/>
      <c r="E5351" s="88"/>
      <c r="H5351" s="1"/>
      <c r="I5351" s="1"/>
      <c r="J5351" s="1"/>
      <c r="K5351" s="1"/>
      <c r="L5351" s="1"/>
      <c r="M5351" s="1"/>
    </row>
    <row r="5352" spans="1:13" ht="26.25" customHeight="1">
      <c r="A5352" s="72" t="s">
        <v>39</v>
      </c>
      <c r="B5352" s="72"/>
      <c r="C5352" s="72"/>
      <c r="D5352" s="72"/>
      <c r="E5352" s="72"/>
    </row>
    <row r="5353" spans="1:13" ht="23.25">
      <c r="A5353" s="5" t="s">
        <v>45</v>
      </c>
      <c r="B5353" s="45">
        <f>VLOOKUP($I5341,DATA!$A$1:$V$200,2,FALSE)</f>
        <v>0</v>
      </c>
      <c r="C5353" s="43" t="s">
        <v>48</v>
      </c>
      <c r="D5353" s="81">
        <f>VLOOKUP($I5341,DATA!$A$1:$V$200,3,FALSE)</f>
        <v>0</v>
      </c>
      <c r="E5353" s="81"/>
    </row>
    <row r="5354" spans="1:13" ht="23.25">
      <c r="A5354" s="5" t="s">
        <v>46</v>
      </c>
      <c r="B5354" s="79">
        <f>VLOOKUP($I5341,DATA!$A$1:$V$200,4,FALSE)</f>
        <v>0</v>
      </c>
      <c r="C5354" s="79"/>
      <c r="D5354" s="79"/>
      <c r="E5354" s="79"/>
    </row>
    <row r="5355" spans="1:13" ht="23.25">
      <c r="A5355" s="5" t="s">
        <v>47</v>
      </c>
      <c r="B5355" s="79">
        <f>VLOOKUP($I5341,DATA!$A$1:$V$200,5,FALSE)</f>
        <v>0</v>
      </c>
      <c r="C5355" s="79"/>
      <c r="D5355" s="79"/>
      <c r="E5355" s="79"/>
    </row>
    <row r="5356" spans="1:13" ht="23.25" customHeight="1">
      <c r="A5356" s="5" t="s">
        <v>40</v>
      </c>
      <c r="B5356" s="79">
        <f>VLOOKUP($I5341,DATA!$A$1:$V$200,6,FALSE)</f>
        <v>0</v>
      </c>
      <c r="C5356" s="79"/>
      <c r="D5356" s="79"/>
      <c r="E5356" s="79"/>
    </row>
    <row r="5357" spans="1:13" ht="23.25" customHeight="1">
      <c r="A5357" s="5" t="s">
        <v>41</v>
      </c>
      <c r="B5357" s="79">
        <f>VLOOKUP($I5341,DATA!$A$1:$V$200,7,FALSE)</f>
        <v>0</v>
      </c>
      <c r="C5357" s="79"/>
      <c r="D5357" s="79"/>
      <c r="E5357" s="79"/>
    </row>
    <row r="5358" spans="1:13" ht="23.25" customHeight="1">
      <c r="A5358" s="5" t="s">
        <v>42</v>
      </c>
      <c r="B5358" s="79">
        <f>VLOOKUP($I5341,DATA!$A$1:$V$200,8,FALSE)</f>
        <v>0</v>
      </c>
      <c r="C5358" s="79"/>
      <c r="D5358" s="79"/>
      <c r="E5358" s="79"/>
    </row>
    <row r="5359" spans="1:13" ht="25.5">
      <c r="A5359" s="5" t="s">
        <v>43</v>
      </c>
      <c r="B5359" s="79">
        <f>VLOOKUP($I5341,DATA!$A$1:$V$200,9,FALSE)</f>
        <v>0</v>
      </c>
      <c r="C5359" s="79"/>
      <c r="D5359" s="79"/>
      <c r="E5359" s="79"/>
    </row>
    <row r="5360" spans="1:13" ht="22.5" customHeight="1">
      <c r="A5360" s="80" t="s">
        <v>44</v>
      </c>
      <c r="B5360" s="80"/>
      <c r="C5360" s="80"/>
      <c r="D5360" s="80"/>
      <c r="E5360" s="80"/>
    </row>
    <row r="5361" spans="1:5" ht="18.75" customHeight="1">
      <c r="A5361" s="72" t="s">
        <v>58</v>
      </c>
      <c r="B5361" s="72"/>
      <c r="C5361" s="72"/>
      <c r="D5361" s="72"/>
      <c r="E5361" s="72"/>
    </row>
    <row r="5362" spans="1:5" ht="22.5" customHeight="1">
      <c r="A5362" s="26" t="s">
        <v>74</v>
      </c>
    </row>
    <row r="5363" spans="1:5" ht="18" customHeight="1">
      <c r="A5363" s="44" t="s">
        <v>59</v>
      </c>
      <c r="B5363" s="73" t="s">
        <v>60</v>
      </c>
      <c r="C5363" s="74"/>
      <c r="D5363" s="73" t="s">
        <v>61</v>
      </c>
      <c r="E5363" s="74"/>
    </row>
    <row r="5364" spans="1:5" ht="37.5" customHeight="1">
      <c r="A5364" s="28" t="s">
        <v>62</v>
      </c>
      <c r="B5364" s="65" t="e">
        <f t="shared" ref="B5364" si="1884">HLOOKUP(D5364,$I$23:$M$32,2,FALSE)</f>
        <v>#N/A</v>
      </c>
      <c r="C5364" s="66"/>
      <c r="D5364" s="68">
        <f>VLOOKUP($I5341,DATA!$A$1:$V$200,10,FALSE)</f>
        <v>0</v>
      </c>
      <c r="E5364" s="69"/>
    </row>
    <row r="5365" spans="1:5" ht="37.5" customHeight="1">
      <c r="A5365" s="28" t="s">
        <v>63</v>
      </c>
      <c r="B5365" s="65" t="e">
        <f t="shared" ref="B5365" si="1885">HLOOKUP(D5364,$I$23:$M$32,3,FALSE)</f>
        <v>#N/A</v>
      </c>
      <c r="C5365" s="66"/>
      <c r="D5365" s="68">
        <f>VLOOKUP($I5341,DATA!$A$1:$V$200,11,FALSE)</f>
        <v>0</v>
      </c>
      <c r="E5365" s="69"/>
    </row>
    <row r="5366" spans="1:5" ht="37.5" customHeight="1">
      <c r="A5366" s="28" t="s">
        <v>64</v>
      </c>
      <c r="B5366" s="65" t="e">
        <f t="shared" ref="B5366" si="1886">HLOOKUP(D5364,$I$23:$M$32,4,FALSE)</f>
        <v>#N/A</v>
      </c>
      <c r="C5366" s="66"/>
      <c r="D5366" s="68">
        <f>VLOOKUP($I5341,DATA!$A$1:$V$200,12,FALSE)</f>
        <v>0</v>
      </c>
      <c r="E5366" s="69"/>
    </row>
    <row r="5367" spans="1:5" ht="21.75" customHeight="1">
      <c r="A5367" s="26" t="s">
        <v>75</v>
      </c>
    </row>
    <row r="5368" spans="1:5" ht="18" customHeight="1">
      <c r="A5368" s="75" t="s">
        <v>65</v>
      </c>
      <c r="B5368" s="73" t="s">
        <v>60</v>
      </c>
      <c r="C5368" s="74"/>
      <c r="D5368" s="73" t="s">
        <v>61</v>
      </c>
      <c r="E5368" s="74"/>
    </row>
    <row r="5369" spans="1:5" ht="37.5" customHeight="1">
      <c r="A5369" s="76"/>
      <c r="B5369" s="65" t="e">
        <f t="shared" ref="B5369" si="1887">HLOOKUP(D5364,$I$23:$M$32,5,FALSE)</f>
        <v>#N/A</v>
      </c>
      <c r="C5369" s="66"/>
      <c r="D5369" s="68">
        <f>VLOOKUP($I5341,DATA!$A$1:$V$200,13,FALSE)</f>
        <v>0</v>
      </c>
      <c r="E5369" s="69"/>
    </row>
    <row r="5370" spans="1:5" ht="22.5" customHeight="1">
      <c r="A5370" s="26" t="s">
        <v>76</v>
      </c>
    </row>
    <row r="5371" spans="1:5" ht="18" customHeight="1">
      <c r="A5371" s="77" t="s">
        <v>66</v>
      </c>
      <c r="B5371" s="73" t="s">
        <v>60</v>
      </c>
      <c r="C5371" s="74"/>
      <c r="D5371" s="73" t="s">
        <v>61</v>
      </c>
      <c r="E5371" s="74"/>
    </row>
    <row r="5372" spans="1:5" ht="37.5" customHeight="1">
      <c r="A5372" s="78"/>
      <c r="B5372" s="65" t="e">
        <f t="shared" ref="B5372" si="1888">HLOOKUP(D5364,$I$23:$M$32,6,FALSE)</f>
        <v>#N/A</v>
      </c>
      <c r="C5372" s="66"/>
      <c r="D5372" s="68">
        <f>VLOOKUP($I5341,DATA!$A$1:$V$200,14,FALSE)</f>
        <v>0</v>
      </c>
      <c r="E5372" s="69"/>
    </row>
    <row r="5373" spans="1:5" ht="22.5" customHeight="1">
      <c r="A5373" s="26" t="s">
        <v>77</v>
      </c>
    </row>
    <row r="5374" spans="1:5" ht="30" customHeight="1">
      <c r="A5374" s="27" t="s">
        <v>67</v>
      </c>
      <c r="B5374" s="73" t="s">
        <v>60</v>
      </c>
      <c r="C5374" s="74"/>
      <c r="D5374" s="73" t="s">
        <v>61</v>
      </c>
      <c r="E5374" s="74"/>
    </row>
    <row r="5375" spans="1:5" ht="37.5" customHeight="1">
      <c r="A5375" s="28" t="s">
        <v>68</v>
      </c>
      <c r="B5375" s="65" t="e">
        <f t="shared" ref="B5375" si="1889">HLOOKUP(D5364,$I$23:$M$32,7,FALSE)</f>
        <v>#N/A</v>
      </c>
      <c r="C5375" s="66"/>
      <c r="D5375" s="68">
        <f>VLOOKUP($I5341,DATA!$A$1:$V$200,15,FALSE)</f>
        <v>0</v>
      </c>
      <c r="E5375" s="69"/>
    </row>
    <row r="5376" spans="1:5" ht="37.5" customHeight="1">
      <c r="A5376" s="28" t="s">
        <v>69</v>
      </c>
      <c r="B5376" s="65" t="e">
        <f t="shared" ref="B5376" si="1890">HLOOKUP(D5364,$I$23:$M$32,8,FALSE)</f>
        <v>#N/A</v>
      </c>
      <c r="C5376" s="66"/>
      <c r="D5376" s="68">
        <f>VLOOKUP($I5341,DATA!$A$1:$V$200,16,FALSE)</f>
        <v>0</v>
      </c>
      <c r="E5376" s="69"/>
    </row>
    <row r="5377" spans="1:13" ht="45" customHeight="1">
      <c r="A5377" s="29" t="s">
        <v>70</v>
      </c>
      <c r="B5377" s="65" t="e">
        <f t="shared" ref="B5377" si="1891">HLOOKUP(D5364,$I$23:$M$32,9,FALSE)</f>
        <v>#N/A</v>
      </c>
      <c r="C5377" s="66"/>
      <c r="D5377" s="68">
        <f>VLOOKUP($I5341,DATA!$A$1:$V$200,17,FALSE)</f>
        <v>0</v>
      </c>
      <c r="E5377" s="69"/>
    </row>
    <row r="5378" spans="1:13" ht="37.5" customHeight="1">
      <c r="A5378" s="28" t="s">
        <v>71</v>
      </c>
      <c r="B5378" s="65" t="e">
        <f t="shared" ref="B5378" si="1892">HLOOKUP(D5364,$I$23:$M$32,10,FALSE)</f>
        <v>#N/A</v>
      </c>
      <c r="C5378" s="66"/>
      <c r="D5378" s="68">
        <f>VLOOKUP($I5341,DATA!$A$1:$V$200,18,FALSE)</f>
        <v>0</v>
      </c>
      <c r="E5378" s="69"/>
    </row>
    <row r="5379" spans="1:13" ht="37.5" customHeight="1">
      <c r="A5379" s="30"/>
      <c r="B5379" s="31"/>
      <c r="C5379" s="31"/>
      <c r="D5379" s="32"/>
      <c r="E5379" s="32"/>
    </row>
    <row r="5380" spans="1:13" ht="18.75" customHeight="1">
      <c r="A5380" s="72" t="s">
        <v>72</v>
      </c>
      <c r="B5380" s="72"/>
      <c r="C5380" s="72"/>
      <c r="D5380" s="72"/>
      <c r="E5380" s="72"/>
    </row>
    <row r="5381" spans="1:13" ht="22.5" customHeight="1">
      <c r="A5381" s="26" t="s">
        <v>78</v>
      </c>
    </row>
    <row r="5382" spans="1:13" ht="30" customHeight="1">
      <c r="A5382" s="27" t="s">
        <v>73</v>
      </c>
      <c r="B5382" s="73" t="s">
        <v>60</v>
      </c>
      <c r="C5382" s="74"/>
      <c r="D5382" s="73" t="s">
        <v>61</v>
      </c>
      <c r="E5382" s="74"/>
      <c r="I5382" s="1" t="s">
        <v>26</v>
      </c>
      <c r="J5382" s="1" t="s">
        <v>25</v>
      </c>
      <c r="K5382" s="1" t="s">
        <v>194</v>
      </c>
      <c r="L5382" s="1" t="s">
        <v>195</v>
      </c>
      <c r="M5382" s="1" t="s">
        <v>196</v>
      </c>
    </row>
    <row r="5383" spans="1:13" ht="52.5" customHeight="1">
      <c r="A5383" s="29" t="str">
        <f>GRD!$L$4</f>
        <v>SELECT</v>
      </c>
      <c r="B5383" s="65" t="e">
        <f t="shared" ref="B5383:B5384" si="1893">HLOOKUP(D5383,$I$42:$M$44,$G5383,FALSE)</f>
        <v>#N/A</v>
      </c>
      <c r="C5383" s="66"/>
      <c r="D5383" s="68">
        <f>VLOOKUP($I5341,DATA!$A$1:$V$200,19,FALSE)</f>
        <v>0</v>
      </c>
      <c r="E5383" s="69"/>
      <c r="G5383" s="1">
        <v>2</v>
      </c>
      <c r="H5383" s="1" t="str">
        <f t="shared" ref="H5383:H5384" si="1894">A5383</f>
        <v>SELECT</v>
      </c>
      <c r="I5383" s="1" t="e">
        <f t="shared" ref="I5383:I5384" si="1895">VLOOKUP($H5383,$H$3:$M$15,2,FALSE)</f>
        <v>#N/A</v>
      </c>
      <c r="J5383" s="1" t="e">
        <f t="shared" ref="J5383:J5384" si="1896">VLOOKUP($H5383,$H$3:$M$15,3,FALSE)</f>
        <v>#N/A</v>
      </c>
      <c r="K5383" s="1" t="e">
        <f t="shared" ref="K5383:K5384" si="1897">VLOOKUP($H5383,$H$3:$M$15,4,FALSE)</f>
        <v>#N/A</v>
      </c>
      <c r="L5383" s="1" t="e">
        <f t="shared" ref="L5383:L5384" si="1898">VLOOKUP($H5383,$H$3:$M$15,5,FALSE)</f>
        <v>#N/A</v>
      </c>
      <c r="M5383" s="1" t="e">
        <f t="shared" ref="M5383:M5384" si="1899">VLOOKUP($H5383,$H$3:$M$15,6,FALSE)</f>
        <v>#N/A</v>
      </c>
    </row>
    <row r="5384" spans="1:13" ht="52.5" customHeight="1">
      <c r="A5384" s="29" t="str">
        <f>GRD!$M$4</f>
        <v>SELECT</v>
      </c>
      <c r="B5384" s="65" t="e">
        <f t="shared" si="1893"/>
        <v>#N/A</v>
      </c>
      <c r="C5384" s="66"/>
      <c r="D5384" s="68">
        <f>VLOOKUP($I5341,DATA!$A$1:$V$200,20,FALSE)</f>
        <v>0</v>
      </c>
      <c r="E5384" s="69"/>
      <c r="G5384" s="1">
        <v>3</v>
      </c>
      <c r="H5384" s="1" t="str">
        <f t="shared" si="1894"/>
        <v>SELECT</v>
      </c>
      <c r="I5384" s="1" t="e">
        <f t="shared" si="1895"/>
        <v>#N/A</v>
      </c>
      <c r="J5384" s="1" t="e">
        <f t="shared" si="1896"/>
        <v>#N/A</v>
      </c>
      <c r="K5384" s="1" t="e">
        <f t="shared" si="1897"/>
        <v>#N/A</v>
      </c>
      <c r="L5384" s="1" t="e">
        <f t="shared" si="1898"/>
        <v>#N/A</v>
      </c>
      <c r="M5384" s="1" t="e">
        <f t="shared" si="1899"/>
        <v>#N/A</v>
      </c>
    </row>
    <row r="5385" spans="1:13" ht="37.5" customHeight="1">
      <c r="A5385" s="70" t="s">
        <v>79</v>
      </c>
      <c r="B5385" s="70"/>
      <c r="C5385" s="70"/>
      <c r="D5385" s="70"/>
      <c r="E5385" s="70"/>
    </row>
    <row r="5386" spans="1:13" ht="12" customHeight="1">
      <c r="A5386" s="33"/>
      <c r="B5386" s="33"/>
      <c r="C5386" s="33"/>
      <c r="D5386" s="33"/>
      <c r="E5386" s="33"/>
    </row>
    <row r="5387" spans="1:13" ht="30" customHeight="1">
      <c r="A5387" s="27" t="s">
        <v>73</v>
      </c>
      <c r="B5387" s="71" t="s">
        <v>60</v>
      </c>
      <c r="C5387" s="71"/>
      <c r="D5387" s="71" t="s">
        <v>61</v>
      </c>
      <c r="E5387" s="71"/>
      <c r="I5387" s="1" t="s">
        <v>26</v>
      </c>
      <c r="J5387" s="1" t="s">
        <v>25</v>
      </c>
      <c r="K5387" s="1" t="s">
        <v>194</v>
      </c>
      <c r="L5387" s="1" t="s">
        <v>195</v>
      </c>
      <c r="M5387" s="1" t="s">
        <v>196</v>
      </c>
    </row>
    <row r="5388" spans="1:13" ht="52.5" customHeight="1">
      <c r="A5388" s="29" t="str">
        <f>GRD!$N$4</f>
        <v>SELECT</v>
      </c>
      <c r="B5388" s="65" t="e">
        <f t="shared" ref="B5388:B5389" si="1900">HLOOKUP(D5388,$I$47:$M$49,$G5388,FALSE)</f>
        <v>#N/A</v>
      </c>
      <c r="C5388" s="66"/>
      <c r="D5388" s="67">
        <f>VLOOKUP($I5341,DATA!$A$1:$V$200,21,FALSE)</f>
        <v>0</v>
      </c>
      <c r="E5388" s="67"/>
      <c r="G5388" s="1">
        <v>2</v>
      </c>
      <c r="H5388" s="1" t="str">
        <f t="shared" ref="H5388:H5389" si="1901">A5388</f>
        <v>SELECT</v>
      </c>
      <c r="I5388" s="1" t="e">
        <f t="shared" si="1878"/>
        <v>#N/A</v>
      </c>
      <c r="J5388" s="1" t="e">
        <f t="shared" si="1879"/>
        <v>#N/A</v>
      </c>
      <c r="K5388" s="1" t="e">
        <f t="shared" si="1880"/>
        <v>#N/A</v>
      </c>
      <c r="L5388" s="1" t="e">
        <f t="shared" si="1881"/>
        <v>#N/A</v>
      </c>
      <c r="M5388" s="1" t="e">
        <f t="shared" si="1882"/>
        <v>#N/A</v>
      </c>
    </row>
    <row r="5389" spans="1:13" ht="52.5" customHeight="1">
      <c r="A5389" s="29" t="str">
        <f>GRD!$O$4</f>
        <v>SELECT</v>
      </c>
      <c r="B5389" s="65" t="e">
        <f t="shared" si="1900"/>
        <v>#N/A</v>
      </c>
      <c r="C5389" s="66"/>
      <c r="D5389" s="67">
        <f>VLOOKUP($I5341,DATA!$A$1:$V$200,22,FALSE)</f>
        <v>0</v>
      </c>
      <c r="E5389" s="67"/>
      <c r="G5389" s="1">
        <v>3</v>
      </c>
      <c r="H5389" s="1" t="str">
        <f t="shared" si="1901"/>
        <v>SELECT</v>
      </c>
      <c r="I5389" s="1" t="e">
        <f t="shared" si="1878"/>
        <v>#N/A</v>
      </c>
      <c r="J5389" s="1" t="e">
        <f t="shared" si="1879"/>
        <v>#N/A</v>
      </c>
      <c r="K5389" s="1" t="e">
        <f t="shared" si="1880"/>
        <v>#N/A</v>
      </c>
      <c r="L5389" s="1" t="e">
        <f t="shared" si="1881"/>
        <v>#N/A</v>
      </c>
      <c r="M5389" s="1" t="e">
        <f t="shared" si="1882"/>
        <v>#N/A</v>
      </c>
    </row>
    <row r="5395" spans="1:13">
      <c r="A5395" s="64" t="s">
        <v>80</v>
      </c>
      <c r="B5395" s="64"/>
      <c r="C5395" s="64" t="s">
        <v>81</v>
      </c>
      <c r="D5395" s="64"/>
      <c r="E5395" s="64"/>
    </row>
    <row r="5396" spans="1:13">
      <c r="C5396" s="64" t="s">
        <v>82</v>
      </c>
      <c r="D5396" s="64"/>
      <c r="E5396" s="64"/>
    </row>
    <row r="5397" spans="1:13">
      <c r="A5397" s="1" t="s">
        <v>84</v>
      </c>
    </row>
    <row r="5399" spans="1:13">
      <c r="A5399" s="1" t="s">
        <v>83</v>
      </c>
    </row>
    <row r="5401" spans="1:13" s="21" customFormat="1" ht="18.75" customHeight="1">
      <c r="A5401" s="89" t="s">
        <v>34</v>
      </c>
      <c r="B5401" s="89"/>
      <c r="C5401" s="89"/>
      <c r="D5401" s="89"/>
      <c r="E5401" s="89"/>
      <c r="I5401" s="21">
        <f t="shared" ref="I5401" si="1902">I5341+1</f>
        <v>91</v>
      </c>
    </row>
    <row r="5402" spans="1:13" s="21" customFormat="1" ht="30" customHeight="1">
      <c r="A5402" s="90" t="s">
        <v>35</v>
      </c>
      <c r="B5402" s="90"/>
      <c r="C5402" s="90"/>
      <c r="D5402" s="90"/>
      <c r="E5402" s="90"/>
      <c r="H5402" s="1"/>
      <c r="I5402" s="1"/>
      <c r="J5402" s="1"/>
      <c r="K5402" s="1"/>
      <c r="L5402" s="1"/>
      <c r="M5402" s="1"/>
    </row>
    <row r="5403" spans="1:13" ht="18.75" customHeight="1">
      <c r="A5403" s="22" t="s">
        <v>49</v>
      </c>
      <c r="B5403" s="91" t="str">
        <f>IF((SCH!$B$2=""),"",SCH!$B$2)</f>
        <v/>
      </c>
      <c r="C5403" s="91"/>
      <c r="D5403" s="91"/>
      <c r="E5403" s="92"/>
    </row>
    <row r="5404" spans="1:13" ht="18.75" customHeight="1">
      <c r="A5404" s="23" t="s">
        <v>50</v>
      </c>
      <c r="B5404" s="82" t="str">
        <f>IF((SCH!$B$3=""),"",SCH!$B$3)</f>
        <v/>
      </c>
      <c r="C5404" s="82"/>
      <c r="D5404" s="82"/>
      <c r="E5404" s="83"/>
    </row>
    <row r="5405" spans="1:13" ht="18.75" customHeight="1">
      <c r="A5405" s="23" t="s">
        <v>56</v>
      </c>
      <c r="B5405" s="46" t="str">
        <f>IF((SCH!$B$4=""),"",SCH!$B$4)</f>
        <v/>
      </c>
      <c r="C5405" s="24" t="s">
        <v>57</v>
      </c>
      <c r="D5405" s="82" t="str">
        <f>IF((SCH!$B$5=""),"",SCH!$B$5)</f>
        <v/>
      </c>
      <c r="E5405" s="83"/>
    </row>
    <row r="5406" spans="1:13" ht="18.75" customHeight="1">
      <c r="A5406" s="23" t="s">
        <v>51</v>
      </c>
      <c r="B5406" s="82" t="str">
        <f>IF((SCH!$B$6=""),"",SCH!$B$6)</f>
        <v/>
      </c>
      <c r="C5406" s="82"/>
      <c r="D5406" s="82"/>
      <c r="E5406" s="83"/>
    </row>
    <row r="5407" spans="1:13" ht="18.75" customHeight="1">
      <c r="A5407" s="23" t="s">
        <v>52</v>
      </c>
      <c r="B5407" s="82" t="str">
        <f>IF((SCH!$B$7=""),"",SCH!$B$7)</f>
        <v/>
      </c>
      <c r="C5407" s="82"/>
      <c r="D5407" s="82"/>
      <c r="E5407" s="83"/>
    </row>
    <row r="5408" spans="1:13" ht="18.75" customHeight="1">
      <c r="A5408" s="25" t="s">
        <v>53</v>
      </c>
      <c r="B5408" s="84" t="str">
        <f>IF((SCH!$B$8=""),"",SCH!$B$8)</f>
        <v/>
      </c>
      <c r="C5408" s="84"/>
      <c r="D5408" s="84"/>
      <c r="E5408" s="85"/>
    </row>
    <row r="5409" spans="1:13" ht="26.25" customHeight="1">
      <c r="A5409" s="86" t="s">
        <v>36</v>
      </c>
      <c r="B5409" s="86"/>
      <c r="C5409" s="86"/>
      <c r="D5409" s="86"/>
      <c r="E5409" s="86"/>
    </row>
    <row r="5410" spans="1:13" s="21" customFormat="1" ht="15" customHeight="1">
      <c r="A5410" s="87" t="s">
        <v>37</v>
      </c>
      <c r="B5410" s="87"/>
      <c r="C5410" s="87"/>
      <c r="D5410" s="87"/>
      <c r="E5410" s="87"/>
      <c r="H5410" s="1"/>
      <c r="I5410" s="1"/>
      <c r="J5410" s="1"/>
      <c r="K5410" s="1"/>
      <c r="L5410" s="1"/>
      <c r="M5410" s="1"/>
    </row>
    <row r="5411" spans="1:13" s="21" customFormat="1">
      <c r="A5411" s="88" t="s">
        <v>38</v>
      </c>
      <c r="B5411" s="88"/>
      <c r="C5411" s="88"/>
      <c r="D5411" s="88"/>
      <c r="E5411" s="88"/>
      <c r="H5411" s="1"/>
      <c r="I5411" s="1"/>
      <c r="J5411" s="1"/>
      <c r="K5411" s="1"/>
      <c r="L5411" s="1"/>
      <c r="M5411" s="1"/>
    </row>
    <row r="5412" spans="1:13" ht="26.25" customHeight="1">
      <c r="A5412" s="72" t="s">
        <v>39</v>
      </c>
      <c r="B5412" s="72"/>
      <c r="C5412" s="72"/>
      <c r="D5412" s="72"/>
      <c r="E5412" s="72"/>
    </row>
    <row r="5413" spans="1:13" ht="23.25">
      <c r="A5413" s="5" t="s">
        <v>45</v>
      </c>
      <c r="B5413" s="45">
        <f>VLOOKUP($I5401,DATA!$A$1:$V$200,2,FALSE)</f>
        <v>0</v>
      </c>
      <c r="C5413" s="43" t="s">
        <v>48</v>
      </c>
      <c r="D5413" s="81">
        <f>VLOOKUP($I5401,DATA!$A$1:$V$200,3,FALSE)</f>
        <v>0</v>
      </c>
      <c r="E5413" s="81"/>
    </row>
    <row r="5414" spans="1:13" ht="23.25">
      <c r="A5414" s="5" t="s">
        <v>46</v>
      </c>
      <c r="B5414" s="79">
        <f>VLOOKUP($I5401,DATA!$A$1:$V$200,4,FALSE)</f>
        <v>0</v>
      </c>
      <c r="C5414" s="79"/>
      <c r="D5414" s="79"/>
      <c r="E5414" s="79"/>
    </row>
    <row r="5415" spans="1:13" ht="23.25">
      <c r="A5415" s="5" t="s">
        <v>47</v>
      </c>
      <c r="B5415" s="79">
        <f>VLOOKUP($I5401,DATA!$A$1:$V$200,5,FALSE)</f>
        <v>0</v>
      </c>
      <c r="C5415" s="79"/>
      <c r="D5415" s="79"/>
      <c r="E5415" s="79"/>
    </row>
    <row r="5416" spans="1:13" ht="23.25" customHeight="1">
      <c r="A5416" s="5" t="s">
        <v>40</v>
      </c>
      <c r="B5416" s="79">
        <f>VLOOKUP($I5401,DATA!$A$1:$V$200,6,FALSE)</f>
        <v>0</v>
      </c>
      <c r="C5416" s="79"/>
      <c r="D5416" s="79"/>
      <c r="E5416" s="79"/>
    </row>
    <row r="5417" spans="1:13" ht="23.25" customHeight="1">
      <c r="A5417" s="5" t="s">
        <v>41</v>
      </c>
      <c r="B5417" s="79">
        <f>VLOOKUP($I5401,DATA!$A$1:$V$200,7,FALSE)</f>
        <v>0</v>
      </c>
      <c r="C5417" s="79"/>
      <c r="D5417" s="79"/>
      <c r="E5417" s="79"/>
    </row>
    <row r="5418" spans="1:13" ht="23.25" customHeight="1">
      <c r="A5418" s="5" t="s">
        <v>42</v>
      </c>
      <c r="B5418" s="79">
        <f>VLOOKUP($I5401,DATA!$A$1:$V$200,8,FALSE)</f>
        <v>0</v>
      </c>
      <c r="C5418" s="79"/>
      <c r="D5418" s="79"/>
      <c r="E5418" s="79"/>
    </row>
    <row r="5419" spans="1:13" ht="25.5">
      <c r="A5419" s="5" t="s">
        <v>43</v>
      </c>
      <c r="B5419" s="79">
        <f>VLOOKUP($I5401,DATA!$A$1:$V$200,9,FALSE)</f>
        <v>0</v>
      </c>
      <c r="C5419" s="79"/>
      <c r="D5419" s="79"/>
      <c r="E5419" s="79"/>
    </row>
    <row r="5420" spans="1:13" ht="22.5" customHeight="1">
      <c r="A5420" s="80" t="s">
        <v>44</v>
      </c>
      <c r="B5420" s="80"/>
      <c r="C5420" s="80"/>
      <c r="D5420" s="80"/>
      <c r="E5420" s="80"/>
    </row>
    <row r="5421" spans="1:13" ht="18.75" customHeight="1">
      <c r="A5421" s="72" t="s">
        <v>58</v>
      </c>
      <c r="B5421" s="72"/>
      <c r="C5421" s="72"/>
      <c r="D5421" s="72"/>
      <c r="E5421" s="72"/>
    </row>
    <row r="5422" spans="1:13" ht="22.5" customHeight="1">
      <c r="A5422" s="26" t="s">
        <v>74</v>
      </c>
    </row>
    <row r="5423" spans="1:13" ht="18" customHeight="1">
      <c r="A5423" s="44" t="s">
        <v>59</v>
      </c>
      <c r="B5423" s="73" t="s">
        <v>60</v>
      </c>
      <c r="C5423" s="74"/>
      <c r="D5423" s="73" t="s">
        <v>61</v>
      </c>
      <c r="E5423" s="74"/>
    </row>
    <row r="5424" spans="1:13" ht="37.5" customHeight="1">
      <c r="A5424" s="28" t="s">
        <v>62</v>
      </c>
      <c r="B5424" s="65" t="e">
        <f t="shared" ref="B5424" si="1903">HLOOKUP(D5424,$I$23:$M$32,2,FALSE)</f>
        <v>#N/A</v>
      </c>
      <c r="C5424" s="66"/>
      <c r="D5424" s="68">
        <f>VLOOKUP($I5401,DATA!$A$1:$V$200,10,FALSE)</f>
        <v>0</v>
      </c>
      <c r="E5424" s="69"/>
    </row>
    <row r="5425" spans="1:5" ht="37.5" customHeight="1">
      <c r="A5425" s="28" t="s">
        <v>63</v>
      </c>
      <c r="B5425" s="65" t="e">
        <f t="shared" ref="B5425" si="1904">HLOOKUP(D5424,$I$23:$M$32,3,FALSE)</f>
        <v>#N/A</v>
      </c>
      <c r="C5425" s="66"/>
      <c r="D5425" s="68">
        <f>VLOOKUP($I5401,DATA!$A$1:$V$200,11,FALSE)</f>
        <v>0</v>
      </c>
      <c r="E5425" s="69"/>
    </row>
    <row r="5426" spans="1:5" ht="37.5" customHeight="1">
      <c r="A5426" s="28" t="s">
        <v>64</v>
      </c>
      <c r="B5426" s="65" t="e">
        <f t="shared" ref="B5426" si="1905">HLOOKUP(D5424,$I$23:$M$32,4,FALSE)</f>
        <v>#N/A</v>
      </c>
      <c r="C5426" s="66"/>
      <c r="D5426" s="68">
        <f>VLOOKUP($I5401,DATA!$A$1:$V$200,12,FALSE)</f>
        <v>0</v>
      </c>
      <c r="E5426" s="69"/>
    </row>
    <row r="5427" spans="1:5" ht="21.75" customHeight="1">
      <c r="A5427" s="26" t="s">
        <v>75</v>
      </c>
    </row>
    <row r="5428" spans="1:5" ht="18" customHeight="1">
      <c r="A5428" s="75" t="s">
        <v>65</v>
      </c>
      <c r="B5428" s="73" t="s">
        <v>60</v>
      </c>
      <c r="C5428" s="74"/>
      <c r="D5428" s="73" t="s">
        <v>61</v>
      </c>
      <c r="E5428" s="74"/>
    </row>
    <row r="5429" spans="1:5" ht="37.5" customHeight="1">
      <c r="A5429" s="76"/>
      <c r="B5429" s="65" t="e">
        <f t="shared" ref="B5429" si="1906">HLOOKUP(D5424,$I$23:$M$32,5,FALSE)</f>
        <v>#N/A</v>
      </c>
      <c r="C5429" s="66"/>
      <c r="D5429" s="68">
        <f>VLOOKUP($I5401,DATA!$A$1:$V$200,13,FALSE)</f>
        <v>0</v>
      </c>
      <c r="E5429" s="69"/>
    </row>
    <row r="5430" spans="1:5" ht="22.5" customHeight="1">
      <c r="A5430" s="26" t="s">
        <v>76</v>
      </c>
    </row>
    <row r="5431" spans="1:5" ht="18" customHeight="1">
      <c r="A5431" s="77" t="s">
        <v>66</v>
      </c>
      <c r="B5431" s="73" t="s">
        <v>60</v>
      </c>
      <c r="C5431" s="74"/>
      <c r="D5431" s="73" t="s">
        <v>61</v>
      </c>
      <c r="E5431" s="74"/>
    </row>
    <row r="5432" spans="1:5" ht="37.5" customHeight="1">
      <c r="A5432" s="78"/>
      <c r="B5432" s="65" t="e">
        <f t="shared" ref="B5432" si="1907">HLOOKUP(D5424,$I$23:$M$32,6,FALSE)</f>
        <v>#N/A</v>
      </c>
      <c r="C5432" s="66"/>
      <c r="D5432" s="68">
        <f>VLOOKUP($I5401,DATA!$A$1:$V$200,14,FALSE)</f>
        <v>0</v>
      </c>
      <c r="E5432" s="69"/>
    </row>
    <row r="5433" spans="1:5" ht="22.5" customHeight="1">
      <c r="A5433" s="26" t="s">
        <v>77</v>
      </c>
    </row>
    <row r="5434" spans="1:5" ht="30" customHeight="1">
      <c r="A5434" s="27" t="s">
        <v>67</v>
      </c>
      <c r="B5434" s="73" t="s">
        <v>60</v>
      </c>
      <c r="C5434" s="74"/>
      <c r="D5434" s="73" t="s">
        <v>61</v>
      </c>
      <c r="E5434" s="74"/>
    </row>
    <row r="5435" spans="1:5" ht="37.5" customHeight="1">
      <c r="A5435" s="28" t="s">
        <v>68</v>
      </c>
      <c r="B5435" s="65" t="e">
        <f t="shared" ref="B5435" si="1908">HLOOKUP(D5424,$I$23:$M$32,7,FALSE)</f>
        <v>#N/A</v>
      </c>
      <c r="C5435" s="66"/>
      <c r="D5435" s="68">
        <f>VLOOKUP($I5401,DATA!$A$1:$V$200,15,FALSE)</f>
        <v>0</v>
      </c>
      <c r="E5435" s="69"/>
    </row>
    <row r="5436" spans="1:5" ht="37.5" customHeight="1">
      <c r="A5436" s="28" t="s">
        <v>69</v>
      </c>
      <c r="B5436" s="65" t="e">
        <f t="shared" ref="B5436" si="1909">HLOOKUP(D5424,$I$23:$M$32,8,FALSE)</f>
        <v>#N/A</v>
      </c>
      <c r="C5436" s="66"/>
      <c r="D5436" s="68">
        <f>VLOOKUP($I5401,DATA!$A$1:$V$200,16,FALSE)</f>
        <v>0</v>
      </c>
      <c r="E5436" s="69"/>
    </row>
    <row r="5437" spans="1:5" ht="45" customHeight="1">
      <c r="A5437" s="29" t="s">
        <v>70</v>
      </c>
      <c r="B5437" s="65" t="e">
        <f t="shared" ref="B5437" si="1910">HLOOKUP(D5424,$I$23:$M$32,9,FALSE)</f>
        <v>#N/A</v>
      </c>
      <c r="C5437" s="66"/>
      <c r="D5437" s="68">
        <f>VLOOKUP($I5401,DATA!$A$1:$V$200,17,FALSE)</f>
        <v>0</v>
      </c>
      <c r="E5437" s="69"/>
    </row>
    <row r="5438" spans="1:5" ht="37.5" customHeight="1">
      <c r="A5438" s="28" t="s">
        <v>71</v>
      </c>
      <c r="B5438" s="65" t="e">
        <f t="shared" ref="B5438" si="1911">HLOOKUP(D5424,$I$23:$M$32,10,FALSE)</f>
        <v>#N/A</v>
      </c>
      <c r="C5438" s="66"/>
      <c r="D5438" s="68">
        <f>VLOOKUP($I5401,DATA!$A$1:$V$200,18,FALSE)</f>
        <v>0</v>
      </c>
      <c r="E5438" s="69"/>
    </row>
    <row r="5439" spans="1:5" ht="37.5" customHeight="1">
      <c r="A5439" s="30"/>
      <c r="B5439" s="31"/>
      <c r="C5439" s="31"/>
      <c r="D5439" s="32"/>
      <c r="E5439" s="32"/>
    </row>
    <row r="5440" spans="1:5" ht="18.75" customHeight="1">
      <c r="A5440" s="72" t="s">
        <v>72</v>
      </c>
      <c r="B5440" s="72"/>
      <c r="C5440" s="72"/>
      <c r="D5440" s="72"/>
      <c r="E5440" s="72"/>
    </row>
    <row r="5441" spans="1:13" ht="22.5" customHeight="1">
      <c r="A5441" s="26" t="s">
        <v>78</v>
      </c>
    </row>
    <row r="5442" spans="1:13" ht="30" customHeight="1">
      <c r="A5442" s="27" t="s">
        <v>73</v>
      </c>
      <c r="B5442" s="73" t="s">
        <v>60</v>
      </c>
      <c r="C5442" s="74"/>
      <c r="D5442" s="73" t="s">
        <v>61</v>
      </c>
      <c r="E5442" s="74"/>
      <c r="I5442" s="1" t="s">
        <v>26</v>
      </c>
      <c r="J5442" s="1" t="s">
        <v>25</v>
      </c>
      <c r="K5442" s="1" t="s">
        <v>194</v>
      </c>
      <c r="L5442" s="1" t="s">
        <v>195</v>
      </c>
      <c r="M5442" s="1" t="s">
        <v>196</v>
      </c>
    </row>
    <row r="5443" spans="1:13" ht="52.5" customHeight="1">
      <c r="A5443" s="29" t="str">
        <f>GRD!$L$4</f>
        <v>SELECT</v>
      </c>
      <c r="B5443" s="65" t="e">
        <f t="shared" ref="B5443:B5444" si="1912">HLOOKUP(D5443,$I$42:$M$44,$G5443,FALSE)</f>
        <v>#N/A</v>
      </c>
      <c r="C5443" s="66"/>
      <c r="D5443" s="68">
        <f>VLOOKUP($I5401,DATA!$A$1:$V$200,19,FALSE)</f>
        <v>0</v>
      </c>
      <c r="E5443" s="69"/>
      <c r="G5443" s="1">
        <v>2</v>
      </c>
      <c r="H5443" s="1" t="str">
        <f t="shared" ref="H5443:H5444" si="1913">A5443</f>
        <v>SELECT</v>
      </c>
      <c r="I5443" s="1" t="e">
        <f t="shared" ref="I5443:I5444" si="1914">VLOOKUP($H5443,$H$3:$M$15,2,FALSE)</f>
        <v>#N/A</v>
      </c>
      <c r="J5443" s="1" t="e">
        <f t="shared" ref="J5443:J5444" si="1915">VLOOKUP($H5443,$H$3:$M$15,3,FALSE)</f>
        <v>#N/A</v>
      </c>
      <c r="K5443" s="1" t="e">
        <f t="shared" ref="K5443:K5444" si="1916">VLOOKUP($H5443,$H$3:$M$15,4,FALSE)</f>
        <v>#N/A</v>
      </c>
      <c r="L5443" s="1" t="e">
        <f t="shared" ref="L5443:L5444" si="1917">VLOOKUP($H5443,$H$3:$M$15,5,FALSE)</f>
        <v>#N/A</v>
      </c>
      <c r="M5443" s="1" t="e">
        <f t="shared" ref="M5443:M5444" si="1918">VLOOKUP($H5443,$H$3:$M$15,6,FALSE)</f>
        <v>#N/A</v>
      </c>
    </row>
    <row r="5444" spans="1:13" ht="52.5" customHeight="1">
      <c r="A5444" s="29" t="str">
        <f>GRD!$M$4</f>
        <v>SELECT</v>
      </c>
      <c r="B5444" s="65" t="e">
        <f t="shared" si="1912"/>
        <v>#N/A</v>
      </c>
      <c r="C5444" s="66"/>
      <c r="D5444" s="68">
        <f>VLOOKUP($I5401,DATA!$A$1:$V$200,20,FALSE)</f>
        <v>0</v>
      </c>
      <c r="E5444" s="69"/>
      <c r="G5444" s="1">
        <v>3</v>
      </c>
      <c r="H5444" s="1" t="str">
        <f t="shared" si="1913"/>
        <v>SELECT</v>
      </c>
      <c r="I5444" s="1" t="e">
        <f t="shared" si="1914"/>
        <v>#N/A</v>
      </c>
      <c r="J5444" s="1" t="e">
        <f t="shared" si="1915"/>
        <v>#N/A</v>
      </c>
      <c r="K5444" s="1" t="e">
        <f t="shared" si="1916"/>
        <v>#N/A</v>
      </c>
      <c r="L5444" s="1" t="e">
        <f t="shared" si="1917"/>
        <v>#N/A</v>
      </c>
      <c r="M5444" s="1" t="e">
        <f t="shared" si="1918"/>
        <v>#N/A</v>
      </c>
    </row>
    <row r="5445" spans="1:13" ht="37.5" customHeight="1">
      <c r="A5445" s="70" t="s">
        <v>79</v>
      </c>
      <c r="B5445" s="70"/>
      <c r="C5445" s="70"/>
      <c r="D5445" s="70"/>
      <c r="E5445" s="70"/>
    </row>
    <row r="5446" spans="1:13" ht="12" customHeight="1">
      <c r="A5446" s="33"/>
      <c r="B5446" s="33"/>
      <c r="C5446" s="33"/>
      <c r="D5446" s="33"/>
      <c r="E5446" s="33"/>
    </row>
    <row r="5447" spans="1:13" ht="30" customHeight="1">
      <c r="A5447" s="27" t="s">
        <v>73</v>
      </c>
      <c r="B5447" s="71" t="s">
        <v>60</v>
      </c>
      <c r="C5447" s="71"/>
      <c r="D5447" s="71" t="s">
        <v>61</v>
      </c>
      <c r="E5447" s="71"/>
      <c r="I5447" s="1" t="s">
        <v>26</v>
      </c>
      <c r="J5447" s="1" t="s">
        <v>25</v>
      </c>
      <c r="K5447" s="1" t="s">
        <v>194</v>
      </c>
      <c r="L5447" s="1" t="s">
        <v>195</v>
      </c>
      <c r="M5447" s="1" t="s">
        <v>196</v>
      </c>
    </row>
    <row r="5448" spans="1:13" ht="52.5" customHeight="1">
      <c r="A5448" s="29" t="str">
        <f>GRD!$N$4</f>
        <v>SELECT</v>
      </c>
      <c r="B5448" s="65" t="e">
        <f t="shared" ref="B5448:B5449" si="1919">HLOOKUP(D5448,$I$47:$M$49,$G5448,FALSE)</f>
        <v>#N/A</v>
      </c>
      <c r="C5448" s="66"/>
      <c r="D5448" s="67">
        <f>VLOOKUP($I5401,DATA!$A$1:$V$200,21,FALSE)</f>
        <v>0</v>
      </c>
      <c r="E5448" s="67"/>
      <c r="G5448" s="1">
        <v>2</v>
      </c>
      <c r="H5448" s="1" t="str">
        <f t="shared" ref="H5448:H5449" si="1920">A5448</f>
        <v>SELECT</v>
      </c>
      <c r="I5448" s="1" t="e">
        <f t="shared" ref="I5448:I5509" si="1921">VLOOKUP($H5448,$H$3:$M$15,2,FALSE)</f>
        <v>#N/A</v>
      </c>
      <c r="J5448" s="1" t="e">
        <f t="shared" ref="J5448:J5509" si="1922">VLOOKUP($H5448,$H$3:$M$15,3,FALSE)</f>
        <v>#N/A</v>
      </c>
      <c r="K5448" s="1" t="e">
        <f t="shared" ref="K5448:K5509" si="1923">VLOOKUP($H5448,$H$3:$M$15,4,FALSE)</f>
        <v>#N/A</v>
      </c>
      <c r="L5448" s="1" t="e">
        <f t="shared" ref="L5448:L5509" si="1924">VLOOKUP($H5448,$H$3:$M$15,5,FALSE)</f>
        <v>#N/A</v>
      </c>
      <c r="M5448" s="1" t="e">
        <f t="shared" ref="M5448:M5509" si="1925">VLOOKUP($H5448,$H$3:$M$15,6,FALSE)</f>
        <v>#N/A</v>
      </c>
    </row>
    <row r="5449" spans="1:13" ht="52.5" customHeight="1">
      <c r="A5449" s="29" t="str">
        <f>GRD!$O$4</f>
        <v>SELECT</v>
      </c>
      <c r="B5449" s="65" t="e">
        <f t="shared" si="1919"/>
        <v>#N/A</v>
      </c>
      <c r="C5449" s="66"/>
      <c r="D5449" s="67">
        <f>VLOOKUP($I5401,DATA!$A$1:$V$200,22,FALSE)</f>
        <v>0</v>
      </c>
      <c r="E5449" s="67"/>
      <c r="G5449" s="1">
        <v>3</v>
      </c>
      <c r="H5449" s="1" t="str">
        <f t="shared" si="1920"/>
        <v>SELECT</v>
      </c>
      <c r="I5449" s="1" t="e">
        <f t="shared" si="1921"/>
        <v>#N/A</v>
      </c>
      <c r="J5449" s="1" t="e">
        <f t="shared" si="1922"/>
        <v>#N/A</v>
      </c>
      <c r="K5449" s="1" t="e">
        <f t="shared" si="1923"/>
        <v>#N/A</v>
      </c>
      <c r="L5449" s="1" t="e">
        <f t="shared" si="1924"/>
        <v>#N/A</v>
      </c>
      <c r="M5449" s="1" t="e">
        <f t="shared" si="1925"/>
        <v>#N/A</v>
      </c>
    </row>
    <row r="5455" spans="1:13">
      <c r="A5455" s="64" t="s">
        <v>80</v>
      </c>
      <c r="B5455" s="64"/>
      <c r="C5455" s="64" t="s">
        <v>81</v>
      </c>
      <c r="D5455" s="64"/>
      <c r="E5455" s="64"/>
    </row>
    <row r="5456" spans="1:13">
      <c r="C5456" s="64" t="s">
        <v>82</v>
      </c>
      <c r="D5456" s="64"/>
      <c r="E5456" s="64"/>
    </row>
    <row r="5457" spans="1:13">
      <c r="A5457" s="1" t="s">
        <v>84</v>
      </c>
    </row>
    <row r="5459" spans="1:13">
      <c r="A5459" s="1" t="s">
        <v>83</v>
      </c>
    </row>
    <row r="5461" spans="1:13" s="21" customFormat="1" ht="18.75" customHeight="1">
      <c r="A5461" s="89" t="s">
        <v>34</v>
      </c>
      <c r="B5461" s="89"/>
      <c r="C5461" s="89"/>
      <c r="D5461" s="89"/>
      <c r="E5461" s="89"/>
      <c r="I5461" s="21">
        <f t="shared" ref="I5461" si="1926">I5401+1</f>
        <v>92</v>
      </c>
    </row>
    <row r="5462" spans="1:13" s="21" customFormat="1" ht="30" customHeight="1">
      <c r="A5462" s="90" t="s">
        <v>35</v>
      </c>
      <c r="B5462" s="90"/>
      <c r="C5462" s="90"/>
      <c r="D5462" s="90"/>
      <c r="E5462" s="90"/>
      <c r="H5462" s="1"/>
      <c r="I5462" s="1"/>
      <c r="J5462" s="1"/>
      <c r="K5462" s="1"/>
      <c r="L5462" s="1"/>
      <c r="M5462" s="1"/>
    </row>
    <row r="5463" spans="1:13" ht="18.75" customHeight="1">
      <c r="A5463" s="22" t="s">
        <v>49</v>
      </c>
      <c r="B5463" s="91" t="str">
        <f>IF((SCH!$B$2=""),"",SCH!$B$2)</f>
        <v/>
      </c>
      <c r="C5463" s="91"/>
      <c r="D5463" s="91"/>
      <c r="E5463" s="92"/>
    </row>
    <row r="5464" spans="1:13" ht="18.75" customHeight="1">
      <c r="A5464" s="23" t="s">
        <v>50</v>
      </c>
      <c r="B5464" s="82" t="str">
        <f>IF((SCH!$B$3=""),"",SCH!$B$3)</f>
        <v/>
      </c>
      <c r="C5464" s="82"/>
      <c r="D5464" s="82"/>
      <c r="E5464" s="83"/>
    </row>
    <row r="5465" spans="1:13" ht="18.75" customHeight="1">
      <c r="A5465" s="23" t="s">
        <v>56</v>
      </c>
      <c r="B5465" s="46" t="str">
        <f>IF((SCH!$B$4=""),"",SCH!$B$4)</f>
        <v/>
      </c>
      <c r="C5465" s="24" t="s">
        <v>57</v>
      </c>
      <c r="D5465" s="82" t="str">
        <f>IF((SCH!$B$5=""),"",SCH!$B$5)</f>
        <v/>
      </c>
      <c r="E5465" s="83"/>
    </row>
    <row r="5466" spans="1:13" ht="18.75" customHeight="1">
      <c r="A5466" s="23" t="s">
        <v>51</v>
      </c>
      <c r="B5466" s="82" t="str">
        <f>IF((SCH!$B$6=""),"",SCH!$B$6)</f>
        <v/>
      </c>
      <c r="C5466" s="82"/>
      <c r="D5466" s="82"/>
      <c r="E5466" s="83"/>
    </row>
    <row r="5467" spans="1:13" ht="18.75" customHeight="1">
      <c r="A5467" s="23" t="s">
        <v>52</v>
      </c>
      <c r="B5467" s="82" t="str">
        <f>IF((SCH!$B$7=""),"",SCH!$B$7)</f>
        <v/>
      </c>
      <c r="C5467" s="82"/>
      <c r="D5467" s="82"/>
      <c r="E5467" s="83"/>
    </row>
    <row r="5468" spans="1:13" ht="18.75" customHeight="1">
      <c r="A5468" s="25" t="s">
        <v>53</v>
      </c>
      <c r="B5468" s="84" t="str">
        <f>IF((SCH!$B$8=""),"",SCH!$B$8)</f>
        <v/>
      </c>
      <c r="C5468" s="84"/>
      <c r="D5468" s="84"/>
      <c r="E5468" s="85"/>
    </row>
    <row r="5469" spans="1:13" ht="26.25" customHeight="1">
      <c r="A5469" s="86" t="s">
        <v>36</v>
      </c>
      <c r="B5469" s="86"/>
      <c r="C5469" s="86"/>
      <c r="D5469" s="86"/>
      <c r="E5469" s="86"/>
    </row>
    <row r="5470" spans="1:13" s="21" customFormat="1" ht="15" customHeight="1">
      <c r="A5470" s="87" t="s">
        <v>37</v>
      </c>
      <c r="B5470" s="87"/>
      <c r="C5470" s="87"/>
      <c r="D5470" s="87"/>
      <c r="E5470" s="87"/>
      <c r="H5470" s="1"/>
      <c r="I5470" s="1"/>
      <c r="J5470" s="1"/>
      <c r="K5470" s="1"/>
      <c r="L5470" s="1"/>
      <c r="M5470" s="1"/>
    </row>
    <row r="5471" spans="1:13" s="21" customFormat="1">
      <c r="A5471" s="88" t="s">
        <v>38</v>
      </c>
      <c r="B5471" s="88"/>
      <c r="C5471" s="88"/>
      <c r="D5471" s="88"/>
      <c r="E5471" s="88"/>
      <c r="H5471" s="1"/>
      <c r="I5471" s="1"/>
      <c r="J5471" s="1"/>
      <c r="K5471" s="1"/>
      <c r="L5471" s="1"/>
      <c r="M5471" s="1"/>
    </row>
    <row r="5472" spans="1:13" ht="26.25" customHeight="1">
      <c r="A5472" s="72" t="s">
        <v>39</v>
      </c>
      <c r="B5472" s="72"/>
      <c r="C5472" s="72"/>
      <c r="D5472" s="72"/>
      <c r="E5472" s="72"/>
    </row>
    <row r="5473" spans="1:5" ht="23.25">
      <c r="A5473" s="5" t="s">
        <v>45</v>
      </c>
      <c r="B5473" s="45">
        <f>VLOOKUP($I5461,DATA!$A$1:$V$200,2,FALSE)</f>
        <v>0</v>
      </c>
      <c r="C5473" s="43" t="s">
        <v>48</v>
      </c>
      <c r="D5473" s="81">
        <f>VLOOKUP($I5461,DATA!$A$1:$V$200,3,FALSE)</f>
        <v>0</v>
      </c>
      <c r="E5473" s="81"/>
    </row>
    <row r="5474" spans="1:5" ht="23.25">
      <c r="A5474" s="5" t="s">
        <v>46</v>
      </c>
      <c r="B5474" s="79">
        <f>VLOOKUP($I5461,DATA!$A$1:$V$200,4,FALSE)</f>
        <v>0</v>
      </c>
      <c r="C5474" s="79"/>
      <c r="D5474" s="79"/>
      <c r="E5474" s="79"/>
    </row>
    <row r="5475" spans="1:5" ht="23.25">
      <c r="A5475" s="5" t="s">
        <v>47</v>
      </c>
      <c r="B5475" s="79">
        <f>VLOOKUP($I5461,DATA!$A$1:$V$200,5,FALSE)</f>
        <v>0</v>
      </c>
      <c r="C5475" s="79"/>
      <c r="D5475" s="79"/>
      <c r="E5475" s="79"/>
    </row>
    <row r="5476" spans="1:5" ht="23.25" customHeight="1">
      <c r="A5476" s="5" t="s">
        <v>40</v>
      </c>
      <c r="B5476" s="79">
        <f>VLOOKUP($I5461,DATA!$A$1:$V$200,6,FALSE)</f>
        <v>0</v>
      </c>
      <c r="C5476" s="79"/>
      <c r="D5476" s="79"/>
      <c r="E5476" s="79"/>
    </row>
    <row r="5477" spans="1:5" ht="23.25" customHeight="1">
      <c r="A5477" s="5" t="s">
        <v>41</v>
      </c>
      <c r="B5477" s="79">
        <f>VLOOKUP($I5461,DATA!$A$1:$V$200,7,FALSE)</f>
        <v>0</v>
      </c>
      <c r="C5477" s="79"/>
      <c r="D5477" s="79"/>
      <c r="E5477" s="79"/>
    </row>
    <row r="5478" spans="1:5" ht="23.25" customHeight="1">
      <c r="A5478" s="5" t="s">
        <v>42</v>
      </c>
      <c r="B5478" s="79">
        <f>VLOOKUP($I5461,DATA!$A$1:$V$200,8,FALSE)</f>
        <v>0</v>
      </c>
      <c r="C5478" s="79"/>
      <c r="D5478" s="79"/>
      <c r="E5478" s="79"/>
    </row>
    <row r="5479" spans="1:5" ht="25.5">
      <c r="A5479" s="5" t="s">
        <v>43</v>
      </c>
      <c r="B5479" s="79">
        <f>VLOOKUP($I5461,DATA!$A$1:$V$200,9,FALSE)</f>
        <v>0</v>
      </c>
      <c r="C5479" s="79"/>
      <c r="D5479" s="79"/>
      <c r="E5479" s="79"/>
    </row>
    <row r="5480" spans="1:5" ht="22.5" customHeight="1">
      <c r="A5480" s="80" t="s">
        <v>44</v>
      </c>
      <c r="B5480" s="80"/>
      <c r="C5480" s="80"/>
      <c r="D5480" s="80"/>
      <c r="E5480" s="80"/>
    </row>
    <row r="5481" spans="1:5" ht="18.75" customHeight="1">
      <c r="A5481" s="72" t="s">
        <v>58</v>
      </c>
      <c r="B5481" s="72"/>
      <c r="C5481" s="72"/>
      <c r="D5481" s="72"/>
      <c r="E5481" s="72"/>
    </row>
    <row r="5482" spans="1:5" ht="22.5" customHeight="1">
      <c r="A5482" s="26" t="s">
        <v>74</v>
      </c>
    </row>
    <row r="5483" spans="1:5" ht="18" customHeight="1">
      <c r="A5483" s="44" t="s">
        <v>59</v>
      </c>
      <c r="B5483" s="73" t="s">
        <v>60</v>
      </c>
      <c r="C5483" s="74"/>
      <c r="D5483" s="73" t="s">
        <v>61</v>
      </c>
      <c r="E5483" s="74"/>
    </row>
    <row r="5484" spans="1:5" ht="37.5" customHeight="1">
      <c r="A5484" s="28" t="s">
        <v>62</v>
      </c>
      <c r="B5484" s="65" t="e">
        <f t="shared" ref="B5484" si="1927">HLOOKUP(D5484,$I$23:$M$32,2,FALSE)</f>
        <v>#N/A</v>
      </c>
      <c r="C5484" s="66"/>
      <c r="D5484" s="68">
        <f>VLOOKUP($I5461,DATA!$A$1:$V$200,10,FALSE)</f>
        <v>0</v>
      </c>
      <c r="E5484" s="69"/>
    </row>
    <row r="5485" spans="1:5" ht="37.5" customHeight="1">
      <c r="A5485" s="28" t="s">
        <v>63</v>
      </c>
      <c r="B5485" s="65" t="e">
        <f t="shared" ref="B5485" si="1928">HLOOKUP(D5484,$I$23:$M$32,3,FALSE)</f>
        <v>#N/A</v>
      </c>
      <c r="C5485" s="66"/>
      <c r="D5485" s="68">
        <f>VLOOKUP($I5461,DATA!$A$1:$V$200,11,FALSE)</f>
        <v>0</v>
      </c>
      <c r="E5485" s="69"/>
    </row>
    <row r="5486" spans="1:5" ht="37.5" customHeight="1">
      <c r="A5486" s="28" t="s">
        <v>64</v>
      </c>
      <c r="B5486" s="65" t="e">
        <f t="shared" ref="B5486" si="1929">HLOOKUP(D5484,$I$23:$M$32,4,FALSE)</f>
        <v>#N/A</v>
      </c>
      <c r="C5486" s="66"/>
      <c r="D5486" s="68">
        <f>VLOOKUP($I5461,DATA!$A$1:$V$200,12,FALSE)</f>
        <v>0</v>
      </c>
      <c r="E5486" s="69"/>
    </row>
    <row r="5487" spans="1:5" ht="21.75" customHeight="1">
      <c r="A5487" s="26" t="s">
        <v>75</v>
      </c>
    </row>
    <row r="5488" spans="1:5" ht="18" customHeight="1">
      <c r="A5488" s="75" t="s">
        <v>65</v>
      </c>
      <c r="B5488" s="73" t="s">
        <v>60</v>
      </c>
      <c r="C5488" s="74"/>
      <c r="D5488" s="73" t="s">
        <v>61</v>
      </c>
      <c r="E5488" s="74"/>
    </row>
    <row r="5489" spans="1:13" ht="37.5" customHeight="1">
      <c r="A5489" s="76"/>
      <c r="B5489" s="65" t="e">
        <f t="shared" ref="B5489" si="1930">HLOOKUP(D5484,$I$23:$M$32,5,FALSE)</f>
        <v>#N/A</v>
      </c>
      <c r="C5489" s="66"/>
      <c r="D5489" s="68">
        <f>VLOOKUP($I5461,DATA!$A$1:$V$200,13,FALSE)</f>
        <v>0</v>
      </c>
      <c r="E5489" s="69"/>
    </row>
    <row r="5490" spans="1:13" ht="22.5" customHeight="1">
      <c r="A5490" s="26" t="s">
        <v>76</v>
      </c>
    </row>
    <row r="5491" spans="1:13" ht="18" customHeight="1">
      <c r="A5491" s="77" t="s">
        <v>66</v>
      </c>
      <c r="B5491" s="73" t="s">
        <v>60</v>
      </c>
      <c r="C5491" s="74"/>
      <c r="D5491" s="73" t="s">
        <v>61</v>
      </c>
      <c r="E5491" s="74"/>
    </row>
    <row r="5492" spans="1:13" ht="37.5" customHeight="1">
      <c r="A5492" s="78"/>
      <c r="B5492" s="65" t="e">
        <f t="shared" ref="B5492" si="1931">HLOOKUP(D5484,$I$23:$M$32,6,FALSE)</f>
        <v>#N/A</v>
      </c>
      <c r="C5492" s="66"/>
      <c r="D5492" s="68">
        <f>VLOOKUP($I5461,DATA!$A$1:$V$200,14,FALSE)</f>
        <v>0</v>
      </c>
      <c r="E5492" s="69"/>
    </row>
    <row r="5493" spans="1:13" ht="22.5" customHeight="1">
      <c r="A5493" s="26" t="s">
        <v>77</v>
      </c>
    </row>
    <row r="5494" spans="1:13" ht="30" customHeight="1">
      <c r="A5494" s="27" t="s">
        <v>67</v>
      </c>
      <c r="B5494" s="73" t="s">
        <v>60</v>
      </c>
      <c r="C5494" s="74"/>
      <c r="D5494" s="73" t="s">
        <v>61</v>
      </c>
      <c r="E5494" s="74"/>
    </row>
    <row r="5495" spans="1:13" ht="37.5" customHeight="1">
      <c r="A5495" s="28" t="s">
        <v>68</v>
      </c>
      <c r="B5495" s="65" t="e">
        <f t="shared" ref="B5495" si="1932">HLOOKUP(D5484,$I$23:$M$32,7,FALSE)</f>
        <v>#N/A</v>
      </c>
      <c r="C5495" s="66"/>
      <c r="D5495" s="68">
        <f>VLOOKUP($I5461,DATA!$A$1:$V$200,15,FALSE)</f>
        <v>0</v>
      </c>
      <c r="E5495" s="69"/>
    </row>
    <row r="5496" spans="1:13" ht="37.5" customHeight="1">
      <c r="A5496" s="28" t="s">
        <v>69</v>
      </c>
      <c r="B5496" s="65" t="e">
        <f t="shared" ref="B5496" si="1933">HLOOKUP(D5484,$I$23:$M$32,8,FALSE)</f>
        <v>#N/A</v>
      </c>
      <c r="C5496" s="66"/>
      <c r="D5496" s="68">
        <f>VLOOKUP($I5461,DATA!$A$1:$V$200,16,FALSE)</f>
        <v>0</v>
      </c>
      <c r="E5496" s="69"/>
    </row>
    <row r="5497" spans="1:13" ht="45" customHeight="1">
      <c r="A5497" s="29" t="s">
        <v>70</v>
      </c>
      <c r="B5497" s="65" t="e">
        <f t="shared" ref="B5497" si="1934">HLOOKUP(D5484,$I$23:$M$32,9,FALSE)</f>
        <v>#N/A</v>
      </c>
      <c r="C5497" s="66"/>
      <c r="D5497" s="68">
        <f>VLOOKUP($I5461,DATA!$A$1:$V$200,17,FALSE)</f>
        <v>0</v>
      </c>
      <c r="E5497" s="69"/>
    </row>
    <row r="5498" spans="1:13" ht="37.5" customHeight="1">
      <c r="A5498" s="28" t="s">
        <v>71</v>
      </c>
      <c r="B5498" s="65" t="e">
        <f t="shared" ref="B5498" si="1935">HLOOKUP(D5484,$I$23:$M$32,10,FALSE)</f>
        <v>#N/A</v>
      </c>
      <c r="C5498" s="66"/>
      <c r="D5498" s="68">
        <f>VLOOKUP($I5461,DATA!$A$1:$V$200,18,FALSE)</f>
        <v>0</v>
      </c>
      <c r="E5498" s="69"/>
    </row>
    <row r="5499" spans="1:13" ht="37.5" customHeight="1">
      <c r="A5499" s="30"/>
      <c r="B5499" s="31"/>
      <c r="C5499" s="31"/>
      <c r="D5499" s="32"/>
      <c r="E5499" s="32"/>
    </row>
    <row r="5500" spans="1:13" ht="18.75" customHeight="1">
      <c r="A5500" s="72" t="s">
        <v>72</v>
      </c>
      <c r="B5500" s="72"/>
      <c r="C5500" s="72"/>
      <c r="D5500" s="72"/>
      <c r="E5500" s="72"/>
    </row>
    <row r="5501" spans="1:13" ht="22.5" customHeight="1">
      <c r="A5501" s="26" t="s">
        <v>78</v>
      </c>
    </row>
    <row r="5502" spans="1:13" ht="30" customHeight="1">
      <c r="A5502" s="27" t="s">
        <v>73</v>
      </c>
      <c r="B5502" s="73" t="s">
        <v>60</v>
      </c>
      <c r="C5502" s="74"/>
      <c r="D5502" s="73" t="s">
        <v>61</v>
      </c>
      <c r="E5502" s="74"/>
      <c r="I5502" s="1" t="s">
        <v>26</v>
      </c>
      <c r="J5502" s="1" t="s">
        <v>25</v>
      </c>
      <c r="K5502" s="1" t="s">
        <v>194</v>
      </c>
      <c r="L5502" s="1" t="s">
        <v>195</v>
      </c>
      <c r="M5502" s="1" t="s">
        <v>196</v>
      </c>
    </row>
    <row r="5503" spans="1:13" ht="52.5" customHeight="1">
      <c r="A5503" s="29" t="str">
        <f>GRD!$L$4</f>
        <v>SELECT</v>
      </c>
      <c r="B5503" s="65" t="e">
        <f t="shared" ref="B5503:B5504" si="1936">HLOOKUP(D5503,$I$42:$M$44,$G5503,FALSE)</f>
        <v>#N/A</v>
      </c>
      <c r="C5503" s="66"/>
      <c r="D5503" s="68">
        <f>VLOOKUP($I5461,DATA!$A$1:$V$200,19,FALSE)</f>
        <v>0</v>
      </c>
      <c r="E5503" s="69"/>
      <c r="G5503" s="1">
        <v>2</v>
      </c>
      <c r="H5503" s="1" t="str">
        <f t="shared" ref="H5503:H5504" si="1937">A5503</f>
        <v>SELECT</v>
      </c>
      <c r="I5503" s="1" t="e">
        <f t="shared" ref="I5503:I5504" si="1938">VLOOKUP($H5503,$H$3:$M$15,2,FALSE)</f>
        <v>#N/A</v>
      </c>
      <c r="J5503" s="1" t="e">
        <f t="shared" ref="J5503:J5504" si="1939">VLOOKUP($H5503,$H$3:$M$15,3,FALSE)</f>
        <v>#N/A</v>
      </c>
      <c r="K5503" s="1" t="e">
        <f t="shared" ref="K5503:K5504" si="1940">VLOOKUP($H5503,$H$3:$M$15,4,FALSE)</f>
        <v>#N/A</v>
      </c>
      <c r="L5503" s="1" t="e">
        <f t="shared" ref="L5503:L5504" si="1941">VLOOKUP($H5503,$H$3:$M$15,5,FALSE)</f>
        <v>#N/A</v>
      </c>
      <c r="M5503" s="1" t="e">
        <f t="shared" ref="M5503:M5504" si="1942">VLOOKUP($H5503,$H$3:$M$15,6,FALSE)</f>
        <v>#N/A</v>
      </c>
    </row>
    <row r="5504" spans="1:13" ht="52.5" customHeight="1">
      <c r="A5504" s="29" t="str">
        <f>GRD!$M$4</f>
        <v>SELECT</v>
      </c>
      <c r="B5504" s="65" t="e">
        <f t="shared" si="1936"/>
        <v>#N/A</v>
      </c>
      <c r="C5504" s="66"/>
      <c r="D5504" s="68">
        <f>VLOOKUP($I5461,DATA!$A$1:$V$200,20,FALSE)</f>
        <v>0</v>
      </c>
      <c r="E5504" s="69"/>
      <c r="G5504" s="1">
        <v>3</v>
      </c>
      <c r="H5504" s="1" t="str">
        <f t="shared" si="1937"/>
        <v>SELECT</v>
      </c>
      <c r="I5504" s="1" t="e">
        <f t="shared" si="1938"/>
        <v>#N/A</v>
      </c>
      <c r="J5504" s="1" t="e">
        <f t="shared" si="1939"/>
        <v>#N/A</v>
      </c>
      <c r="K5504" s="1" t="e">
        <f t="shared" si="1940"/>
        <v>#N/A</v>
      </c>
      <c r="L5504" s="1" t="e">
        <f t="shared" si="1941"/>
        <v>#N/A</v>
      </c>
      <c r="M5504" s="1" t="e">
        <f t="shared" si="1942"/>
        <v>#N/A</v>
      </c>
    </row>
    <row r="5505" spans="1:13" ht="37.5" customHeight="1">
      <c r="A5505" s="70" t="s">
        <v>79</v>
      </c>
      <c r="B5505" s="70"/>
      <c r="C5505" s="70"/>
      <c r="D5505" s="70"/>
      <c r="E5505" s="70"/>
    </row>
    <row r="5506" spans="1:13" ht="12" customHeight="1">
      <c r="A5506" s="33"/>
      <c r="B5506" s="33"/>
      <c r="C5506" s="33"/>
      <c r="D5506" s="33"/>
      <c r="E5506" s="33"/>
    </row>
    <row r="5507" spans="1:13" ht="30" customHeight="1">
      <c r="A5507" s="27" t="s">
        <v>73</v>
      </c>
      <c r="B5507" s="71" t="s">
        <v>60</v>
      </c>
      <c r="C5507" s="71"/>
      <c r="D5507" s="71" t="s">
        <v>61</v>
      </c>
      <c r="E5507" s="71"/>
      <c r="I5507" s="1" t="s">
        <v>26</v>
      </c>
      <c r="J5507" s="1" t="s">
        <v>25</v>
      </c>
      <c r="K5507" s="1" t="s">
        <v>194</v>
      </c>
      <c r="L5507" s="1" t="s">
        <v>195</v>
      </c>
      <c r="M5507" s="1" t="s">
        <v>196</v>
      </c>
    </row>
    <row r="5508" spans="1:13" ht="52.5" customHeight="1">
      <c r="A5508" s="29" t="str">
        <f>GRD!$N$4</f>
        <v>SELECT</v>
      </c>
      <c r="B5508" s="65" t="e">
        <f t="shared" ref="B5508:B5509" si="1943">HLOOKUP(D5508,$I$47:$M$49,$G5508,FALSE)</f>
        <v>#N/A</v>
      </c>
      <c r="C5508" s="66"/>
      <c r="D5508" s="67">
        <f>VLOOKUP($I5461,DATA!$A$1:$V$200,21,FALSE)</f>
        <v>0</v>
      </c>
      <c r="E5508" s="67"/>
      <c r="G5508" s="1">
        <v>2</v>
      </c>
      <c r="H5508" s="1" t="str">
        <f t="shared" ref="H5508:H5509" si="1944">A5508</f>
        <v>SELECT</v>
      </c>
      <c r="I5508" s="1" t="e">
        <f t="shared" si="1921"/>
        <v>#N/A</v>
      </c>
      <c r="J5508" s="1" t="e">
        <f t="shared" si="1922"/>
        <v>#N/A</v>
      </c>
      <c r="K5508" s="1" t="e">
        <f t="shared" si="1923"/>
        <v>#N/A</v>
      </c>
      <c r="L5508" s="1" t="e">
        <f t="shared" si="1924"/>
        <v>#N/A</v>
      </c>
      <c r="M5508" s="1" t="e">
        <f t="shared" si="1925"/>
        <v>#N/A</v>
      </c>
    </row>
    <row r="5509" spans="1:13" ht="52.5" customHeight="1">
      <c r="A5509" s="29" t="str">
        <f>GRD!$O$4</f>
        <v>SELECT</v>
      </c>
      <c r="B5509" s="65" t="e">
        <f t="shared" si="1943"/>
        <v>#N/A</v>
      </c>
      <c r="C5509" s="66"/>
      <c r="D5509" s="67">
        <f>VLOOKUP($I5461,DATA!$A$1:$V$200,22,FALSE)</f>
        <v>0</v>
      </c>
      <c r="E5509" s="67"/>
      <c r="G5509" s="1">
        <v>3</v>
      </c>
      <c r="H5509" s="1" t="str">
        <f t="shared" si="1944"/>
        <v>SELECT</v>
      </c>
      <c r="I5509" s="1" t="e">
        <f t="shared" si="1921"/>
        <v>#N/A</v>
      </c>
      <c r="J5509" s="1" t="e">
        <f t="shared" si="1922"/>
        <v>#N/A</v>
      </c>
      <c r="K5509" s="1" t="e">
        <f t="shared" si="1923"/>
        <v>#N/A</v>
      </c>
      <c r="L5509" s="1" t="e">
        <f t="shared" si="1924"/>
        <v>#N/A</v>
      </c>
      <c r="M5509" s="1" t="e">
        <f t="shared" si="1925"/>
        <v>#N/A</v>
      </c>
    </row>
    <row r="5515" spans="1:13">
      <c r="A5515" s="64" t="s">
        <v>80</v>
      </c>
      <c r="B5515" s="64"/>
      <c r="C5515" s="64" t="s">
        <v>81</v>
      </c>
      <c r="D5515" s="64"/>
      <c r="E5515" s="64"/>
    </row>
    <row r="5516" spans="1:13">
      <c r="C5516" s="64" t="s">
        <v>82</v>
      </c>
      <c r="D5516" s="64"/>
      <c r="E5516" s="64"/>
    </row>
    <row r="5517" spans="1:13">
      <c r="A5517" s="1" t="s">
        <v>84</v>
      </c>
    </row>
    <row r="5519" spans="1:13">
      <c r="A5519" s="1" t="s">
        <v>83</v>
      </c>
    </row>
    <row r="5521" spans="1:13" s="21" customFormat="1" ht="18.75" customHeight="1">
      <c r="A5521" s="89" t="s">
        <v>34</v>
      </c>
      <c r="B5521" s="89"/>
      <c r="C5521" s="89"/>
      <c r="D5521" s="89"/>
      <c r="E5521" s="89"/>
      <c r="I5521" s="21">
        <f t="shared" ref="I5521" si="1945">I5461+1</f>
        <v>93</v>
      </c>
    </row>
    <row r="5522" spans="1:13" s="21" customFormat="1" ht="30" customHeight="1">
      <c r="A5522" s="90" t="s">
        <v>35</v>
      </c>
      <c r="B5522" s="90"/>
      <c r="C5522" s="90"/>
      <c r="D5522" s="90"/>
      <c r="E5522" s="90"/>
      <c r="H5522" s="1"/>
      <c r="I5522" s="1"/>
      <c r="J5522" s="1"/>
      <c r="K5522" s="1"/>
      <c r="L5522" s="1"/>
      <c r="M5522" s="1"/>
    </row>
    <row r="5523" spans="1:13" ht="18.75" customHeight="1">
      <c r="A5523" s="22" t="s">
        <v>49</v>
      </c>
      <c r="B5523" s="91" t="str">
        <f>IF((SCH!$B$2=""),"",SCH!$B$2)</f>
        <v/>
      </c>
      <c r="C5523" s="91"/>
      <c r="D5523" s="91"/>
      <c r="E5523" s="92"/>
    </row>
    <row r="5524" spans="1:13" ht="18.75" customHeight="1">
      <c r="A5524" s="23" t="s">
        <v>50</v>
      </c>
      <c r="B5524" s="82" t="str">
        <f>IF((SCH!$B$3=""),"",SCH!$B$3)</f>
        <v/>
      </c>
      <c r="C5524" s="82"/>
      <c r="D5524" s="82"/>
      <c r="E5524" s="83"/>
    </row>
    <row r="5525" spans="1:13" ht="18.75" customHeight="1">
      <c r="A5525" s="23" t="s">
        <v>56</v>
      </c>
      <c r="B5525" s="46" t="str">
        <f>IF((SCH!$B$4=""),"",SCH!$B$4)</f>
        <v/>
      </c>
      <c r="C5525" s="24" t="s">
        <v>57</v>
      </c>
      <c r="D5525" s="82" t="str">
        <f>IF((SCH!$B$5=""),"",SCH!$B$5)</f>
        <v/>
      </c>
      <c r="E5525" s="83"/>
    </row>
    <row r="5526" spans="1:13" ht="18.75" customHeight="1">
      <c r="A5526" s="23" t="s">
        <v>51</v>
      </c>
      <c r="B5526" s="82" t="str">
        <f>IF((SCH!$B$6=""),"",SCH!$B$6)</f>
        <v/>
      </c>
      <c r="C5526" s="82"/>
      <c r="D5526" s="82"/>
      <c r="E5526" s="83"/>
    </row>
    <row r="5527" spans="1:13" ht="18.75" customHeight="1">
      <c r="A5527" s="23" t="s">
        <v>52</v>
      </c>
      <c r="B5527" s="82" t="str">
        <f>IF((SCH!$B$7=""),"",SCH!$B$7)</f>
        <v/>
      </c>
      <c r="C5527" s="82"/>
      <c r="D5527" s="82"/>
      <c r="E5527" s="83"/>
    </row>
    <row r="5528" spans="1:13" ht="18.75" customHeight="1">
      <c r="A5528" s="25" t="s">
        <v>53</v>
      </c>
      <c r="B5528" s="84" t="str">
        <f>IF((SCH!$B$8=""),"",SCH!$B$8)</f>
        <v/>
      </c>
      <c r="C5528" s="84"/>
      <c r="D5528" s="84"/>
      <c r="E5528" s="85"/>
    </row>
    <row r="5529" spans="1:13" ht="26.25" customHeight="1">
      <c r="A5529" s="86" t="s">
        <v>36</v>
      </c>
      <c r="B5529" s="86"/>
      <c r="C5529" s="86"/>
      <c r="D5529" s="86"/>
      <c r="E5529" s="86"/>
    </row>
    <row r="5530" spans="1:13" s="21" customFormat="1" ht="15" customHeight="1">
      <c r="A5530" s="87" t="s">
        <v>37</v>
      </c>
      <c r="B5530" s="87"/>
      <c r="C5530" s="87"/>
      <c r="D5530" s="87"/>
      <c r="E5530" s="87"/>
      <c r="H5530" s="1"/>
      <c r="I5530" s="1"/>
      <c r="J5530" s="1"/>
      <c r="K5530" s="1"/>
      <c r="L5530" s="1"/>
      <c r="M5530" s="1"/>
    </row>
    <row r="5531" spans="1:13" s="21" customFormat="1">
      <c r="A5531" s="88" t="s">
        <v>38</v>
      </c>
      <c r="B5531" s="88"/>
      <c r="C5531" s="88"/>
      <c r="D5531" s="88"/>
      <c r="E5531" s="88"/>
      <c r="H5531" s="1"/>
      <c r="I5531" s="1"/>
      <c r="J5531" s="1"/>
      <c r="K5531" s="1"/>
      <c r="L5531" s="1"/>
      <c r="M5531" s="1"/>
    </row>
    <row r="5532" spans="1:13" ht="26.25" customHeight="1">
      <c r="A5532" s="72" t="s">
        <v>39</v>
      </c>
      <c r="B5532" s="72"/>
      <c r="C5532" s="72"/>
      <c r="D5532" s="72"/>
      <c r="E5532" s="72"/>
    </row>
    <row r="5533" spans="1:13" ht="23.25">
      <c r="A5533" s="5" t="s">
        <v>45</v>
      </c>
      <c r="B5533" s="45">
        <f>VLOOKUP($I5521,DATA!$A$1:$V$200,2,FALSE)</f>
        <v>0</v>
      </c>
      <c r="C5533" s="43" t="s">
        <v>48</v>
      </c>
      <c r="D5533" s="81">
        <f>VLOOKUP($I5521,DATA!$A$1:$V$200,3,FALSE)</f>
        <v>0</v>
      </c>
      <c r="E5533" s="81"/>
    </row>
    <row r="5534" spans="1:13" ht="23.25">
      <c r="A5534" s="5" t="s">
        <v>46</v>
      </c>
      <c r="B5534" s="79">
        <f>VLOOKUP($I5521,DATA!$A$1:$V$200,4,FALSE)</f>
        <v>0</v>
      </c>
      <c r="C5534" s="79"/>
      <c r="D5534" s="79"/>
      <c r="E5534" s="79"/>
    </row>
    <row r="5535" spans="1:13" ht="23.25">
      <c r="A5535" s="5" t="s">
        <v>47</v>
      </c>
      <c r="B5535" s="79">
        <f>VLOOKUP($I5521,DATA!$A$1:$V$200,5,FALSE)</f>
        <v>0</v>
      </c>
      <c r="C5535" s="79"/>
      <c r="D5535" s="79"/>
      <c r="E5535" s="79"/>
    </row>
    <row r="5536" spans="1:13" ht="23.25" customHeight="1">
      <c r="A5536" s="5" t="s">
        <v>40</v>
      </c>
      <c r="B5536" s="79">
        <f>VLOOKUP($I5521,DATA!$A$1:$V$200,6,FALSE)</f>
        <v>0</v>
      </c>
      <c r="C5536" s="79"/>
      <c r="D5536" s="79"/>
      <c r="E5536" s="79"/>
    </row>
    <row r="5537" spans="1:5" ht="23.25" customHeight="1">
      <c r="A5537" s="5" t="s">
        <v>41</v>
      </c>
      <c r="B5537" s="79">
        <f>VLOOKUP($I5521,DATA!$A$1:$V$200,7,FALSE)</f>
        <v>0</v>
      </c>
      <c r="C5537" s="79"/>
      <c r="D5537" s="79"/>
      <c r="E5537" s="79"/>
    </row>
    <row r="5538" spans="1:5" ht="23.25" customHeight="1">
      <c r="A5538" s="5" t="s">
        <v>42</v>
      </c>
      <c r="B5538" s="79">
        <f>VLOOKUP($I5521,DATA!$A$1:$V$200,8,FALSE)</f>
        <v>0</v>
      </c>
      <c r="C5538" s="79"/>
      <c r="D5538" s="79"/>
      <c r="E5538" s="79"/>
    </row>
    <row r="5539" spans="1:5" ht="25.5">
      <c r="A5539" s="5" t="s">
        <v>43</v>
      </c>
      <c r="B5539" s="79">
        <f>VLOOKUP($I5521,DATA!$A$1:$V$200,9,FALSE)</f>
        <v>0</v>
      </c>
      <c r="C5539" s="79"/>
      <c r="D5539" s="79"/>
      <c r="E5539" s="79"/>
    </row>
    <row r="5540" spans="1:5" ht="22.5" customHeight="1">
      <c r="A5540" s="80" t="s">
        <v>44</v>
      </c>
      <c r="B5540" s="80"/>
      <c r="C5540" s="80"/>
      <c r="D5540" s="80"/>
      <c r="E5540" s="80"/>
    </row>
    <row r="5541" spans="1:5" ht="18.75" customHeight="1">
      <c r="A5541" s="72" t="s">
        <v>58</v>
      </c>
      <c r="B5541" s="72"/>
      <c r="C5541" s="72"/>
      <c r="D5541" s="72"/>
      <c r="E5541" s="72"/>
    </row>
    <row r="5542" spans="1:5" ht="22.5" customHeight="1">
      <c r="A5542" s="26" t="s">
        <v>74</v>
      </c>
    </row>
    <row r="5543" spans="1:5" ht="18" customHeight="1">
      <c r="A5543" s="44" t="s">
        <v>59</v>
      </c>
      <c r="B5543" s="73" t="s">
        <v>60</v>
      </c>
      <c r="C5543" s="74"/>
      <c r="D5543" s="73" t="s">
        <v>61</v>
      </c>
      <c r="E5543" s="74"/>
    </row>
    <row r="5544" spans="1:5" ht="37.5" customHeight="1">
      <c r="A5544" s="28" t="s">
        <v>62</v>
      </c>
      <c r="B5544" s="65" t="e">
        <f t="shared" ref="B5544" si="1946">HLOOKUP(D5544,$I$23:$M$32,2,FALSE)</f>
        <v>#N/A</v>
      </c>
      <c r="C5544" s="66"/>
      <c r="D5544" s="68">
        <f>VLOOKUP($I5521,DATA!$A$1:$V$200,10,FALSE)</f>
        <v>0</v>
      </c>
      <c r="E5544" s="69"/>
    </row>
    <row r="5545" spans="1:5" ht="37.5" customHeight="1">
      <c r="A5545" s="28" t="s">
        <v>63</v>
      </c>
      <c r="B5545" s="65" t="e">
        <f t="shared" ref="B5545" si="1947">HLOOKUP(D5544,$I$23:$M$32,3,FALSE)</f>
        <v>#N/A</v>
      </c>
      <c r="C5545" s="66"/>
      <c r="D5545" s="68">
        <f>VLOOKUP($I5521,DATA!$A$1:$V$200,11,FALSE)</f>
        <v>0</v>
      </c>
      <c r="E5545" s="69"/>
    </row>
    <row r="5546" spans="1:5" ht="37.5" customHeight="1">
      <c r="A5546" s="28" t="s">
        <v>64</v>
      </c>
      <c r="B5546" s="65" t="e">
        <f t="shared" ref="B5546" si="1948">HLOOKUP(D5544,$I$23:$M$32,4,FALSE)</f>
        <v>#N/A</v>
      </c>
      <c r="C5546" s="66"/>
      <c r="D5546" s="68">
        <f>VLOOKUP($I5521,DATA!$A$1:$V$200,12,FALSE)</f>
        <v>0</v>
      </c>
      <c r="E5546" s="69"/>
    </row>
    <row r="5547" spans="1:5" ht="21.75" customHeight="1">
      <c r="A5547" s="26" t="s">
        <v>75</v>
      </c>
    </row>
    <row r="5548" spans="1:5" ht="18" customHeight="1">
      <c r="A5548" s="75" t="s">
        <v>65</v>
      </c>
      <c r="B5548" s="73" t="s">
        <v>60</v>
      </c>
      <c r="C5548" s="74"/>
      <c r="D5548" s="73" t="s">
        <v>61</v>
      </c>
      <c r="E5548" s="74"/>
    </row>
    <row r="5549" spans="1:5" ht="37.5" customHeight="1">
      <c r="A5549" s="76"/>
      <c r="B5549" s="65" t="e">
        <f t="shared" ref="B5549" si="1949">HLOOKUP(D5544,$I$23:$M$32,5,FALSE)</f>
        <v>#N/A</v>
      </c>
      <c r="C5549" s="66"/>
      <c r="D5549" s="68">
        <f>VLOOKUP($I5521,DATA!$A$1:$V$200,13,FALSE)</f>
        <v>0</v>
      </c>
      <c r="E5549" s="69"/>
    </row>
    <row r="5550" spans="1:5" ht="22.5" customHeight="1">
      <c r="A5550" s="26" t="s">
        <v>76</v>
      </c>
    </row>
    <row r="5551" spans="1:5" ht="18" customHeight="1">
      <c r="A5551" s="77" t="s">
        <v>66</v>
      </c>
      <c r="B5551" s="73" t="s">
        <v>60</v>
      </c>
      <c r="C5551" s="74"/>
      <c r="D5551" s="73" t="s">
        <v>61</v>
      </c>
      <c r="E5551" s="74"/>
    </row>
    <row r="5552" spans="1:5" ht="37.5" customHeight="1">
      <c r="A5552" s="78"/>
      <c r="B5552" s="65" t="e">
        <f t="shared" ref="B5552" si="1950">HLOOKUP(D5544,$I$23:$M$32,6,FALSE)</f>
        <v>#N/A</v>
      </c>
      <c r="C5552" s="66"/>
      <c r="D5552" s="68">
        <f>VLOOKUP($I5521,DATA!$A$1:$V$200,14,FALSE)</f>
        <v>0</v>
      </c>
      <c r="E5552" s="69"/>
    </row>
    <row r="5553" spans="1:13" ht="22.5" customHeight="1">
      <c r="A5553" s="26" t="s">
        <v>77</v>
      </c>
    </row>
    <row r="5554" spans="1:13" ht="30" customHeight="1">
      <c r="A5554" s="27" t="s">
        <v>67</v>
      </c>
      <c r="B5554" s="73" t="s">
        <v>60</v>
      </c>
      <c r="C5554" s="74"/>
      <c r="D5554" s="73" t="s">
        <v>61</v>
      </c>
      <c r="E5554" s="74"/>
    </row>
    <row r="5555" spans="1:13" ht="37.5" customHeight="1">
      <c r="A5555" s="28" t="s">
        <v>68</v>
      </c>
      <c r="B5555" s="65" t="e">
        <f t="shared" ref="B5555" si="1951">HLOOKUP(D5544,$I$23:$M$32,7,FALSE)</f>
        <v>#N/A</v>
      </c>
      <c r="C5555" s="66"/>
      <c r="D5555" s="68">
        <f>VLOOKUP($I5521,DATA!$A$1:$V$200,15,FALSE)</f>
        <v>0</v>
      </c>
      <c r="E5555" s="69"/>
    </row>
    <row r="5556" spans="1:13" ht="37.5" customHeight="1">
      <c r="A5556" s="28" t="s">
        <v>69</v>
      </c>
      <c r="B5556" s="65" t="e">
        <f t="shared" ref="B5556" si="1952">HLOOKUP(D5544,$I$23:$M$32,8,FALSE)</f>
        <v>#N/A</v>
      </c>
      <c r="C5556" s="66"/>
      <c r="D5556" s="68">
        <f>VLOOKUP($I5521,DATA!$A$1:$V$200,16,FALSE)</f>
        <v>0</v>
      </c>
      <c r="E5556" s="69"/>
    </row>
    <row r="5557" spans="1:13" ht="45" customHeight="1">
      <c r="A5557" s="29" t="s">
        <v>70</v>
      </c>
      <c r="B5557" s="65" t="e">
        <f t="shared" ref="B5557" si="1953">HLOOKUP(D5544,$I$23:$M$32,9,FALSE)</f>
        <v>#N/A</v>
      </c>
      <c r="C5557" s="66"/>
      <c r="D5557" s="68">
        <f>VLOOKUP($I5521,DATA!$A$1:$V$200,17,FALSE)</f>
        <v>0</v>
      </c>
      <c r="E5557" s="69"/>
    </row>
    <row r="5558" spans="1:13" ht="37.5" customHeight="1">
      <c r="A5558" s="28" t="s">
        <v>71</v>
      </c>
      <c r="B5558" s="65" t="e">
        <f t="shared" ref="B5558" si="1954">HLOOKUP(D5544,$I$23:$M$32,10,FALSE)</f>
        <v>#N/A</v>
      </c>
      <c r="C5558" s="66"/>
      <c r="D5558" s="68">
        <f>VLOOKUP($I5521,DATA!$A$1:$V$200,18,FALSE)</f>
        <v>0</v>
      </c>
      <c r="E5558" s="69"/>
    </row>
    <row r="5559" spans="1:13" ht="37.5" customHeight="1">
      <c r="A5559" s="30"/>
      <c r="B5559" s="31"/>
      <c r="C5559" s="31"/>
      <c r="D5559" s="32"/>
      <c r="E5559" s="32"/>
    </row>
    <row r="5560" spans="1:13" ht="18.75" customHeight="1">
      <c r="A5560" s="72" t="s">
        <v>72</v>
      </c>
      <c r="B5560" s="72"/>
      <c r="C5560" s="72"/>
      <c r="D5560" s="72"/>
      <c r="E5560" s="72"/>
    </row>
    <row r="5561" spans="1:13" ht="22.5" customHeight="1">
      <c r="A5561" s="26" t="s">
        <v>78</v>
      </c>
    </row>
    <row r="5562" spans="1:13" ht="30" customHeight="1">
      <c r="A5562" s="27" t="s">
        <v>73</v>
      </c>
      <c r="B5562" s="73" t="s">
        <v>60</v>
      </c>
      <c r="C5562" s="74"/>
      <c r="D5562" s="73" t="s">
        <v>61</v>
      </c>
      <c r="E5562" s="74"/>
      <c r="I5562" s="1" t="s">
        <v>26</v>
      </c>
      <c r="J5562" s="1" t="s">
        <v>25</v>
      </c>
      <c r="K5562" s="1" t="s">
        <v>194</v>
      </c>
      <c r="L5562" s="1" t="s">
        <v>195</v>
      </c>
      <c r="M5562" s="1" t="s">
        <v>196</v>
      </c>
    </row>
    <row r="5563" spans="1:13" ht="52.5" customHeight="1">
      <c r="A5563" s="29" t="str">
        <f>GRD!$L$4</f>
        <v>SELECT</v>
      </c>
      <c r="B5563" s="65" t="e">
        <f t="shared" ref="B5563:B5564" si="1955">HLOOKUP(D5563,$I$42:$M$44,$G5563,FALSE)</f>
        <v>#N/A</v>
      </c>
      <c r="C5563" s="66"/>
      <c r="D5563" s="68">
        <f>VLOOKUP($I5521,DATA!$A$1:$V$200,19,FALSE)</f>
        <v>0</v>
      </c>
      <c r="E5563" s="69"/>
      <c r="G5563" s="1">
        <v>2</v>
      </c>
      <c r="H5563" s="1" t="str">
        <f t="shared" ref="H5563:H5564" si="1956">A5563</f>
        <v>SELECT</v>
      </c>
      <c r="I5563" s="1" t="e">
        <f t="shared" ref="I5563:I5564" si="1957">VLOOKUP($H5563,$H$3:$M$15,2,FALSE)</f>
        <v>#N/A</v>
      </c>
      <c r="J5563" s="1" t="e">
        <f t="shared" ref="J5563:J5564" si="1958">VLOOKUP($H5563,$H$3:$M$15,3,FALSE)</f>
        <v>#N/A</v>
      </c>
      <c r="K5563" s="1" t="e">
        <f t="shared" ref="K5563:K5564" si="1959">VLOOKUP($H5563,$H$3:$M$15,4,FALSE)</f>
        <v>#N/A</v>
      </c>
      <c r="L5563" s="1" t="e">
        <f t="shared" ref="L5563:L5564" si="1960">VLOOKUP($H5563,$H$3:$M$15,5,FALSE)</f>
        <v>#N/A</v>
      </c>
      <c r="M5563" s="1" t="e">
        <f t="shared" ref="M5563:M5564" si="1961">VLOOKUP($H5563,$H$3:$M$15,6,FALSE)</f>
        <v>#N/A</v>
      </c>
    </row>
    <row r="5564" spans="1:13" ht="52.5" customHeight="1">
      <c r="A5564" s="29" t="str">
        <f>GRD!$M$4</f>
        <v>SELECT</v>
      </c>
      <c r="B5564" s="65" t="e">
        <f t="shared" si="1955"/>
        <v>#N/A</v>
      </c>
      <c r="C5564" s="66"/>
      <c r="D5564" s="68">
        <f>VLOOKUP($I5521,DATA!$A$1:$V$200,20,FALSE)</f>
        <v>0</v>
      </c>
      <c r="E5564" s="69"/>
      <c r="G5564" s="1">
        <v>3</v>
      </c>
      <c r="H5564" s="1" t="str">
        <f t="shared" si="1956"/>
        <v>SELECT</v>
      </c>
      <c r="I5564" s="1" t="e">
        <f t="shared" si="1957"/>
        <v>#N/A</v>
      </c>
      <c r="J5564" s="1" t="e">
        <f t="shared" si="1958"/>
        <v>#N/A</v>
      </c>
      <c r="K5564" s="1" t="e">
        <f t="shared" si="1959"/>
        <v>#N/A</v>
      </c>
      <c r="L5564" s="1" t="e">
        <f t="shared" si="1960"/>
        <v>#N/A</v>
      </c>
      <c r="M5564" s="1" t="e">
        <f t="shared" si="1961"/>
        <v>#N/A</v>
      </c>
    </row>
    <row r="5565" spans="1:13" ht="37.5" customHeight="1">
      <c r="A5565" s="70" t="s">
        <v>79</v>
      </c>
      <c r="B5565" s="70"/>
      <c r="C5565" s="70"/>
      <c r="D5565" s="70"/>
      <c r="E5565" s="70"/>
    </row>
    <row r="5566" spans="1:13" ht="12" customHeight="1">
      <c r="A5566" s="33"/>
      <c r="B5566" s="33"/>
      <c r="C5566" s="33"/>
      <c r="D5566" s="33"/>
      <c r="E5566" s="33"/>
    </row>
    <row r="5567" spans="1:13" ht="30" customHeight="1">
      <c r="A5567" s="27" t="s">
        <v>73</v>
      </c>
      <c r="B5567" s="71" t="s">
        <v>60</v>
      </c>
      <c r="C5567" s="71"/>
      <c r="D5567" s="71" t="s">
        <v>61</v>
      </c>
      <c r="E5567" s="71"/>
      <c r="I5567" s="1" t="s">
        <v>26</v>
      </c>
      <c r="J5567" s="1" t="s">
        <v>25</v>
      </c>
      <c r="K5567" s="1" t="s">
        <v>194</v>
      </c>
      <c r="L5567" s="1" t="s">
        <v>195</v>
      </c>
      <c r="M5567" s="1" t="s">
        <v>196</v>
      </c>
    </row>
    <row r="5568" spans="1:13" ht="52.5" customHeight="1">
      <c r="A5568" s="29" t="str">
        <f>GRD!$N$4</f>
        <v>SELECT</v>
      </c>
      <c r="B5568" s="65" t="e">
        <f t="shared" ref="B5568:B5569" si="1962">HLOOKUP(D5568,$I$47:$M$49,$G5568,FALSE)</f>
        <v>#N/A</v>
      </c>
      <c r="C5568" s="66"/>
      <c r="D5568" s="67">
        <f>VLOOKUP($I5521,DATA!$A$1:$V$200,21,FALSE)</f>
        <v>0</v>
      </c>
      <c r="E5568" s="67"/>
      <c r="G5568" s="1">
        <v>2</v>
      </c>
      <c r="H5568" s="1" t="str">
        <f t="shared" ref="H5568:H5569" si="1963">A5568</f>
        <v>SELECT</v>
      </c>
      <c r="I5568" s="1" t="e">
        <f t="shared" ref="I5568:I5629" si="1964">VLOOKUP($H5568,$H$3:$M$15,2,FALSE)</f>
        <v>#N/A</v>
      </c>
      <c r="J5568" s="1" t="e">
        <f t="shared" ref="J5568:J5629" si="1965">VLOOKUP($H5568,$H$3:$M$15,3,FALSE)</f>
        <v>#N/A</v>
      </c>
      <c r="K5568" s="1" t="e">
        <f t="shared" ref="K5568:K5629" si="1966">VLOOKUP($H5568,$H$3:$M$15,4,FALSE)</f>
        <v>#N/A</v>
      </c>
      <c r="L5568" s="1" t="e">
        <f t="shared" ref="L5568:L5629" si="1967">VLOOKUP($H5568,$H$3:$M$15,5,FALSE)</f>
        <v>#N/A</v>
      </c>
      <c r="M5568" s="1" t="e">
        <f t="shared" ref="M5568:M5629" si="1968">VLOOKUP($H5568,$H$3:$M$15,6,FALSE)</f>
        <v>#N/A</v>
      </c>
    </row>
    <row r="5569" spans="1:13" ht="52.5" customHeight="1">
      <c r="A5569" s="29" t="str">
        <f>GRD!$O$4</f>
        <v>SELECT</v>
      </c>
      <c r="B5569" s="65" t="e">
        <f t="shared" si="1962"/>
        <v>#N/A</v>
      </c>
      <c r="C5569" s="66"/>
      <c r="D5569" s="67">
        <f>VLOOKUP($I5521,DATA!$A$1:$V$200,22,FALSE)</f>
        <v>0</v>
      </c>
      <c r="E5569" s="67"/>
      <c r="G5569" s="1">
        <v>3</v>
      </c>
      <c r="H5569" s="1" t="str">
        <f t="shared" si="1963"/>
        <v>SELECT</v>
      </c>
      <c r="I5569" s="1" t="e">
        <f t="shared" si="1964"/>
        <v>#N/A</v>
      </c>
      <c r="J5569" s="1" t="e">
        <f t="shared" si="1965"/>
        <v>#N/A</v>
      </c>
      <c r="K5569" s="1" t="e">
        <f t="shared" si="1966"/>
        <v>#N/A</v>
      </c>
      <c r="L5569" s="1" t="e">
        <f t="shared" si="1967"/>
        <v>#N/A</v>
      </c>
      <c r="M5569" s="1" t="e">
        <f t="shared" si="1968"/>
        <v>#N/A</v>
      </c>
    </row>
    <row r="5575" spans="1:13">
      <c r="A5575" s="64" t="s">
        <v>80</v>
      </c>
      <c r="B5575" s="64"/>
      <c r="C5575" s="64" t="s">
        <v>81</v>
      </c>
      <c r="D5575" s="64"/>
      <c r="E5575" s="64"/>
    </row>
    <row r="5576" spans="1:13">
      <c r="C5576" s="64" t="s">
        <v>82</v>
      </c>
      <c r="D5576" s="64"/>
      <c r="E5576" s="64"/>
    </row>
    <row r="5577" spans="1:13">
      <c r="A5577" s="1" t="s">
        <v>84</v>
      </c>
    </row>
    <row r="5579" spans="1:13">
      <c r="A5579" s="1" t="s">
        <v>83</v>
      </c>
    </row>
    <row r="5581" spans="1:13" s="21" customFormat="1" ht="18.75" customHeight="1">
      <c r="A5581" s="89" t="s">
        <v>34</v>
      </c>
      <c r="B5581" s="89"/>
      <c r="C5581" s="89"/>
      <c r="D5581" s="89"/>
      <c r="E5581" s="89"/>
      <c r="I5581" s="21">
        <f t="shared" ref="I5581" si="1969">I5521+1</f>
        <v>94</v>
      </c>
    </row>
    <row r="5582" spans="1:13" s="21" customFormat="1" ht="30" customHeight="1">
      <c r="A5582" s="90" t="s">
        <v>35</v>
      </c>
      <c r="B5582" s="90"/>
      <c r="C5582" s="90"/>
      <c r="D5582" s="90"/>
      <c r="E5582" s="90"/>
      <c r="H5582" s="1"/>
      <c r="I5582" s="1"/>
      <c r="J5582" s="1"/>
      <c r="K5582" s="1"/>
      <c r="L5582" s="1"/>
      <c r="M5582" s="1"/>
    </row>
    <row r="5583" spans="1:13" ht="18.75" customHeight="1">
      <c r="A5583" s="22" t="s">
        <v>49</v>
      </c>
      <c r="B5583" s="91" t="str">
        <f>IF((SCH!$B$2=""),"",SCH!$B$2)</f>
        <v/>
      </c>
      <c r="C5583" s="91"/>
      <c r="D5583" s="91"/>
      <c r="E5583" s="92"/>
    </row>
    <row r="5584" spans="1:13" ht="18.75" customHeight="1">
      <c r="A5584" s="23" t="s">
        <v>50</v>
      </c>
      <c r="B5584" s="82" t="str">
        <f>IF((SCH!$B$3=""),"",SCH!$B$3)</f>
        <v/>
      </c>
      <c r="C5584" s="82"/>
      <c r="D5584" s="82"/>
      <c r="E5584" s="83"/>
    </row>
    <row r="5585" spans="1:13" ht="18.75" customHeight="1">
      <c r="A5585" s="23" t="s">
        <v>56</v>
      </c>
      <c r="B5585" s="46" t="str">
        <f>IF((SCH!$B$4=""),"",SCH!$B$4)</f>
        <v/>
      </c>
      <c r="C5585" s="24" t="s">
        <v>57</v>
      </c>
      <c r="D5585" s="82" t="str">
        <f>IF((SCH!$B$5=""),"",SCH!$B$5)</f>
        <v/>
      </c>
      <c r="E5585" s="83"/>
    </row>
    <row r="5586" spans="1:13" ht="18.75" customHeight="1">
      <c r="A5586" s="23" t="s">
        <v>51</v>
      </c>
      <c r="B5586" s="82" t="str">
        <f>IF((SCH!$B$6=""),"",SCH!$B$6)</f>
        <v/>
      </c>
      <c r="C5586" s="82"/>
      <c r="D5586" s="82"/>
      <c r="E5586" s="83"/>
    </row>
    <row r="5587" spans="1:13" ht="18.75" customHeight="1">
      <c r="A5587" s="23" t="s">
        <v>52</v>
      </c>
      <c r="B5587" s="82" t="str">
        <f>IF((SCH!$B$7=""),"",SCH!$B$7)</f>
        <v/>
      </c>
      <c r="C5587" s="82"/>
      <c r="D5587" s="82"/>
      <c r="E5587" s="83"/>
    </row>
    <row r="5588" spans="1:13" ht="18.75" customHeight="1">
      <c r="A5588" s="25" t="s">
        <v>53</v>
      </c>
      <c r="B5588" s="84" t="str">
        <f>IF((SCH!$B$8=""),"",SCH!$B$8)</f>
        <v/>
      </c>
      <c r="C5588" s="84"/>
      <c r="D5588" s="84"/>
      <c r="E5588" s="85"/>
    </row>
    <row r="5589" spans="1:13" ht="26.25" customHeight="1">
      <c r="A5589" s="86" t="s">
        <v>36</v>
      </c>
      <c r="B5589" s="86"/>
      <c r="C5589" s="86"/>
      <c r="D5589" s="86"/>
      <c r="E5589" s="86"/>
    </row>
    <row r="5590" spans="1:13" s="21" customFormat="1" ht="15" customHeight="1">
      <c r="A5590" s="87" t="s">
        <v>37</v>
      </c>
      <c r="B5590" s="87"/>
      <c r="C5590" s="87"/>
      <c r="D5590" s="87"/>
      <c r="E5590" s="87"/>
      <c r="H5590" s="1"/>
      <c r="I5590" s="1"/>
      <c r="J5590" s="1"/>
      <c r="K5590" s="1"/>
      <c r="L5590" s="1"/>
      <c r="M5590" s="1"/>
    </row>
    <row r="5591" spans="1:13" s="21" customFormat="1">
      <c r="A5591" s="88" t="s">
        <v>38</v>
      </c>
      <c r="B5591" s="88"/>
      <c r="C5591" s="88"/>
      <c r="D5591" s="88"/>
      <c r="E5591" s="88"/>
      <c r="H5591" s="1"/>
      <c r="I5591" s="1"/>
      <c r="J5591" s="1"/>
      <c r="K5591" s="1"/>
      <c r="L5591" s="1"/>
      <c r="M5591" s="1"/>
    </row>
    <row r="5592" spans="1:13" ht="26.25" customHeight="1">
      <c r="A5592" s="72" t="s">
        <v>39</v>
      </c>
      <c r="B5592" s="72"/>
      <c r="C5592" s="72"/>
      <c r="D5592" s="72"/>
      <c r="E5592" s="72"/>
    </row>
    <row r="5593" spans="1:13" ht="23.25">
      <c r="A5593" s="5" t="s">
        <v>45</v>
      </c>
      <c r="B5593" s="45">
        <f>VLOOKUP($I5581,DATA!$A$1:$V$200,2,FALSE)</f>
        <v>0</v>
      </c>
      <c r="C5593" s="43" t="s">
        <v>48</v>
      </c>
      <c r="D5593" s="81">
        <f>VLOOKUP($I5581,DATA!$A$1:$V$200,3,FALSE)</f>
        <v>0</v>
      </c>
      <c r="E5593" s="81"/>
    </row>
    <row r="5594" spans="1:13" ht="23.25">
      <c r="A5594" s="5" t="s">
        <v>46</v>
      </c>
      <c r="B5594" s="79">
        <f>VLOOKUP($I5581,DATA!$A$1:$V$200,4,FALSE)</f>
        <v>0</v>
      </c>
      <c r="C5594" s="79"/>
      <c r="D5594" s="79"/>
      <c r="E5594" s="79"/>
    </row>
    <row r="5595" spans="1:13" ht="23.25">
      <c r="A5595" s="5" t="s">
        <v>47</v>
      </c>
      <c r="B5595" s="79">
        <f>VLOOKUP($I5581,DATA!$A$1:$V$200,5,FALSE)</f>
        <v>0</v>
      </c>
      <c r="C5595" s="79"/>
      <c r="D5595" s="79"/>
      <c r="E5595" s="79"/>
    </row>
    <row r="5596" spans="1:13" ht="23.25" customHeight="1">
      <c r="A5596" s="5" t="s">
        <v>40</v>
      </c>
      <c r="B5596" s="79">
        <f>VLOOKUP($I5581,DATA!$A$1:$V$200,6,FALSE)</f>
        <v>0</v>
      </c>
      <c r="C5596" s="79"/>
      <c r="D5596" s="79"/>
      <c r="E5596" s="79"/>
    </row>
    <row r="5597" spans="1:13" ht="23.25" customHeight="1">
      <c r="A5597" s="5" t="s">
        <v>41</v>
      </c>
      <c r="B5597" s="79">
        <f>VLOOKUP($I5581,DATA!$A$1:$V$200,7,FALSE)</f>
        <v>0</v>
      </c>
      <c r="C5597" s="79"/>
      <c r="D5597" s="79"/>
      <c r="E5597" s="79"/>
    </row>
    <row r="5598" spans="1:13" ht="23.25" customHeight="1">
      <c r="A5598" s="5" t="s">
        <v>42</v>
      </c>
      <c r="B5598" s="79">
        <f>VLOOKUP($I5581,DATA!$A$1:$V$200,8,FALSE)</f>
        <v>0</v>
      </c>
      <c r="C5598" s="79"/>
      <c r="D5598" s="79"/>
      <c r="E5598" s="79"/>
    </row>
    <row r="5599" spans="1:13" ht="25.5">
      <c r="A5599" s="5" t="s">
        <v>43</v>
      </c>
      <c r="B5599" s="79">
        <f>VLOOKUP($I5581,DATA!$A$1:$V$200,9,FALSE)</f>
        <v>0</v>
      </c>
      <c r="C5599" s="79"/>
      <c r="D5599" s="79"/>
      <c r="E5599" s="79"/>
    </row>
    <row r="5600" spans="1:13" ht="22.5" customHeight="1">
      <c r="A5600" s="80" t="s">
        <v>44</v>
      </c>
      <c r="B5600" s="80"/>
      <c r="C5600" s="80"/>
      <c r="D5600" s="80"/>
      <c r="E5600" s="80"/>
    </row>
    <row r="5601" spans="1:5" ht="18.75" customHeight="1">
      <c r="A5601" s="72" t="s">
        <v>58</v>
      </c>
      <c r="B5601" s="72"/>
      <c r="C5601" s="72"/>
      <c r="D5601" s="72"/>
      <c r="E5601" s="72"/>
    </row>
    <row r="5602" spans="1:5" ht="22.5" customHeight="1">
      <c r="A5602" s="26" t="s">
        <v>74</v>
      </c>
    </row>
    <row r="5603" spans="1:5" ht="18" customHeight="1">
      <c r="A5603" s="44" t="s">
        <v>59</v>
      </c>
      <c r="B5603" s="73" t="s">
        <v>60</v>
      </c>
      <c r="C5603" s="74"/>
      <c r="D5603" s="73" t="s">
        <v>61</v>
      </c>
      <c r="E5603" s="74"/>
    </row>
    <row r="5604" spans="1:5" ht="37.5" customHeight="1">
      <c r="A5604" s="28" t="s">
        <v>62</v>
      </c>
      <c r="B5604" s="65" t="e">
        <f t="shared" ref="B5604" si="1970">HLOOKUP(D5604,$I$23:$M$32,2,FALSE)</f>
        <v>#N/A</v>
      </c>
      <c r="C5604" s="66"/>
      <c r="D5604" s="68">
        <f>VLOOKUP($I5581,DATA!$A$1:$V$200,10,FALSE)</f>
        <v>0</v>
      </c>
      <c r="E5604" s="69"/>
    </row>
    <row r="5605" spans="1:5" ht="37.5" customHeight="1">
      <c r="A5605" s="28" t="s">
        <v>63</v>
      </c>
      <c r="B5605" s="65" t="e">
        <f t="shared" ref="B5605" si="1971">HLOOKUP(D5604,$I$23:$M$32,3,FALSE)</f>
        <v>#N/A</v>
      </c>
      <c r="C5605" s="66"/>
      <c r="D5605" s="68">
        <f>VLOOKUP($I5581,DATA!$A$1:$V$200,11,FALSE)</f>
        <v>0</v>
      </c>
      <c r="E5605" s="69"/>
    </row>
    <row r="5606" spans="1:5" ht="37.5" customHeight="1">
      <c r="A5606" s="28" t="s">
        <v>64</v>
      </c>
      <c r="B5606" s="65" t="e">
        <f t="shared" ref="B5606" si="1972">HLOOKUP(D5604,$I$23:$M$32,4,FALSE)</f>
        <v>#N/A</v>
      </c>
      <c r="C5606" s="66"/>
      <c r="D5606" s="68">
        <f>VLOOKUP($I5581,DATA!$A$1:$V$200,12,FALSE)</f>
        <v>0</v>
      </c>
      <c r="E5606" s="69"/>
    </row>
    <row r="5607" spans="1:5" ht="21.75" customHeight="1">
      <c r="A5607" s="26" t="s">
        <v>75</v>
      </c>
    </row>
    <row r="5608" spans="1:5" ht="18" customHeight="1">
      <c r="A5608" s="75" t="s">
        <v>65</v>
      </c>
      <c r="B5608" s="73" t="s">
        <v>60</v>
      </c>
      <c r="C5608" s="74"/>
      <c r="D5608" s="73" t="s">
        <v>61</v>
      </c>
      <c r="E5608" s="74"/>
    </row>
    <row r="5609" spans="1:5" ht="37.5" customHeight="1">
      <c r="A5609" s="76"/>
      <c r="B5609" s="65" t="e">
        <f t="shared" ref="B5609" si="1973">HLOOKUP(D5604,$I$23:$M$32,5,FALSE)</f>
        <v>#N/A</v>
      </c>
      <c r="C5609" s="66"/>
      <c r="D5609" s="68">
        <f>VLOOKUP($I5581,DATA!$A$1:$V$200,13,FALSE)</f>
        <v>0</v>
      </c>
      <c r="E5609" s="69"/>
    </row>
    <row r="5610" spans="1:5" ht="22.5" customHeight="1">
      <c r="A5610" s="26" t="s">
        <v>76</v>
      </c>
    </row>
    <row r="5611" spans="1:5" ht="18" customHeight="1">
      <c r="A5611" s="77" t="s">
        <v>66</v>
      </c>
      <c r="B5611" s="73" t="s">
        <v>60</v>
      </c>
      <c r="C5611" s="74"/>
      <c r="D5611" s="73" t="s">
        <v>61</v>
      </c>
      <c r="E5611" s="74"/>
    </row>
    <row r="5612" spans="1:5" ht="37.5" customHeight="1">
      <c r="A5612" s="78"/>
      <c r="B5612" s="65" t="e">
        <f t="shared" ref="B5612" si="1974">HLOOKUP(D5604,$I$23:$M$32,6,FALSE)</f>
        <v>#N/A</v>
      </c>
      <c r="C5612" s="66"/>
      <c r="D5612" s="68">
        <f>VLOOKUP($I5581,DATA!$A$1:$V$200,14,FALSE)</f>
        <v>0</v>
      </c>
      <c r="E5612" s="69"/>
    </row>
    <row r="5613" spans="1:5" ht="22.5" customHeight="1">
      <c r="A5613" s="26" t="s">
        <v>77</v>
      </c>
    </row>
    <row r="5614" spans="1:5" ht="30" customHeight="1">
      <c r="A5614" s="27" t="s">
        <v>67</v>
      </c>
      <c r="B5614" s="73" t="s">
        <v>60</v>
      </c>
      <c r="C5614" s="74"/>
      <c r="D5614" s="73" t="s">
        <v>61</v>
      </c>
      <c r="E5614" s="74"/>
    </row>
    <row r="5615" spans="1:5" ht="37.5" customHeight="1">
      <c r="A5615" s="28" t="s">
        <v>68</v>
      </c>
      <c r="B5615" s="65" t="e">
        <f t="shared" ref="B5615" si="1975">HLOOKUP(D5604,$I$23:$M$32,7,FALSE)</f>
        <v>#N/A</v>
      </c>
      <c r="C5615" s="66"/>
      <c r="D5615" s="68">
        <f>VLOOKUP($I5581,DATA!$A$1:$V$200,15,FALSE)</f>
        <v>0</v>
      </c>
      <c r="E5615" s="69"/>
    </row>
    <row r="5616" spans="1:5" ht="37.5" customHeight="1">
      <c r="A5616" s="28" t="s">
        <v>69</v>
      </c>
      <c r="B5616" s="65" t="e">
        <f t="shared" ref="B5616" si="1976">HLOOKUP(D5604,$I$23:$M$32,8,FALSE)</f>
        <v>#N/A</v>
      </c>
      <c r="C5616" s="66"/>
      <c r="D5616" s="68">
        <f>VLOOKUP($I5581,DATA!$A$1:$V$200,16,FALSE)</f>
        <v>0</v>
      </c>
      <c r="E5616" s="69"/>
    </row>
    <row r="5617" spans="1:13" ht="45" customHeight="1">
      <c r="A5617" s="29" t="s">
        <v>70</v>
      </c>
      <c r="B5617" s="65" t="e">
        <f t="shared" ref="B5617" si="1977">HLOOKUP(D5604,$I$23:$M$32,9,FALSE)</f>
        <v>#N/A</v>
      </c>
      <c r="C5617" s="66"/>
      <c r="D5617" s="68">
        <f>VLOOKUP($I5581,DATA!$A$1:$V$200,17,FALSE)</f>
        <v>0</v>
      </c>
      <c r="E5617" s="69"/>
    </row>
    <row r="5618" spans="1:13" ht="37.5" customHeight="1">
      <c r="A5618" s="28" t="s">
        <v>71</v>
      </c>
      <c r="B5618" s="65" t="e">
        <f t="shared" ref="B5618" si="1978">HLOOKUP(D5604,$I$23:$M$32,10,FALSE)</f>
        <v>#N/A</v>
      </c>
      <c r="C5618" s="66"/>
      <c r="D5618" s="68">
        <f>VLOOKUP($I5581,DATA!$A$1:$V$200,18,FALSE)</f>
        <v>0</v>
      </c>
      <c r="E5618" s="69"/>
    </row>
    <row r="5619" spans="1:13" ht="37.5" customHeight="1">
      <c r="A5619" s="30"/>
      <c r="B5619" s="31"/>
      <c r="C5619" s="31"/>
      <c r="D5619" s="32"/>
      <c r="E5619" s="32"/>
    </row>
    <row r="5620" spans="1:13" ht="18.75" customHeight="1">
      <c r="A5620" s="72" t="s">
        <v>72</v>
      </c>
      <c r="B5620" s="72"/>
      <c r="C5620" s="72"/>
      <c r="D5620" s="72"/>
      <c r="E5620" s="72"/>
    </row>
    <row r="5621" spans="1:13" ht="22.5" customHeight="1">
      <c r="A5621" s="26" t="s">
        <v>78</v>
      </c>
    </row>
    <row r="5622" spans="1:13" ht="30" customHeight="1">
      <c r="A5622" s="27" t="s">
        <v>73</v>
      </c>
      <c r="B5622" s="73" t="s">
        <v>60</v>
      </c>
      <c r="C5622" s="74"/>
      <c r="D5622" s="73" t="s">
        <v>61</v>
      </c>
      <c r="E5622" s="74"/>
      <c r="I5622" s="1" t="s">
        <v>26</v>
      </c>
      <c r="J5622" s="1" t="s">
        <v>25</v>
      </c>
      <c r="K5622" s="1" t="s">
        <v>194</v>
      </c>
      <c r="L5622" s="1" t="s">
        <v>195</v>
      </c>
      <c r="M5622" s="1" t="s">
        <v>196</v>
      </c>
    </row>
    <row r="5623" spans="1:13" ht="52.5" customHeight="1">
      <c r="A5623" s="29" t="str">
        <f>GRD!$L$4</f>
        <v>SELECT</v>
      </c>
      <c r="B5623" s="65" t="e">
        <f t="shared" ref="B5623:B5624" si="1979">HLOOKUP(D5623,$I$42:$M$44,$G5623,FALSE)</f>
        <v>#N/A</v>
      </c>
      <c r="C5623" s="66"/>
      <c r="D5623" s="68">
        <f>VLOOKUP($I5581,DATA!$A$1:$V$200,19,FALSE)</f>
        <v>0</v>
      </c>
      <c r="E5623" s="69"/>
      <c r="G5623" s="1">
        <v>2</v>
      </c>
      <c r="H5623" s="1" t="str">
        <f t="shared" ref="H5623:H5624" si="1980">A5623</f>
        <v>SELECT</v>
      </c>
      <c r="I5623" s="1" t="e">
        <f t="shared" ref="I5623:I5624" si="1981">VLOOKUP($H5623,$H$3:$M$15,2,FALSE)</f>
        <v>#N/A</v>
      </c>
      <c r="J5623" s="1" t="e">
        <f t="shared" ref="J5623:J5624" si="1982">VLOOKUP($H5623,$H$3:$M$15,3,FALSE)</f>
        <v>#N/A</v>
      </c>
      <c r="K5623" s="1" t="e">
        <f t="shared" ref="K5623:K5624" si="1983">VLOOKUP($H5623,$H$3:$M$15,4,FALSE)</f>
        <v>#N/A</v>
      </c>
      <c r="L5623" s="1" t="e">
        <f t="shared" ref="L5623:L5624" si="1984">VLOOKUP($H5623,$H$3:$M$15,5,FALSE)</f>
        <v>#N/A</v>
      </c>
      <c r="M5623" s="1" t="e">
        <f t="shared" ref="M5623:M5624" si="1985">VLOOKUP($H5623,$H$3:$M$15,6,FALSE)</f>
        <v>#N/A</v>
      </c>
    </row>
    <row r="5624" spans="1:13" ht="52.5" customHeight="1">
      <c r="A5624" s="29" t="str">
        <f>GRD!$M$4</f>
        <v>SELECT</v>
      </c>
      <c r="B5624" s="65" t="e">
        <f t="shared" si="1979"/>
        <v>#N/A</v>
      </c>
      <c r="C5624" s="66"/>
      <c r="D5624" s="68">
        <f>VLOOKUP($I5581,DATA!$A$1:$V$200,20,FALSE)</f>
        <v>0</v>
      </c>
      <c r="E5624" s="69"/>
      <c r="G5624" s="1">
        <v>3</v>
      </c>
      <c r="H5624" s="1" t="str">
        <f t="shared" si="1980"/>
        <v>SELECT</v>
      </c>
      <c r="I5624" s="1" t="e">
        <f t="shared" si="1981"/>
        <v>#N/A</v>
      </c>
      <c r="J5624" s="1" t="e">
        <f t="shared" si="1982"/>
        <v>#N/A</v>
      </c>
      <c r="K5624" s="1" t="e">
        <f t="shared" si="1983"/>
        <v>#N/A</v>
      </c>
      <c r="L5624" s="1" t="e">
        <f t="shared" si="1984"/>
        <v>#N/A</v>
      </c>
      <c r="M5624" s="1" t="e">
        <f t="shared" si="1985"/>
        <v>#N/A</v>
      </c>
    </row>
    <row r="5625" spans="1:13" ht="37.5" customHeight="1">
      <c r="A5625" s="70" t="s">
        <v>79</v>
      </c>
      <c r="B5625" s="70"/>
      <c r="C5625" s="70"/>
      <c r="D5625" s="70"/>
      <c r="E5625" s="70"/>
    </row>
    <row r="5626" spans="1:13" ht="12" customHeight="1">
      <c r="A5626" s="33"/>
      <c r="B5626" s="33"/>
      <c r="C5626" s="33"/>
      <c r="D5626" s="33"/>
      <c r="E5626" s="33"/>
    </row>
    <row r="5627" spans="1:13" ht="30" customHeight="1">
      <c r="A5627" s="27" t="s">
        <v>73</v>
      </c>
      <c r="B5627" s="71" t="s">
        <v>60</v>
      </c>
      <c r="C5627" s="71"/>
      <c r="D5627" s="71" t="s">
        <v>61</v>
      </c>
      <c r="E5627" s="71"/>
      <c r="I5627" s="1" t="s">
        <v>26</v>
      </c>
      <c r="J5627" s="1" t="s">
        <v>25</v>
      </c>
      <c r="K5627" s="1" t="s">
        <v>194</v>
      </c>
      <c r="L5627" s="1" t="s">
        <v>195</v>
      </c>
      <c r="M5627" s="1" t="s">
        <v>196</v>
      </c>
    </row>
    <row r="5628" spans="1:13" ht="52.5" customHeight="1">
      <c r="A5628" s="29" t="str">
        <f>GRD!$N$4</f>
        <v>SELECT</v>
      </c>
      <c r="B5628" s="65" t="e">
        <f t="shared" ref="B5628:B5629" si="1986">HLOOKUP(D5628,$I$47:$M$49,$G5628,FALSE)</f>
        <v>#N/A</v>
      </c>
      <c r="C5628" s="66"/>
      <c r="D5628" s="67">
        <f>VLOOKUP($I5581,DATA!$A$1:$V$200,21,FALSE)</f>
        <v>0</v>
      </c>
      <c r="E5628" s="67"/>
      <c r="G5628" s="1">
        <v>2</v>
      </c>
      <c r="H5628" s="1" t="str">
        <f t="shared" ref="H5628:H5629" si="1987">A5628</f>
        <v>SELECT</v>
      </c>
      <c r="I5628" s="1" t="e">
        <f t="shared" si="1964"/>
        <v>#N/A</v>
      </c>
      <c r="J5628" s="1" t="e">
        <f t="shared" si="1965"/>
        <v>#N/A</v>
      </c>
      <c r="K5628" s="1" t="e">
        <f t="shared" si="1966"/>
        <v>#N/A</v>
      </c>
      <c r="L5628" s="1" t="e">
        <f t="shared" si="1967"/>
        <v>#N/A</v>
      </c>
      <c r="M5628" s="1" t="e">
        <f t="shared" si="1968"/>
        <v>#N/A</v>
      </c>
    </row>
    <row r="5629" spans="1:13" ht="52.5" customHeight="1">
      <c r="A5629" s="29" t="str">
        <f>GRD!$O$4</f>
        <v>SELECT</v>
      </c>
      <c r="B5629" s="65" t="e">
        <f t="shared" si="1986"/>
        <v>#N/A</v>
      </c>
      <c r="C5629" s="66"/>
      <c r="D5629" s="67">
        <f>VLOOKUP($I5581,DATA!$A$1:$V$200,22,FALSE)</f>
        <v>0</v>
      </c>
      <c r="E5629" s="67"/>
      <c r="G5629" s="1">
        <v>3</v>
      </c>
      <c r="H5629" s="1" t="str">
        <f t="shared" si="1987"/>
        <v>SELECT</v>
      </c>
      <c r="I5629" s="1" t="e">
        <f t="shared" si="1964"/>
        <v>#N/A</v>
      </c>
      <c r="J5629" s="1" t="e">
        <f t="shared" si="1965"/>
        <v>#N/A</v>
      </c>
      <c r="K5629" s="1" t="e">
        <f t="shared" si="1966"/>
        <v>#N/A</v>
      </c>
      <c r="L5629" s="1" t="e">
        <f t="shared" si="1967"/>
        <v>#N/A</v>
      </c>
      <c r="M5629" s="1" t="e">
        <f t="shared" si="1968"/>
        <v>#N/A</v>
      </c>
    </row>
    <row r="5635" spans="1:13">
      <c r="A5635" s="64" t="s">
        <v>80</v>
      </c>
      <c r="B5635" s="64"/>
      <c r="C5635" s="64" t="s">
        <v>81</v>
      </c>
      <c r="D5635" s="64"/>
      <c r="E5635" s="64"/>
    </row>
    <row r="5636" spans="1:13">
      <c r="C5636" s="64" t="s">
        <v>82</v>
      </c>
      <c r="D5636" s="64"/>
      <c r="E5636" s="64"/>
    </row>
    <row r="5637" spans="1:13">
      <c r="A5637" s="1" t="s">
        <v>84</v>
      </c>
    </row>
    <row r="5639" spans="1:13">
      <c r="A5639" s="1" t="s">
        <v>83</v>
      </c>
    </row>
    <row r="5641" spans="1:13" s="21" customFormat="1" ht="18.75" customHeight="1">
      <c r="A5641" s="89" t="s">
        <v>34</v>
      </c>
      <c r="B5641" s="89"/>
      <c r="C5641" s="89"/>
      <c r="D5641" s="89"/>
      <c r="E5641" s="89"/>
      <c r="I5641" s="21">
        <f t="shared" ref="I5641" si="1988">I5581+1</f>
        <v>95</v>
      </c>
    </row>
    <row r="5642" spans="1:13" s="21" customFormat="1" ht="30" customHeight="1">
      <c r="A5642" s="90" t="s">
        <v>35</v>
      </c>
      <c r="B5642" s="90"/>
      <c r="C5642" s="90"/>
      <c r="D5642" s="90"/>
      <c r="E5642" s="90"/>
      <c r="H5642" s="1"/>
      <c r="I5642" s="1"/>
      <c r="J5642" s="1"/>
      <c r="K5642" s="1"/>
      <c r="L5642" s="1"/>
      <c r="M5642" s="1"/>
    </row>
    <row r="5643" spans="1:13" ht="18.75" customHeight="1">
      <c r="A5643" s="22" t="s">
        <v>49</v>
      </c>
      <c r="B5643" s="91" t="str">
        <f>IF((SCH!$B$2=""),"",SCH!$B$2)</f>
        <v/>
      </c>
      <c r="C5643" s="91"/>
      <c r="D5643" s="91"/>
      <c r="E5643" s="92"/>
    </row>
    <row r="5644" spans="1:13" ht="18.75" customHeight="1">
      <c r="A5644" s="23" t="s">
        <v>50</v>
      </c>
      <c r="B5644" s="82" t="str">
        <f>IF((SCH!$B$3=""),"",SCH!$B$3)</f>
        <v/>
      </c>
      <c r="C5644" s="82"/>
      <c r="D5644" s="82"/>
      <c r="E5644" s="83"/>
    </row>
    <row r="5645" spans="1:13" ht="18.75" customHeight="1">
      <c r="A5645" s="23" t="s">
        <v>56</v>
      </c>
      <c r="B5645" s="46" t="str">
        <f>IF((SCH!$B$4=""),"",SCH!$B$4)</f>
        <v/>
      </c>
      <c r="C5645" s="24" t="s">
        <v>57</v>
      </c>
      <c r="D5645" s="82" t="str">
        <f>IF((SCH!$B$5=""),"",SCH!$B$5)</f>
        <v/>
      </c>
      <c r="E5645" s="83"/>
    </row>
    <row r="5646" spans="1:13" ht="18.75" customHeight="1">
      <c r="A5646" s="23" t="s">
        <v>51</v>
      </c>
      <c r="B5646" s="82" t="str">
        <f>IF((SCH!$B$6=""),"",SCH!$B$6)</f>
        <v/>
      </c>
      <c r="C5646" s="82"/>
      <c r="D5646" s="82"/>
      <c r="E5646" s="83"/>
    </row>
    <row r="5647" spans="1:13" ht="18.75" customHeight="1">
      <c r="A5647" s="23" t="s">
        <v>52</v>
      </c>
      <c r="B5647" s="82" t="str">
        <f>IF((SCH!$B$7=""),"",SCH!$B$7)</f>
        <v/>
      </c>
      <c r="C5647" s="82"/>
      <c r="D5647" s="82"/>
      <c r="E5647" s="83"/>
    </row>
    <row r="5648" spans="1:13" ht="18.75" customHeight="1">
      <c r="A5648" s="25" t="s">
        <v>53</v>
      </c>
      <c r="B5648" s="84" t="str">
        <f>IF((SCH!$B$8=""),"",SCH!$B$8)</f>
        <v/>
      </c>
      <c r="C5648" s="84"/>
      <c r="D5648" s="84"/>
      <c r="E5648" s="85"/>
    </row>
    <row r="5649" spans="1:13" ht="26.25" customHeight="1">
      <c r="A5649" s="86" t="s">
        <v>36</v>
      </c>
      <c r="B5649" s="86"/>
      <c r="C5649" s="86"/>
      <c r="D5649" s="86"/>
      <c r="E5649" s="86"/>
    </row>
    <row r="5650" spans="1:13" s="21" customFormat="1" ht="15" customHeight="1">
      <c r="A5650" s="87" t="s">
        <v>37</v>
      </c>
      <c r="B5650" s="87"/>
      <c r="C5650" s="87"/>
      <c r="D5650" s="87"/>
      <c r="E5650" s="87"/>
      <c r="H5650" s="1"/>
      <c r="I5650" s="1"/>
      <c r="J5650" s="1"/>
      <c r="K5650" s="1"/>
      <c r="L5650" s="1"/>
      <c r="M5650" s="1"/>
    </row>
    <row r="5651" spans="1:13" s="21" customFormat="1">
      <c r="A5651" s="88" t="s">
        <v>38</v>
      </c>
      <c r="B5651" s="88"/>
      <c r="C5651" s="88"/>
      <c r="D5651" s="88"/>
      <c r="E5651" s="88"/>
      <c r="H5651" s="1"/>
      <c r="I5651" s="1"/>
      <c r="J5651" s="1"/>
      <c r="K5651" s="1"/>
      <c r="L5651" s="1"/>
      <c r="M5651" s="1"/>
    </row>
    <row r="5652" spans="1:13" ht="26.25" customHeight="1">
      <c r="A5652" s="72" t="s">
        <v>39</v>
      </c>
      <c r="B5652" s="72"/>
      <c r="C5652" s="72"/>
      <c r="D5652" s="72"/>
      <c r="E5652" s="72"/>
    </row>
    <row r="5653" spans="1:13" ht="23.25">
      <c r="A5653" s="5" t="s">
        <v>45</v>
      </c>
      <c r="B5653" s="45">
        <f>VLOOKUP($I5641,DATA!$A$1:$V$200,2,FALSE)</f>
        <v>0</v>
      </c>
      <c r="C5653" s="43" t="s">
        <v>48</v>
      </c>
      <c r="D5653" s="81">
        <f>VLOOKUP($I5641,DATA!$A$1:$V$200,3,FALSE)</f>
        <v>0</v>
      </c>
      <c r="E5653" s="81"/>
    </row>
    <row r="5654" spans="1:13" ht="23.25">
      <c r="A5654" s="5" t="s">
        <v>46</v>
      </c>
      <c r="B5654" s="79">
        <f>VLOOKUP($I5641,DATA!$A$1:$V$200,4,FALSE)</f>
        <v>0</v>
      </c>
      <c r="C5654" s="79"/>
      <c r="D5654" s="79"/>
      <c r="E5654" s="79"/>
    </row>
    <row r="5655" spans="1:13" ht="23.25">
      <c r="A5655" s="5" t="s">
        <v>47</v>
      </c>
      <c r="B5655" s="79">
        <f>VLOOKUP($I5641,DATA!$A$1:$V$200,5,FALSE)</f>
        <v>0</v>
      </c>
      <c r="C5655" s="79"/>
      <c r="D5655" s="79"/>
      <c r="E5655" s="79"/>
    </row>
    <row r="5656" spans="1:13" ht="23.25" customHeight="1">
      <c r="A5656" s="5" t="s">
        <v>40</v>
      </c>
      <c r="B5656" s="79">
        <f>VLOOKUP($I5641,DATA!$A$1:$V$200,6,FALSE)</f>
        <v>0</v>
      </c>
      <c r="C5656" s="79"/>
      <c r="D5656" s="79"/>
      <c r="E5656" s="79"/>
    </row>
    <row r="5657" spans="1:13" ht="23.25" customHeight="1">
      <c r="A5657" s="5" t="s">
        <v>41</v>
      </c>
      <c r="B5657" s="79">
        <f>VLOOKUP($I5641,DATA!$A$1:$V$200,7,FALSE)</f>
        <v>0</v>
      </c>
      <c r="C5657" s="79"/>
      <c r="D5657" s="79"/>
      <c r="E5657" s="79"/>
    </row>
    <row r="5658" spans="1:13" ht="23.25" customHeight="1">
      <c r="A5658" s="5" t="s">
        <v>42</v>
      </c>
      <c r="B5658" s="79">
        <f>VLOOKUP($I5641,DATA!$A$1:$V$200,8,FALSE)</f>
        <v>0</v>
      </c>
      <c r="C5658" s="79"/>
      <c r="D5658" s="79"/>
      <c r="E5658" s="79"/>
    </row>
    <row r="5659" spans="1:13" ht="25.5">
      <c r="A5659" s="5" t="s">
        <v>43</v>
      </c>
      <c r="B5659" s="79">
        <f>VLOOKUP($I5641,DATA!$A$1:$V$200,9,FALSE)</f>
        <v>0</v>
      </c>
      <c r="C5659" s="79"/>
      <c r="D5659" s="79"/>
      <c r="E5659" s="79"/>
    </row>
    <row r="5660" spans="1:13" ht="22.5" customHeight="1">
      <c r="A5660" s="80" t="s">
        <v>44</v>
      </c>
      <c r="B5660" s="80"/>
      <c r="C5660" s="80"/>
      <c r="D5660" s="80"/>
      <c r="E5660" s="80"/>
    </row>
    <row r="5661" spans="1:13" ht="18.75" customHeight="1">
      <c r="A5661" s="72" t="s">
        <v>58</v>
      </c>
      <c r="B5661" s="72"/>
      <c r="C5661" s="72"/>
      <c r="D5661" s="72"/>
      <c r="E5661" s="72"/>
    </row>
    <row r="5662" spans="1:13" ht="22.5" customHeight="1">
      <c r="A5662" s="26" t="s">
        <v>74</v>
      </c>
    </row>
    <row r="5663" spans="1:13" ht="18" customHeight="1">
      <c r="A5663" s="44" t="s">
        <v>59</v>
      </c>
      <c r="B5663" s="73" t="s">
        <v>60</v>
      </c>
      <c r="C5663" s="74"/>
      <c r="D5663" s="73" t="s">
        <v>61</v>
      </c>
      <c r="E5663" s="74"/>
    </row>
    <row r="5664" spans="1:13" ht="37.5" customHeight="1">
      <c r="A5664" s="28" t="s">
        <v>62</v>
      </c>
      <c r="B5664" s="65" t="e">
        <f t="shared" ref="B5664" si="1989">HLOOKUP(D5664,$I$23:$M$32,2,FALSE)</f>
        <v>#N/A</v>
      </c>
      <c r="C5664" s="66"/>
      <c r="D5664" s="68">
        <f>VLOOKUP($I5641,DATA!$A$1:$V$200,10,FALSE)</f>
        <v>0</v>
      </c>
      <c r="E5664" s="69"/>
    </row>
    <row r="5665" spans="1:5" ht="37.5" customHeight="1">
      <c r="A5665" s="28" t="s">
        <v>63</v>
      </c>
      <c r="B5665" s="65" t="e">
        <f t="shared" ref="B5665" si="1990">HLOOKUP(D5664,$I$23:$M$32,3,FALSE)</f>
        <v>#N/A</v>
      </c>
      <c r="C5665" s="66"/>
      <c r="D5665" s="68">
        <f>VLOOKUP($I5641,DATA!$A$1:$V$200,11,FALSE)</f>
        <v>0</v>
      </c>
      <c r="E5665" s="69"/>
    </row>
    <row r="5666" spans="1:5" ht="37.5" customHeight="1">
      <c r="A5666" s="28" t="s">
        <v>64</v>
      </c>
      <c r="B5666" s="65" t="e">
        <f t="shared" ref="B5666" si="1991">HLOOKUP(D5664,$I$23:$M$32,4,FALSE)</f>
        <v>#N/A</v>
      </c>
      <c r="C5666" s="66"/>
      <c r="D5666" s="68">
        <f>VLOOKUP($I5641,DATA!$A$1:$V$200,12,FALSE)</f>
        <v>0</v>
      </c>
      <c r="E5666" s="69"/>
    </row>
    <row r="5667" spans="1:5" ht="21.75" customHeight="1">
      <c r="A5667" s="26" t="s">
        <v>75</v>
      </c>
    </row>
    <row r="5668" spans="1:5" ht="18" customHeight="1">
      <c r="A5668" s="75" t="s">
        <v>65</v>
      </c>
      <c r="B5668" s="73" t="s">
        <v>60</v>
      </c>
      <c r="C5668" s="74"/>
      <c r="D5668" s="73" t="s">
        <v>61</v>
      </c>
      <c r="E5668" s="74"/>
    </row>
    <row r="5669" spans="1:5" ht="37.5" customHeight="1">
      <c r="A5669" s="76"/>
      <c r="B5669" s="65" t="e">
        <f t="shared" ref="B5669" si="1992">HLOOKUP(D5664,$I$23:$M$32,5,FALSE)</f>
        <v>#N/A</v>
      </c>
      <c r="C5669" s="66"/>
      <c r="D5669" s="68">
        <f>VLOOKUP($I5641,DATA!$A$1:$V$200,13,FALSE)</f>
        <v>0</v>
      </c>
      <c r="E5669" s="69"/>
    </row>
    <row r="5670" spans="1:5" ht="22.5" customHeight="1">
      <c r="A5670" s="26" t="s">
        <v>76</v>
      </c>
    </row>
    <row r="5671" spans="1:5" ht="18" customHeight="1">
      <c r="A5671" s="77" t="s">
        <v>66</v>
      </c>
      <c r="B5671" s="73" t="s">
        <v>60</v>
      </c>
      <c r="C5671" s="74"/>
      <c r="D5671" s="73" t="s">
        <v>61</v>
      </c>
      <c r="E5671" s="74"/>
    </row>
    <row r="5672" spans="1:5" ht="37.5" customHeight="1">
      <c r="A5672" s="78"/>
      <c r="B5672" s="65" t="e">
        <f t="shared" ref="B5672" si="1993">HLOOKUP(D5664,$I$23:$M$32,6,FALSE)</f>
        <v>#N/A</v>
      </c>
      <c r="C5672" s="66"/>
      <c r="D5672" s="68">
        <f>VLOOKUP($I5641,DATA!$A$1:$V$200,14,FALSE)</f>
        <v>0</v>
      </c>
      <c r="E5672" s="69"/>
    </row>
    <row r="5673" spans="1:5" ht="22.5" customHeight="1">
      <c r="A5673" s="26" t="s">
        <v>77</v>
      </c>
    </row>
    <row r="5674" spans="1:5" ht="30" customHeight="1">
      <c r="A5674" s="27" t="s">
        <v>67</v>
      </c>
      <c r="B5674" s="73" t="s">
        <v>60</v>
      </c>
      <c r="C5674" s="74"/>
      <c r="D5674" s="73" t="s">
        <v>61</v>
      </c>
      <c r="E5674" s="74"/>
    </row>
    <row r="5675" spans="1:5" ht="37.5" customHeight="1">
      <c r="A5675" s="28" t="s">
        <v>68</v>
      </c>
      <c r="B5675" s="65" t="e">
        <f t="shared" ref="B5675" si="1994">HLOOKUP(D5664,$I$23:$M$32,7,FALSE)</f>
        <v>#N/A</v>
      </c>
      <c r="C5675" s="66"/>
      <c r="D5675" s="68">
        <f>VLOOKUP($I5641,DATA!$A$1:$V$200,15,FALSE)</f>
        <v>0</v>
      </c>
      <c r="E5675" s="69"/>
    </row>
    <row r="5676" spans="1:5" ht="37.5" customHeight="1">
      <c r="A5676" s="28" t="s">
        <v>69</v>
      </c>
      <c r="B5676" s="65" t="e">
        <f t="shared" ref="B5676" si="1995">HLOOKUP(D5664,$I$23:$M$32,8,FALSE)</f>
        <v>#N/A</v>
      </c>
      <c r="C5676" s="66"/>
      <c r="D5676" s="68">
        <f>VLOOKUP($I5641,DATA!$A$1:$V$200,16,FALSE)</f>
        <v>0</v>
      </c>
      <c r="E5676" s="69"/>
    </row>
    <row r="5677" spans="1:5" ht="45" customHeight="1">
      <c r="A5677" s="29" t="s">
        <v>70</v>
      </c>
      <c r="B5677" s="65" t="e">
        <f t="shared" ref="B5677" si="1996">HLOOKUP(D5664,$I$23:$M$32,9,FALSE)</f>
        <v>#N/A</v>
      </c>
      <c r="C5677" s="66"/>
      <c r="D5677" s="68">
        <f>VLOOKUP($I5641,DATA!$A$1:$V$200,17,FALSE)</f>
        <v>0</v>
      </c>
      <c r="E5677" s="69"/>
    </row>
    <row r="5678" spans="1:5" ht="37.5" customHeight="1">
      <c r="A5678" s="28" t="s">
        <v>71</v>
      </c>
      <c r="B5678" s="65" t="e">
        <f t="shared" ref="B5678" si="1997">HLOOKUP(D5664,$I$23:$M$32,10,FALSE)</f>
        <v>#N/A</v>
      </c>
      <c r="C5678" s="66"/>
      <c r="D5678" s="68">
        <f>VLOOKUP($I5641,DATA!$A$1:$V$200,18,FALSE)</f>
        <v>0</v>
      </c>
      <c r="E5678" s="69"/>
    </row>
    <row r="5679" spans="1:5" ht="37.5" customHeight="1">
      <c r="A5679" s="30"/>
      <c r="B5679" s="31"/>
      <c r="C5679" s="31"/>
      <c r="D5679" s="32"/>
      <c r="E5679" s="32"/>
    </row>
    <row r="5680" spans="1:5" ht="18.75" customHeight="1">
      <c r="A5680" s="72" t="s">
        <v>72</v>
      </c>
      <c r="B5680" s="72"/>
      <c r="C5680" s="72"/>
      <c r="D5680" s="72"/>
      <c r="E5680" s="72"/>
    </row>
    <row r="5681" spans="1:13" ht="22.5" customHeight="1">
      <c r="A5681" s="26" t="s">
        <v>78</v>
      </c>
    </row>
    <row r="5682" spans="1:13" ht="30" customHeight="1">
      <c r="A5682" s="27" t="s">
        <v>73</v>
      </c>
      <c r="B5682" s="73" t="s">
        <v>60</v>
      </c>
      <c r="C5682" s="74"/>
      <c r="D5682" s="73" t="s">
        <v>61</v>
      </c>
      <c r="E5682" s="74"/>
      <c r="I5682" s="1" t="s">
        <v>26</v>
      </c>
      <c r="J5682" s="1" t="s">
        <v>25</v>
      </c>
      <c r="K5682" s="1" t="s">
        <v>194</v>
      </c>
      <c r="L5682" s="1" t="s">
        <v>195</v>
      </c>
      <c r="M5682" s="1" t="s">
        <v>196</v>
      </c>
    </row>
    <row r="5683" spans="1:13" ht="52.5" customHeight="1">
      <c r="A5683" s="29" t="str">
        <f>GRD!$L$4</f>
        <v>SELECT</v>
      </c>
      <c r="B5683" s="65" t="e">
        <f t="shared" ref="B5683:B5684" si="1998">HLOOKUP(D5683,$I$42:$M$44,$G5683,FALSE)</f>
        <v>#N/A</v>
      </c>
      <c r="C5683" s="66"/>
      <c r="D5683" s="68">
        <f>VLOOKUP($I5641,DATA!$A$1:$V$200,19,FALSE)</f>
        <v>0</v>
      </c>
      <c r="E5683" s="69"/>
      <c r="G5683" s="1">
        <v>2</v>
      </c>
      <c r="H5683" s="1" t="str">
        <f t="shared" ref="H5683:H5684" si="1999">A5683</f>
        <v>SELECT</v>
      </c>
      <c r="I5683" s="1" t="e">
        <f t="shared" ref="I5683:I5684" si="2000">VLOOKUP($H5683,$H$3:$M$15,2,FALSE)</f>
        <v>#N/A</v>
      </c>
      <c r="J5683" s="1" t="e">
        <f t="shared" ref="J5683:J5684" si="2001">VLOOKUP($H5683,$H$3:$M$15,3,FALSE)</f>
        <v>#N/A</v>
      </c>
      <c r="K5683" s="1" t="e">
        <f t="shared" ref="K5683:K5684" si="2002">VLOOKUP($H5683,$H$3:$M$15,4,FALSE)</f>
        <v>#N/A</v>
      </c>
      <c r="L5683" s="1" t="e">
        <f t="shared" ref="L5683:L5684" si="2003">VLOOKUP($H5683,$H$3:$M$15,5,FALSE)</f>
        <v>#N/A</v>
      </c>
      <c r="M5683" s="1" t="e">
        <f t="shared" ref="M5683:M5684" si="2004">VLOOKUP($H5683,$H$3:$M$15,6,FALSE)</f>
        <v>#N/A</v>
      </c>
    </row>
    <row r="5684" spans="1:13" ht="52.5" customHeight="1">
      <c r="A5684" s="29" t="str">
        <f>GRD!$M$4</f>
        <v>SELECT</v>
      </c>
      <c r="B5684" s="65" t="e">
        <f t="shared" si="1998"/>
        <v>#N/A</v>
      </c>
      <c r="C5684" s="66"/>
      <c r="D5684" s="68">
        <f>VLOOKUP($I5641,DATA!$A$1:$V$200,20,FALSE)</f>
        <v>0</v>
      </c>
      <c r="E5684" s="69"/>
      <c r="G5684" s="1">
        <v>3</v>
      </c>
      <c r="H5684" s="1" t="str">
        <f t="shared" si="1999"/>
        <v>SELECT</v>
      </c>
      <c r="I5684" s="1" t="e">
        <f t="shared" si="2000"/>
        <v>#N/A</v>
      </c>
      <c r="J5684" s="1" t="e">
        <f t="shared" si="2001"/>
        <v>#N/A</v>
      </c>
      <c r="K5684" s="1" t="e">
        <f t="shared" si="2002"/>
        <v>#N/A</v>
      </c>
      <c r="L5684" s="1" t="e">
        <f t="shared" si="2003"/>
        <v>#N/A</v>
      </c>
      <c r="M5684" s="1" t="e">
        <f t="shared" si="2004"/>
        <v>#N/A</v>
      </c>
    </row>
    <row r="5685" spans="1:13" ht="37.5" customHeight="1">
      <c r="A5685" s="70" t="s">
        <v>79</v>
      </c>
      <c r="B5685" s="70"/>
      <c r="C5685" s="70"/>
      <c r="D5685" s="70"/>
      <c r="E5685" s="70"/>
    </row>
    <row r="5686" spans="1:13" ht="12" customHeight="1">
      <c r="A5686" s="33"/>
      <c r="B5686" s="33"/>
      <c r="C5686" s="33"/>
      <c r="D5686" s="33"/>
      <c r="E5686" s="33"/>
    </row>
    <row r="5687" spans="1:13" ht="30" customHeight="1">
      <c r="A5687" s="27" t="s">
        <v>73</v>
      </c>
      <c r="B5687" s="71" t="s">
        <v>60</v>
      </c>
      <c r="C5687" s="71"/>
      <c r="D5687" s="71" t="s">
        <v>61</v>
      </c>
      <c r="E5687" s="71"/>
      <c r="I5687" s="1" t="s">
        <v>26</v>
      </c>
      <c r="J5687" s="1" t="s">
        <v>25</v>
      </c>
      <c r="K5687" s="1" t="s">
        <v>194</v>
      </c>
      <c r="L5687" s="1" t="s">
        <v>195</v>
      </c>
      <c r="M5687" s="1" t="s">
        <v>196</v>
      </c>
    </row>
    <row r="5688" spans="1:13" ht="52.5" customHeight="1">
      <c r="A5688" s="29" t="str">
        <f>GRD!$N$4</f>
        <v>SELECT</v>
      </c>
      <c r="B5688" s="65" t="e">
        <f t="shared" ref="B5688:B5689" si="2005">HLOOKUP(D5688,$I$47:$M$49,$G5688,FALSE)</f>
        <v>#N/A</v>
      </c>
      <c r="C5688" s="66"/>
      <c r="D5688" s="67">
        <f>VLOOKUP($I5641,DATA!$A$1:$V$200,21,FALSE)</f>
        <v>0</v>
      </c>
      <c r="E5688" s="67"/>
      <c r="G5688" s="1">
        <v>2</v>
      </c>
      <c r="H5688" s="1" t="str">
        <f t="shared" ref="H5688:H5689" si="2006">A5688</f>
        <v>SELECT</v>
      </c>
      <c r="I5688" s="1" t="e">
        <f t="shared" ref="I5688:I5749" si="2007">VLOOKUP($H5688,$H$3:$M$15,2,FALSE)</f>
        <v>#N/A</v>
      </c>
      <c r="J5688" s="1" t="e">
        <f t="shared" ref="J5688:J5749" si="2008">VLOOKUP($H5688,$H$3:$M$15,3,FALSE)</f>
        <v>#N/A</v>
      </c>
      <c r="K5688" s="1" t="e">
        <f t="shared" ref="K5688:K5749" si="2009">VLOOKUP($H5688,$H$3:$M$15,4,FALSE)</f>
        <v>#N/A</v>
      </c>
      <c r="L5688" s="1" t="e">
        <f t="shared" ref="L5688:L5749" si="2010">VLOOKUP($H5688,$H$3:$M$15,5,FALSE)</f>
        <v>#N/A</v>
      </c>
      <c r="M5688" s="1" t="e">
        <f t="shared" ref="M5688:M5749" si="2011">VLOOKUP($H5688,$H$3:$M$15,6,FALSE)</f>
        <v>#N/A</v>
      </c>
    </row>
    <row r="5689" spans="1:13" ht="52.5" customHeight="1">
      <c r="A5689" s="29" t="str">
        <f>GRD!$O$4</f>
        <v>SELECT</v>
      </c>
      <c r="B5689" s="65" t="e">
        <f t="shared" si="2005"/>
        <v>#N/A</v>
      </c>
      <c r="C5689" s="66"/>
      <c r="D5689" s="67">
        <f>VLOOKUP($I5641,DATA!$A$1:$V$200,22,FALSE)</f>
        <v>0</v>
      </c>
      <c r="E5689" s="67"/>
      <c r="G5689" s="1">
        <v>3</v>
      </c>
      <c r="H5689" s="1" t="str">
        <f t="shared" si="2006"/>
        <v>SELECT</v>
      </c>
      <c r="I5689" s="1" t="e">
        <f t="shared" si="2007"/>
        <v>#N/A</v>
      </c>
      <c r="J5689" s="1" t="e">
        <f t="shared" si="2008"/>
        <v>#N/A</v>
      </c>
      <c r="K5689" s="1" t="e">
        <f t="shared" si="2009"/>
        <v>#N/A</v>
      </c>
      <c r="L5689" s="1" t="e">
        <f t="shared" si="2010"/>
        <v>#N/A</v>
      </c>
      <c r="M5689" s="1" t="e">
        <f t="shared" si="2011"/>
        <v>#N/A</v>
      </c>
    </row>
    <row r="5695" spans="1:13">
      <c r="A5695" s="64" t="s">
        <v>80</v>
      </c>
      <c r="B5695" s="64"/>
      <c r="C5695" s="64" t="s">
        <v>81</v>
      </c>
      <c r="D5695" s="64"/>
      <c r="E5695" s="64"/>
    </row>
    <row r="5696" spans="1:13">
      <c r="C5696" s="64" t="s">
        <v>82</v>
      </c>
      <c r="D5696" s="64"/>
      <c r="E5696" s="64"/>
    </row>
    <row r="5697" spans="1:13">
      <c r="A5697" s="1" t="s">
        <v>84</v>
      </c>
    </row>
    <row r="5699" spans="1:13">
      <c r="A5699" s="1" t="s">
        <v>83</v>
      </c>
    </row>
    <row r="5701" spans="1:13" s="21" customFormat="1" ht="18.75" customHeight="1">
      <c r="A5701" s="89" t="s">
        <v>34</v>
      </c>
      <c r="B5701" s="89"/>
      <c r="C5701" s="89"/>
      <c r="D5701" s="89"/>
      <c r="E5701" s="89"/>
      <c r="I5701" s="21">
        <f t="shared" ref="I5701" si="2012">I5641+1</f>
        <v>96</v>
      </c>
    </row>
    <row r="5702" spans="1:13" s="21" customFormat="1" ht="30" customHeight="1">
      <c r="A5702" s="90" t="s">
        <v>35</v>
      </c>
      <c r="B5702" s="90"/>
      <c r="C5702" s="90"/>
      <c r="D5702" s="90"/>
      <c r="E5702" s="90"/>
      <c r="H5702" s="1"/>
      <c r="I5702" s="1"/>
      <c r="J5702" s="1"/>
      <c r="K5702" s="1"/>
      <c r="L5702" s="1"/>
      <c r="M5702" s="1"/>
    </row>
    <row r="5703" spans="1:13" ht="18.75" customHeight="1">
      <c r="A5703" s="22" t="s">
        <v>49</v>
      </c>
      <c r="B5703" s="91" t="str">
        <f>IF((SCH!$B$2=""),"",SCH!$B$2)</f>
        <v/>
      </c>
      <c r="C5703" s="91"/>
      <c r="D5703" s="91"/>
      <c r="E5703" s="92"/>
    </row>
    <row r="5704" spans="1:13" ht="18.75" customHeight="1">
      <c r="A5704" s="23" t="s">
        <v>50</v>
      </c>
      <c r="B5704" s="82" t="str">
        <f>IF((SCH!$B$3=""),"",SCH!$B$3)</f>
        <v/>
      </c>
      <c r="C5704" s="82"/>
      <c r="D5704" s="82"/>
      <c r="E5704" s="83"/>
    </row>
    <row r="5705" spans="1:13" ht="18.75" customHeight="1">
      <c r="A5705" s="23" t="s">
        <v>56</v>
      </c>
      <c r="B5705" s="46" t="str">
        <f>IF((SCH!$B$4=""),"",SCH!$B$4)</f>
        <v/>
      </c>
      <c r="C5705" s="24" t="s">
        <v>57</v>
      </c>
      <c r="D5705" s="82" t="str">
        <f>IF((SCH!$B$5=""),"",SCH!$B$5)</f>
        <v/>
      </c>
      <c r="E5705" s="83"/>
    </row>
    <row r="5706" spans="1:13" ht="18.75" customHeight="1">
      <c r="A5706" s="23" t="s">
        <v>51</v>
      </c>
      <c r="B5706" s="82" t="str">
        <f>IF((SCH!$B$6=""),"",SCH!$B$6)</f>
        <v/>
      </c>
      <c r="C5706" s="82"/>
      <c r="D5706" s="82"/>
      <c r="E5706" s="83"/>
    </row>
    <row r="5707" spans="1:13" ht="18.75" customHeight="1">
      <c r="A5707" s="23" t="s">
        <v>52</v>
      </c>
      <c r="B5707" s="82" t="str">
        <f>IF((SCH!$B$7=""),"",SCH!$B$7)</f>
        <v/>
      </c>
      <c r="C5707" s="82"/>
      <c r="D5707" s="82"/>
      <c r="E5707" s="83"/>
    </row>
    <row r="5708" spans="1:13" ht="18.75" customHeight="1">
      <c r="A5708" s="25" t="s">
        <v>53</v>
      </c>
      <c r="B5708" s="84" t="str">
        <f>IF((SCH!$B$8=""),"",SCH!$B$8)</f>
        <v/>
      </c>
      <c r="C5708" s="84"/>
      <c r="D5708" s="84"/>
      <c r="E5708" s="85"/>
    </row>
    <row r="5709" spans="1:13" ht="26.25" customHeight="1">
      <c r="A5709" s="86" t="s">
        <v>36</v>
      </c>
      <c r="B5709" s="86"/>
      <c r="C5709" s="86"/>
      <c r="D5709" s="86"/>
      <c r="E5709" s="86"/>
    </row>
    <row r="5710" spans="1:13" s="21" customFormat="1" ht="15" customHeight="1">
      <c r="A5710" s="87" t="s">
        <v>37</v>
      </c>
      <c r="B5710" s="87"/>
      <c r="C5710" s="87"/>
      <c r="D5710" s="87"/>
      <c r="E5710" s="87"/>
      <c r="H5710" s="1"/>
      <c r="I5710" s="1"/>
      <c r="J5710" s="1"/>
      <c r="K5710" s="1"/>
      <c r="L5710" s="1"/>
      <c r="M5710" s="1"/>
    </row>
    <row r="5711" spans="1:13" s="21" customFormat="1">
      <c r="A5711" s="88" t="s">
        <v>38</v>
      </c>
      <c r="B5711" s="88"/>
      <c r="C5711" s="88"/>
      <c r="D5711" s="88"/>
      <c r="E5711" s="88"/>
      <c r="H5711" s="1"/>
      <c r="I5711" s="1"/>
      <c r="J5711" s="1"/>
      <c r="K5711" s="1"/>
      <c r="L5711" s="1"/>
      <c r="M5711" s="1"/>
    </row>
    <row r="5712" spans="1:13" ht="26.25" customHeight="1">
      <c r="A5712" s="72" t="s">
        <v>39</v>
      </c>
      <c r="B5712" s="72"/>
      <c r="C5712" s="72"/>
      <c r="D5712" s="72"/>
      <c r="E5712" s="72"/>
    </row>
    <row r="5713" spans="1:5" ht="23.25">
      <c r="A5713" s="5" t="s">
        <v>45</v>
      </c>
      <c r="B5713" s="45">
        <f>VLOOKUP($I5701,DATA!$A$1:$V$200,2,FALSE)</f>
        <v>0</v>
      </c>
      <c r="C5713" s="43" t="s">
        <v>48</v>
      </c>
      <c r="D5713" s="81">
        <f>VLOOKUP($I5701,DATA!$A$1:$V$200,3,FALSE)</f>
        <v>0</v>
      </c>
      <c r="E5713" s="81"/>
    </row>
    <row r="5714" spans="1:5" ht="23.25">
      <c r="A5714" s="5" t="s">
        <v>46</v>
      </c>
      <c r="B5714" s="79">
        <f>VLOOKUP($I5701,DATA!$A$1:$V$200,4,FALSE)</f>
        <v>0</v>
      </c>
      <c r="C5714" s="79"/>
      <c r="D5714" s="79"/>
      <c r="E5714" s="79"/>
    </row>
    <row r="5715" spans="1:5" ht="23.25">
      <c r="A5715" s="5" t="s">
        <v>47</v>
      </c>
      <c r="B5715" s="79">
        <f>VLOOKUP($I5701,DATA!$A$1:$V$200,5,FALSE)</f>
        <v>0</v>
      </c>
      <c r="C5715" s="79"/>
      <c r="D5715" s="79"/>
      <c r="E5715" s="79"/>
    </row>
    <row r="5716" spans="1:5" ht="23.25" customHeight="1">
      <c r="A5716" s="5" t="s">
        <v>40</v>
      </c>
      <c r="B5716" s="79">
        <f>VLOOKUP($I5701,DATA!$A$1:$V$200,6,FALSE)</f>
        <v>0</v>
      </c>
      <c r="C5716" s="79"/>
      <c r="D5716" s="79"/>
      <c r="E5716" s="79"/>
    </row>
    <row r="5717" spans="1:5" ht="23.25" customHeight="1">
      <c r="A5717" s="5" t="s">
        <v>41</v>
      </c>
      <c r="B5717" s="79">
        <f>VLOOKUP($I5701,DATA!$A$1:$V$200,7,FALSE)</f>
        <v>0</v>
      </c>
      <c r="C5717" s="79"/>
      <c r="D5717" s="79"/>
      <c r="E5717" s="79"/>
    </row>
    <row r="5718" spans="1:5" ht="23.25" customHeight="1">
      <c r="A5718" s="5" t="s">
        <v>42</v>
      </c>
      <c r="B5718" s="79">
        <f>VLOOKUP($I5701,DATA!$A$1:$V$200,8,FALSE)</f>
        <v>0</v>
      </c>
      <c r="C5718" s="79"/>
      <c r="D5718" s="79"/>
      <c r="E5718" s="79"/>
    </row>
    <row r="5719" spans="1:5" ht="25.5">
      <c r="A5719" s="5" t="s">
        <v>43</v>
      </c>
      <c r="B5719" s="79">
        <f>VLOOKUP($I5701,DATA!$A$1:$V$200,9,FALSE)</f>
        <v>0</v>
      </c>
      <c r="C5719" s="79"/>
      <c r="D5719" s="79"/>
      <c r="E5719" s="79"/>
    </row>
    <row r="5720" spans="1:5" ht="22.5" customHeight="1">
      <c r="A5720" s="80" t="s">
        <v>44</v>
      </c>
      <c r="B5720" s="80"/>
      <c r="C5720" s="80"/>
      <c r="D5720" s="80"/>
      <c r="E5720" s="80"/>
    </row>
    <row r="5721" spans="1:5" ht="18.75" customHeight="1">
      <c r="A5721" s="72" t="s">
        <v>58</v>
      </c>
      <c r="B5721" s="72"/>
      <c r="C5721" s="72"/>
      <c r="D5721" s="72"/>
      <c r="E5721" s="72"/>
    </row>
    <row r="5722" spans="1:5" ht="22.5" customHeight="1">
      <c r="A5722" s="26" t="s">
        <v>74</v>
      </c>
    </row>
    <row r="5723" spans="1:5" ht="18" customHeight="1">
      <c r="A5723" s="44" t="s">
        <v>59</v>
      </c>
      <c r="B5723" s="73" t="s">
        <v>60</v>
      </c>
      <c r="C5723" s="74"/>
      <c r="D5723" s="73" t="s">
        <v>61</v>
      </c>
      <c r="E5723" s="74"/>
    </row>
    <row r="5724" spans="1:5" ht="37.5" customHeight="1">
      <c r="A5724" s="28" t="s">
        <v>62</v>
      </c>
      <c r="B5724" s="65" t="e">
        <f t="shared" ref="B5724" si="2013">HLOOKUP(D5724,$I$23:$M$32,2,FALSE)</f>
        <v>#N/A</v>
      </c>
      <c r="C5724" s="66"/>
      <c r="D5724" s="68">
        <f>VLOOKUP($I5701,DATA!$A$1:$V$200,10,FALSE)</f>
        <v>0</v>
      </c>
      <c r="E5724" s="69"/>
    </row>
    <row r="5725" spans="1:5" ht="37.5" customHeight="1">
      <c r="A5725" s="28" t="s">
        <v>63</v>
      </c>
      <c r="B5725" s="65" t="e">
        <f t="shared" ref="B5725" si="2014">HLOOKUP(D5724,$I$23:$M$32,3,FALSE)</f>
        <v>#N/A</v>
      </c>
      <c r="C5725" s="66"/>
      <c r="D5725" s="68">
        <f>VLOOKUP($I5701,DATA!$A$1:$V$200,11,FALSE)</f>
        <v>0</v>
      </c>
      <c r="E5725" s="69"/>
    </row>
    <row r="5726" spans="1:5" ht="37.5" customHeight="1">
      <c r="A5726" s="28" t="s">
        <v>64</v>
      </c>
      <c r="B5726" s="65" t="e">
        <f t="shared" ref="B5726" si="2015">HLOOKUP(D5724,$I$23:$M$32,4,FALSE)</f>
        <v>#N/A</v>
      </c>
      <c r="C5726" s="66"/>
      <c r="D5726" s="68">
        <f>VLOOKUP($I5701,DATA!$A$1:$V$200,12,FALSE)</f>
        <v>0</v>
      </c>
      <c r="E5726" s="69"/>
    </row>
    <row r="5727" spans="1:5" ht="21.75" customHeight="1">
      <c r="A5727" s="26" t="s">
        <v>75</v>
      </c>
    </row>
    <row r="5728" spans="1:5" ht="18" customHeight="1">
      <c r="A5728" s="75" t="s">
        <v>65</v>
      </c>
      <c r="B5728" s="73" t="s">
        <v>60</v>
      </c>
      <c r="C5728" s="74"/>
      <c r="D5728" s="73" t="s">
        <v>61</v>
      </c>
      <c r="E5728" s="74"/>
    </row>
    <row r="5729" spans="1:13" ht="37.5" customHeight="1">
      <c r="A5729" s="76"/>
      <c r="B5729" s="65" t="e">
        <f t="shared" ref="B5729" si="2016">HLOOKUP(D5724,$I$23:$M$32,5,FALSE)</f>
        <v>#N/A</v>
      </c>
      <c r="C5729" s="66"/>
      <c r="D5729" s="68">
        <f>VLOOKUP($I5701,DATA!$A$1:$V$200,13,FALSE)</f>
        <v>0</v>
      </c>
      <c r="E5729" s="69"/>
    </row>
    <row r="5730" spans="1:13" ht="22.5" customHeight="1">
      <c r="A5730" s="26" t="s">
        <v>76</v>
      </c>
    </row>
    <row r="5731" spans="1:13" ht="18" customHeight="1">
      <c r="A5731" s="77" t="s">
        <v>66</v>
      </c>
      <c r="B5731" s="73" t="s">
        <v>60</v>
      </c>
      <c r="C5731" s="74"/>
      <c r="D5731" s="73" t="s">
        <v>61</v>
      </c>
      <c r="E5731" s="74"/>
    </row>
    <row r="5732" spans="1:13" ht="37.5" customHeight="1">
      <c r="A5732" s="78"/>
      <c r="B5732" s="65" t="e">
        <f t="shared" ref="B5732" si="2017">HLOOKUP(D5724,$I$23:$M$32,6,FALSE)</f>
        <v>#N/A</v>
      </c>
      <c r="C5732" s="66"/>
      <c r="D5732" s="68">
        <f>VLOOKUP($I5701,DATA!$A$1:$V$200,14,FALSE)</f>
        <v>0</v>
      </c>
      <c r="E5732" s="69"/>
    </row>
    <row r="5733" spans="1:13" ht="22.5" customHeight="1">
      <c r="A5733" s="26" t="s">
        <v>77</v>
      </c>
    </row>
    <row r="5734" spans="1:13" ht="30" customHeight="1">
      <c r="A5734" s="27" t="s">
        <v>67</v>
      </c>
      <c r="B5734" s="73" t="s">
        <v>60</v>
      </c>
      <c r="C5734" s="74"/>
      <c r="D5734" s="73" t="s">
        <v>61</v>
      </c>
      <c r="E5734" s="74"/>
    </row>
    <row r="5735" spans="1:13" ht="37.5" customHeight="1">
      <c r="A5735" s="28" t="s">
        <v>68</v>
      </c>
      <c r="B5735" s="65" t="e">
        <f t="shared" ref="B5735" si="2018">HLOOKUP(D5724,$I$23:$M$32,7,FALSE)</f>
        <v>#N/A</v>
      </c>
      <c r="C5735" s="66"/>
      <c r="D5735" s="68">
        <f>VLOOKUP($I5701,DATA!$A$1:$V$200,15,FALSE)</f>
        <v>0</v>
      </c>
      <c r="E5735" s="69"/>
    </row>
    <row r="5736" spans="1:13" ht="37.5" customHeight="1">
      <c r="A5736" s="28" t="s">
        <v>69</v>
      </c>
      <c r="B5736" s="65" t="e">
        <f t="shared" ref="B5736" si="2019">HLOOKUP(D5724,$I$23:$M$32,8,FALSE)</f>
        <v>#N/A</v>
      </c>
      <c r="C5736" s="66"/>
      <c r="D5736" s="68">
        <f>VLOOKUP($I5701,DATA!$A$1:$V$200,16,FALSE)</f>
        <v>0</v>
      </c>
      <c r="E5736" s="69"/>
    </row>
    <row r="5737" spans="1:13" ht="45" customHeight="1">
      <c r="A5737" s="29" t="s">
        <v>70</v>
      </c>
      <c r="B5737" s="65" t="e">
        <f t="shared" ref="B5737" si="2020">HLOOKUP(D5724,$I$23:$M$32,9,FALSE)</f>
        <v>#N/A</v>
      </c>
      <c r="C5737" s="66"/>
      <c r="D5737" s="68">
        <f>VLOOKUP($I5701,DATA!$A$1:$V$200,17,FALSE)</f>
        <v>0</v>
      </c>
      <c r="E5737" s="69"/>
    </row>
    <row r="5738" spans="1:13" ht="37.5" customHeight="1">
      <c r="A5738" s="28" t="s">
        <v>71</v>
      </c>
      <c r="B5738" s="65" t="e">
        <f t="shared" ref="B5738" si="2021">HLOOKUP(D5724,$I$23:$M$32,10,FALSE)</f>
        <v>#N/A</v>
      </c>
      <c r="C5738" s="66"/>
      <c r="D5738" s="68">
        <f>VLOOKUP($I5701,DATA!$A$1:$V$200,18,FALSE)</f>
        <v>0</v>
      </c>
      <c r="E5738" s="69"/>
    </row>
    <row r="5739" spans="1:13" ht="37.5" customHeight="1">
      <c r="A5739" s="30"/>
      <c r="B5739" s="31"/>
      <c r="C5739" s="31"/>
      <c r="D5739" s="32"/>
      <c r="E5739" s="32"/>
    </row>
    <row r="5740" spans="1:13" ht="18.75" customHeight="1">
      <c r="A5740" s="72" t="s">
        <v>72</v>
      </c>
      <c r="B5740" s="72"/>
      <c r="C5740" s="72"/>
      <c r="D5740" s="72"/>
      <c r="E5740" s="72"/>
    </row>
    <row r="5741" spans="1:13" ht="22.5" customHeight="1">
      <c r="A5741" s="26" t="s">
        <v>78</v>
      </c>
    </row>
    <row r="5742" spans="1:13" ht="30" customHeight="1">
      <c r="A5742" s="27" t="s">
        <v>73</v>
      </c>
      <c r="B5742" s="73" t="s">
        <v>60</v>
      </c>
      <c r="C5742" s="74"/>
      <c r="D5742" s="73" t="s">
        <v>61</v>
      </c>
      <c r="E5742" s="74"/>
      <c r="I5742" s="1" t="s">
        <v>26</v>
      </c>
      <c r="J5742" s="1" t="s">
        <v>25</v>
      </c>
      <c r="K5742" s="1" t="s">
        <v>194</v>
      </c>
      <c r="L5742" s="1" t="s">
        <v>195</v>
      </c>
      <c r="M5742" s="1" t="s">
        <v>196</v>
      </c>
    </row>
    <row r="5743" spans="1:13" ht="52.5" customHeight="1">
      <c r="A5743" s="29" t="str">
        <f>GRD!$L$4</f>
        <v>SELECT</v>
      </c>
      <c r="B5743" s="65" t="e">
        <f t="shared" ref="B5743:B5744" si="2022">HLOOKUP(D5743,$I$42:$M$44,$G5743,FALSE)</f>
        <v>#N/A</v>
      </c>
      <c r="C5743" s="66"/>
      <c r="D5743" s="68">
        <f>VLOOKUP($I5701,DATA!$A$1:$V$200,19,FALSE)</f>
        <v>0</v>
      </c>
      <c r="E5743" s="69"/>
      <c r="G5743" s="1">
        <v>2</v>
      </c>
      <c r="H5743" s="1" t="str">
        <f t="shared" ref="H5743:H5744" si="2023">A5743</f>
        <v>SELECT</v>
      </c>
      <c r="I5743" s="1" t="e">
        <f t="shared" ref="I5743:I5744" si="2024">VLOOKUP($H5743,$H$3:$M$15,2,FALSE)</f>
        <v>#N/A</v>
      </c>
      <c r="J5743" s="1" t="e">
        <f t="shared" ref="J5743:J5744" si="2025">VLOOKUP($H5743,$H$3:$M$15,3,FALSE)</f>
        <v>#N/A</v>
      </c>
      <c r="K5743" s="1" t="e">
        <f t="shared" ref="K5743:K5744" si="2026">VLOOKUP($H5743,$H$3:$M$15,4,FALSE)</f>
        <v>#N/A</v>
      </c>
      <c r="L5743" s="1" t="e">
        <f t="shared" ref="L5743:L5744" si="2027">VLOOKUP($H5743,$H$3:$M$15,5,FALSE)</f>
        <v>#N/A</v>
      </c>
      <c r="M5743" s="1" t="e">
        <f t="shared" ref="M5743:M5744" si="2028">VLOOKUP($H5743,$H$3:$M$15,6,FALSE)</f>
        <v>#N/A</v>
      </c>
    </row>
    <row r="5744" spans="1:13" ht="52.5" customHeight="1">
      <c r="A5744" s="29" t="str">
        <f>GRD!$M$4</f>
        <v>SELECT</v>
      </c>
      <c r="B5744" s="65" t="e">
        <f t="shared" si="2022"/>
        <v>#N/A</v>
      </c>
      <c r="C5744" s="66"/>
      <c r="D5744" s="68">
        <f>VLOOKUP($I5701,DATA!$A$1:$V$200,20,FALSE)</f>
        <v>0</v>
      </c>
      <c r="E5744" s="69"/>
      <c r="G5744" s="1">
        <v>3</v>
      </c>
      <c r="H5744" s="1" t="str">
        <f t="shared" si="2023"/>
        <v>SELECT</v>
      </c>
      <c r="I5744" s="1" t="e">
        <f t="shared" si="2024"/>
        <v>#N/A</v>
      </c>
      <c r="J5744" s="1" t="e">
        <f t="shared" si="2025"/>
        <v>#N/A</v>
      </c>
      <c r="K5744" s="1" t="e">
        <f t="shared" si="2026"/>
        <v>#N/A</v>
      </c>
      <c r="L5744" s="1" t="e">
        <f t="shared" si="2027"/>
        <v>#N/A</v>
      </c>
      <c r="M5744" s="1" t="e">
        <f t="shared" si="2028"/>
        <v>#N/A</v>
      </c>
    </row>
    <row r="5745" spans="1:13" ht="37.5" customHeight="1">
      <c r="A5745" s="70" t="s">
        <v>79</v>
      </c>
      <c r="B5745" s="70"/>
      <c r="C5745" s="70"/>
      <c r="D5745" s="70"/>
      <c r="E5745" s="70"/>
    </row>
    <row r="5746" spans="1:13" ht="12" customHeight="1">
      <c r="A5746" s="33"/>
      <c r="B5746" s="33"/>
      <c r="C5746" s="33"/>
      <c r="D5746" s="33"/>
      <c r="E5746" s="33"/>
    </row>
    <row r="5747" spans="1:13" ht="30" customHeight="1">
      <c r="A5747" s="27" t="s">
        <v>73</v>
      </c>
      <c r="B5747" s="71" t="s">
        <v>60</v>
      </c>
      <c r="C5747" s="71"/>
      <c r="D5747" s="71" t="s">
        <v>61</v>
      </c>
      <c r="E5747" s="71"/>
      <c r="I5747" s="1" t="s">
        <v>26</v>
      </c>
      <c r="J5747" s="1" t="s">
        <v>25</v>
      </c>
      <c r="K5747" s="1" t="s">
        <v>194</v>
      </c>
      <c r="L5747" s="1" t="s">
        <v>195</v>
      </c>
      <c r="M5747" s="1" t="s">
        <v>196</v>
      </c>
    </row>
    <row r="5748" spans="1:13" ht="52.5" customHeight="1">
      <c r="A5748" s="29" t="str">
        <f>GRD!$N$4</f>
        <v>SELECT</v>
      </c>
      <c r="B5748" s="65" t="e">
        <f t="shared" ref="B5748:B5749" si="2029">HLOOKUP(D5748,$I$47:$M$49,$G5748,FALSE)</f>
        <v>#N/A</v>
      </c>
      <c r="C5748" s="66"/>
      <c r="D5748" s="67">
        <f>VLOOKUP($I5701,DATA!$A$1:$V$200,21,FALSE)</f>
        <v>0</v>
      </c>
      <c r="E5748" s="67"/>
      <c r="G5748" s="1">
        <v>2</v>
      </c>
      <c r="H5748" s="1" t="str">
        <f t="shared" ref="H5748:H5749" si="2030">A5748</f>
        <v>SELECT</v>
      </c>
      <c r="I5748" s="1" t="e">
        <f t="shared" si="2007"/>
        <v>#N/A</v>
      </c>
      <c r="J5748" s="1" t="e">
        <f t="shared" si="2008"/>
        <v>#N/A</v>
      </c>
      <c r="K5748" s="1" t="e">
        <f t="shared" si="2009"/>
        <v>#N/A</v>
      </c>
      <c r="L5748" s="1" t="e">
        <f t="shared" si="2010"/>
        <v>#N/A</v>
      </c>
      <c r="M5748" s="1" t="e">
        <f t="shared" si="2011"/>
        <v>#N/A</v>
      </c>
    </row>
    <row r="5749" spans="1:13" ht="52.5" customHeight="1">
      <c r="A5749" s="29" t="str">
        <f>GRD!$O$4</f>
        <v>SELECT</v>
      </c>
      <c r="B5749" s="65" t="e">
        <f t="shared" si="2029"/>
        <v>#N/A</v>
      </c>
      <c r="C5749" s="66"/>
      <c r="D5749" s="67">
        <f>VLOOKUP($I5701,DATA!$A$1:$V$200,22,FALSE)</f>
        <v>0</v>
      </c>
      <c r="E5749" s="67"/>
      <c r="G5749" s="1">
        <v>3</v>
      </c>
      <c r="H5749" s="1" t="str">
        <f t="shared" si="2030"/>
        <v>SELECT</v>
      </c>
      <c r="I5749" s="1" t="e">
        <f t="shared" si="2007"/>
        <v>#N/A</v>
      </c>
      <c r="J5749" s="1" t="e">
        <f t="shared" si="2008"/>
        <v>#N/A</v>
      </c>
      <c r="K5749" s="1" t="e">
        <f t="shared" si="2009"/>
        <v>#N/A</v>
      </c>
      <c r="L5749" s="1" t="e">
        <f t="shared" si="2010"/>
        <v>#N/A</v>
      </c>
      <c r="M5749" s="1" t="e">
        <f t="shared" si="2011"/>
        <v>#N/A</v>
      </c>
    </row>
    <row r="5755" spans="1:13">
      <c r="A5755" s="64" t="s">
        <v>80</v>
      </c>
      <c r="B5755" s="64"/>
      <c r="C5755" s="64" t="s">
        <v>81</v>
      </c>
      <c r="D5755" s="64"/>
      <c r="E5755" s="64"/>
    </row>
    <row r="5756" spans="1:13">
      <c r="C5756" s="64" t="s">
        <v>82</v>
      </c>
      <c r="D5756" s="64"/>
      <c r="E5756" s="64"/>
    </row>
    <row r="5757" spans="1:13">
      <c r="A5757" s="1" t="s">
        <v>84</v>
      </c>
    </row>
    <row r="5759" spans="1:13">
      <c r="A5759" s="1" t="s">
        <v>83</v>
      </c>
    </row>
    <row r="5761" spans="1:13" s="21" customFormat="1" ht="18.75" customHeight="1">
      <c r="A5761" s="89" t="s">
        <v>34</v>
      </c>
      <c r="B5761" s="89"/>
      <c r="C5761" s="89"/>
      <c r="D5761" s="89"/>
      <c r="E5761" s="89"/>
      <c r="I5761" s="21">
        <f t="shared" ref="I5761" si="2031">I5701+1</f>
        <v>97</v>
      </c>
    </row>
    <row r="5762" spans="1:13" s="21" customFormat="1" ht="30" customHeight="1">
      <c r="A5762" s="90" t="s">
        <v>35</v>
      </c>
      <c r="B5762" s="90"/>
      <c r="C5762" s="90"/>
      <c r="D5762" s="90"/>
      <c r="E5762" s="90"/>
      <c r="H5762" s="1"/>
      <c r="I5762" s="1"/>
      <c r="J5762" s="1"/>
      <c r="K5762" s="1"/>
      <c r="L5762" s="1"/>
      <c r="M5762" s="1"/>
    </row>
    <row r="5763" spans="1:13" ht="18.75" customHeight="1">
      <c r="A5763" s="22" t="s">
        <v>49</v>
      </c>
      <c r="B5763" s="91" t="str">
        <f>IF((SCH!$B$2=""),"",SCH!$B$2)</f>
        <v/>
      </c>
      <c r="C5763" s="91"/>
      <c r="D5763" s="91"/>
      <c r="E5763" s="92"/>
    </row>
    <row r="5764" spans="1:13" ht="18.75" customHeight="1">
      <c r="A5764" s="23" t="s">
        <v>50</v>
      </c>
      <c r="B5764" s="82" t="str">
        <f>IF((SCH!$B$3=""),"",SCH!$B$3)</f>
        <v/>
      </c>
      <c r="C5764" s="82"/>
      <c r="D5764" s="82"/>
      <c r="E5764" s="83"/>
    </row>
    <row r="5765" spans="1:13" ht="18.75" customHeight="1">
      <c r="A5765" s="23" t="s">
        <v>56</v>
      </c>
      <c r="B5765" s="46" t="str">
        <f>IF((SCH!$B$4=""),"",SCH!$B$4)</f>
        <v/>
      </c>
      <c r="C5765" s="24" t="s">
        <v>57</v>
      </c>
      <c r="D5765" s="82" t="str">
        <f>IF((SCH!$B$5=""),"",SCH!$B$5)</f>
        <v/>
      </c>
      <c r="E5765" s="83"/>
    </row>
    <row r="5766" spans="1:13" ht="18.75" customHeight="1">
      <c r="A5766" s="23" t="s">
        <v>51</v>
      </c>
      <c r="B5766" s="82" t="str">
        <f>IF((SCH!$B$6=""),"",SCH!$B$6)</f>
        <v/>
      </c>
      <c r="C5766" s="82"/>
      <c r="D5766" s="82"/>
      <c r="E5766" s="83"/>
    </row>
    <row r="5767" spans="1:13" ht="18.75" customHeight="1">
      <c r="A5767" s="23" t="s">
        <v>52</v>
      </c>
      <c r="B5767" s="82" t="str">
        <f>IF((SCH!$B$7=""),"",SCH!$B$7)</f>
        <v/>
      </c>
      <c r="C5767" s="82"/>
      <c r="D5767" s="82"/>
      <c r="E5767" s="83"/>
    </row>
    <row r="5768" spans="1:13" ht="18.75" customHeight="1">
      <c r="A5768" s="25" t="s">
        <v>53</v>
      </c>
      <c r="B5768" s="84" t="str">
        <f>IF((SCH!$B$8=""),"",SCH!$B$8)</f>
        <v/>
      </c>
      <c r="C5768" s="84"/>
      <c r="D5768" s="84"/>
      <c r="E5768" s="85"/>
    </row>
    <row r="5769" spans="1:13" ht="26.25" customHeight="1">
      <c r="A5769" s="86" t="s">
        <v>36</v>
      </c>
      <c r="B5769" s="86"/>
      <c r="C5769" s="86"/>
      <c r="D5769" s="86"/>
      <c r="E5769" s="86"/>
    </row>
    <row r="5770" spans="1:13" s="21" customFormat="1" ht="15" customHeight="1">
      <c r="A5770" s="87" t="s">
        <v>37</v>
      </c>
      <c r="B5770" s="87"/>
      <c r="C5770" s="87"/>
      <c r="D5770" s="87"/>
      <c r="E5770" s="87"/>
      <c r="H5770" s="1"/>
      <c r="I5770" s="1"/>
      <c r="J5770" s="1"/>
      <c r="K5770" s="1"/>
      <c r="L5770" s="1"/>
      <c r="M5770" s="1"/>
    </row>
    <row r="5771" spans="1:13" s="21" customFormat="1">
      <c r="A5771" s="88" t="s">
        <v>38</v>
      </c>
      <c r="B5771" s="88"/>
      <c r="C5771" s="88"/>
      <c r="D5771" s="88"/>
      <c r="E5771" s="88"/>
      <c r="H5771" s="1"/>
      <c r="I5771" s="1"/>
      <c r="J5771" s="1"/>
      <c r="K5771" s="1"/>
      <c r="L5771" s="1"/>
      <c r="M5771" s="1"/>
    </row>
    <row r="5772" spans="1:13" ht="26.25" customHeight="1">
      <c r="A5772" s="72" t="s">
        <v>39</v>
      </c>
      <c r="B5772" s="72"/>
      <c r="C5772" s="72"/>
      <c r="D5772" s="72"/>
      <c r="E5772" s="72"/>
    </row>
    <row r="5773" spans="1:13" ht="23.25">
      <c r="A5773" s="5" t="s">
        <v>45</v>
      </c>
      <c r="B5773" s="45">
        <f>VLOOKUP($I5761,DATA!$A$1:$V$200,2,FALSE)</f>
        <v>0</v>
      </c>
      <c r="C5773" s="43" t="s">
        <v>48</v>
      </c>
      <c r="D5773" s="81">
        <f>VLOOKUP($I5761,DATA!$A$1:$V$200,3,FALSE)</f>
        <v>0</v>
      </c>
      <c r="E5773" s="81"/>
    </row>
    <row r="5774" spans="1:13" ht="23.25">
      <c r="A5774" s="5" t="s">
        <v>46</v>
      </c>
      <c r="B5774" s="79">
        <f>VLOOKUP($I5761,DATA!$A$1:$V$200,4,FALSE)</f>
        <v>0</v>
      </c>
      <c r="C5774" s="79"/>
      <c r="D5774" s="79"/>
      <c r="E5774" s="79"/>
    </row>
    <row r="5775" spans="1:13" ht="23.25">
      <c r="A5775" s="5" t="s">
        <v>47</v>
      </c>
      <c r="B5775" s="79">
        <f>VLOOKUP($I5761,DATA!$A$1:$V$200,5,FALSE)</f>
        <v>0</v>
      </c>
      <c r="C5775" s="79"/>
      <c r="D5775" s="79"/>
      <c r="E5775" s="79"/>
    </row>
    <row r="5776" spans="1:13" ht="23.25" customHeight="1">
      <c r="A5776" s="5" t="s">
        <v>40</v>
      </c>
      <c r="B5776" s="79">
        <f>VLOOKUP($I5761,DATA!$A$1:$V$200,6,FALSE)</f>
        <v>0</v>
      </c>
      <c r="C5776" s="79"/>
      <c r="D5776" s="79"/>
      <c r="E5776" s="79"/>
    </row>
    <row r="5777" spans="1:5" ht="23.25" customHeight="1">
      <c r="A5777" s="5" t="s">
        <v>41</v>
      </c>
      <c r="B5777" s="79">
        <f>VLOOKUP($I5761,DATA!$A$1:$V$200,7,FALSE)</f>
        <v>0</v>
      </c>
      <c r="C5777" s="79"/>
      <c r="D5777" s="79"/>
      <c r="E5777" s="79"/>
    </row>
    <row r="5778" spans="1:5" ht="23.25" customHeight="1">
      <c r="A5778" s="5" t="s">
        <v>42</v>
      </c>
      <c r="B5778" s="79">
        <f>VLOOKUP($I5761,DATA!$A$1:$V$200,8,FALSE)</f>
        <v>0</v>
      </c>
      <c r="C5778" s="79"/>
      <c r="D5778" s="79"/>
      <c r="E5778" s="79"/>
    </row>
    <row r="5779" spans="1:5" ht="25.5">
      <c r="A5779" s="5" t="s">
        <v>43</v>
      </c>
      <c r="B5779" s="79">
        <f>VLOOKUP($I5761,DATA!$A$1:$V$200,9,FALSE)</f>
        <v>0</v>
      </c>
      <c r="C5779" s="79"/>
      <c r="D5779" s="79"/>
      <c r="E5779" s="79"/>
    </row>
    <row r="5780" spans="1:5" ht="22.5" customHeight="1">
      <c r="A5780" s="80" t="s">
        <v>44</v>
      </c>
      <c r="B5780" s="80"/>
      <c r="C5780" s="80"/>
      <c r="D5780" s="80"/>
      <c r="E5780" s="80"/>
    </row>
    <row r="5781" spans="1:5" ht="18.75" customHeight="1">
      <c r="A5781" s="72" t="s">
        <v>58</v>
      </c>
      <c r="B5781" s="72"/>
      <c r="C5781" s="72"/>
      <c r="D5781" s="72"/>
      <c r="E5781" s="72"/>
    </row>
    <row r="5782" spans="1:5" ht="22.5" customHeight="1">
      <c r="A5782" s="26" t="s">
        <v>74</v>
      </c>
    </row>
    <row r="5783" spans="1:5" ht="18" customHeight="1">
      <c r="A5783" s="44" t="s">
        <v>59</v>
      </c>
      <c r="B5783" s="73" t="s">
        <v>60</v>
      </c>
      <c r="C5783" s="74"/>
      <c r="D5783" s="73" t="s">
        <v>61</v>
      </c>
      <c r="E5783" s="74"/>
    </row>
    <row r="5784" spans="1:5" ht="37.5" customHeight="1">
      <c r="A5784" s="28" t="s">
        <v>62</v>
      </c>
      <c r="B5784" s="65" t="e">
        <f t="shared" ref="B5784" si="2032">HLOOKUP(D5784,$I$23:$M$32,2,FALSE)</f>
        <v>#N/A</v>
      </c>
      <c r="C5784" s="66"/>
      <c r="D5784" s="68">
        <f>VLOOKUP($I5761,DATA!$A$1:$V$200,10,FALSE)</f>
        <v>0</v>
      </c>
      <c r="E5784" s="69"/>
    </row>
    <row r="5785" spans="1:5" ht="37.5" customHeight="1">
      <c r="A5785" s="28" t="s">
        <v>63</v>
      </c>
      <c r="B5785" s="65" t="e">
        <f t="shared" ref="B5785" si="2033">HLOOKUP(D5784,$I$23:$M$32,3,FALSE)</f>
        <v>#N/A</v>
      </c>
      <c r="C5785" s="66"/>
      <c r="D5785" s="68">
        <f>VLOOKUP($I5761,DATA!$A$1:$V$200,11,FALSE)</f>
        <v>0</v>
      </c>
      <c r="E5785" s="69"/>
    </row>
    <row r="5786" spans="1:5" ht="37.5" customHeight="1">
      <c r="A5786" s="28" t="s">
        <v>64</v>
      </c>
      <c r="B5786" s="65" t="e">
        <f t="shared" ref="B5786" si="2034">HLOOKUP(D5784,$I$23:$M$32,4,FALSE)</f>
        <v>#N/A</v>
      </c>
      <c r="C5786" s="66"/>
      <c r="D5786" s="68">
        <f>VLOOKUP($I5761,DATA!$A$1:$V$200,12,FALSE)</f>
        <v>0</v>
      </c>
      <c r="E5786" s="69"/>
    </row>
    <row r="5787" spans="1:5" ht="21.75" customHeight="1">
      <c r="A5787" s="26" t="s">
        <v>75</v>
      </c>
    </row>
    <row r="5788" spans="1:5" ht="18" customHeight="1">
      <c r="A5788" s="75" t="s">
        <v>65</v>
      </c>
      <c r="B5788" s="73" t="s">
        <v>60</v>
      </c>
      <c r="C5788" s="74"/>
      <c r="D5788" s="73" t="s">
        <v>61</v>
      </c>
      <c r="E5788" s="74"/>
    </row>
    <row r="5789" spans="1:5" ht="37.5" customHeight="1">
      <c r="A5789" s="76"/>
      <c r="B5789" s="65" t="e">
        <f t="shared" ref="B5789" si="2035">HLOOKUP(D5784,$I$23:$M$32,5,FALSE)</f>
        <v>#N/A</v>
      </c>
      <c r="C5789" s="66"/>
      <c r="D5789" s="68">
        <f>VLOOKUP($I5761,DATA!$A$1:$V$200,13,FALSE)</f>
        <v>0</v>
      </c>
      <c r="E5789" s="69"/>
    </row>
    <row r="5790" spans="1:5" ht="22.5" customHeight="1">
      <c r="A5790" s="26" t="s">
        <v>76</v>
      </c>
    </row>
    <row r="5791" spans="1:5" ht="18" customHeight="1">
      <c r="A5791" s="77" t="s">
        <v>66</v>
      </c>
      <c r="B5791" s="73" t="s">
        <v>60</v>
      </c>
      <c r="C5791" s="74"/>
      <c r="D5791" s="73" t="s">
        <v>61</v>
      </c>
      <c r="E5791" s="74"/>
    </row>
    <row r="5792" spans="1:5" ht="37.5" customHeight="1">
      <c r="A5792" s="78"/>
      <c r="B5792" s="65" t="e">
        <f t="shared" ref="B5792" si="2036">HLOOKUP(D5784,$I$23:$M$32,6,FALSE)</f>
        <v>#N/A</v>
      </c>
      <c r="C5792" s="66"/>
      <c r="D5792" s="68">
        <f>VLOOKUP($I5761,DATA!$A$1:$V$200,14,FALSE)</f>
        <v>0</v>
      </c>
      <c r="E5792" s="69"/>
    </row>
    <row r="5793" spans="1:13" ht="22.5" customHeight="1">
      <c r="A5793" s="26" t="s">
        <v>77</v>
      </c>
    </row>
    <row r="5794" spans="1:13" ht="30" customHeight="1">
      <c r="A5794" s="27" t="s">
        <v>67</v>
      </c>
      <c r="B5794" s="73" t="s">
        <v>60</v>
      </c>
      <c r="C5794" s="74"/>
      <c r="D5794" s="73" t="s">
        <v>61</v>
      </c>
      <c r="E5794" s="74"/>
    </row>
    <row r="5795" spans="1:13" ht="37.5" customHeight="1">
      <c r="A5795" s="28" t="s">
        <v>68</v>
      </c>
      <c r="B5795" s="65" t="e">
        <f t="shared" ref="B5795" si="2037">HLOOKUP(D5784,$I$23:$M$32,7,FALSE)</f>
        <v>#N/A</v>
      </c>
      <c r="C5795" s="66"/>
      <c r="D5795" s="68">
        <f>VLOOKUP($I5761,DATA!$A$1:$V$200,15,FALSE)</f>
        <v>0</v>
      </c>
      <c r="E5795" s="69"/>
    </row>
    <row r="5796" spans="1:13" ht="37.5" customHeight="1">
      <c r="A5796" s="28" t="s">
        <v>69</v>
      </c>
      <c r="B5796" s="65" t="e">
        <f t="shared" ref="B5796" si="2038">HLOOKUP(D5784,$I$23:$M$32,8,FALSE)</f>
        <v>#N/A</v>
      </c>
      <c r="C5796" s="66"/>
      <c r="D5796" s="68">
        <f>VLOOKUP($I5761,DATA!$A$1:$V$200,16,FALSE)</f>
        <v>0</v>
      </c>
      <c r="E5796" s="69"/>
    </row>
    <row r="5797" spans="1:13" ht="45" customHeight="1">
      <c r="A5797" s="29" t="s">
        <v>70</v>
      </c>
      <c r="B5797" s="65" t="e">
        <f t="shared" ref="B5797" si="2039">HLOOKUP(D5784,$I$23:$M$32,9,FALSE)</f>
        <v>#N/A</v>
      </c>
      <c r="C5797" s="66"/>
      <c r="D5797" s="68">
        <f>VLOOKUP($I5761,DATA!$A$1:$V$200,17,FALSE)</f>
        <v>0</v>
      </c>
      <c r="E5797" s="69"/>
    </row>
    <row r="5798" spans="1:13" ht="37.5" customHeight="1">
      <c r="A5798" s="28" t="s">
        <v>71</v>
      </c>
      <c r="B5798" s="65" t="e">
        <f t="shared" ref="B5798" si="2040">HLOOKUP(D5784,$I$23:$M$32,10,FALSE)</f>
        <v>#N/A</v>
      </c>
      <c r="C5798" s="66"/>
      <c r="D5798" s="68">
        <f>VLOOKUP($I5761,DATA!$A$1:$V$200,18,FALSE)</f>
        <v>0</v>
      </c>
      <c r="E5798" s="69"/>
    </row>
    <row r="5799" spans="1:13" ht="37.5" customHeight="1">
      <c r="A5799" s="30"/>
      <c r="B5799" s="31"/>
      <c r="C5799" s="31"/>
      <c r="D5799" s="32"/>
      <c r="E5799" s="32"/>
    </row>
    <row r="5800" spans="1:13" ht="18.75" customHeight="1">
      <c r="A5800" s="72" t="s">
        <v>72</v>
      </c>
      <c r="B5800" s="72"/>
      <c r="C5800" s="72"/>
      <c r="D5800" s="72"/>
      <c r="E5800" s="72"/>
    </row>
    <row r="5801" spans="1:13" ht="22.5" customHeight="1">
      <c r="A5801" s="26" t="s">
        <v>78</v>
      </c>
    </row>
    <row r="5802" spans="1:13" ht="30" customHeight="1">
      <c r="A5802" s="27" t="s">
        <v>73</v>
      </c>
      <c r="B5802" s="73" t="s">
        <v>60</v>
      </c>
      <c r="C5802" s="74"/>
      <c r="D5802" s="73" t="s">
        <v>61</v>
      </c>
      <c r="E5802" s="74"/>
      <c r="I5802" s="1" t="s">
        <v>26</v>
      </c>
      <c r="J5802" s="1" t="s">
        <v>25</v>
      </c>
      <c r="K5802" s="1" t="s">
        <v>194</v>
      </c>
      <c r="L5802" s="1" t="s">
        <v>195</v>
      </c>
      <c r="M5802" s="1" t="s">
        <v>196</v>
      </c>
    </row>
    <row r="5803" spans="1:13" ht="52.5" customHeight="1">
      <c r="A5803" s="29" t="str">
        <f>GRD!$L$4</f>
        <v>SELECT</v>
      </c>
      <c r="B5803" s="65" t="e">
        <f t="shared" ref="B5803:B5804" si="2041">HLOOKUP(D5803,$I$42:$M$44,$G5803,FALSE)</f>
        <v>#N/A</v>
      </c>
      <c r="C5803" s="66"/>
      <c r="D5803" s="68">
        <f>VLOOKUP($I5761,DATA!$A$1:$V$200,19,FALSE)</f>
        <v>0</v>
      </c>
      <c r="E5803" s="69"/>
      <c r="G5803" s="1">
        <v>2</v>
      </c>
      <c r="H5803" s="1" t="str">
        <f t="shared" ref="H5803:H5804" si="2042">A5803</f>
        <v>SELECT</v>
      </c>
      <c r="I5803" s="1" t="e">
        <f t="shared" ref="I5803:I5804" si="2043">VLOOKUP($H5803,$H$3:$M$15,2,FALSE)</f>
        <v>#N/A</v>
      </c>
      <c r="J5803" s="1" t="e">
        <f t="shared" ref="J5803:J5804" si="2044">VLOOKUP($H5803,$H$3:$M$15,3,FALSE)</f>
        <v>#N/A</v>
      </c>
      <c r="K5803" s="1" t="e">
        <f t="shared" ref="K5803:K5804" si="2045">VLOOKUP($H5803,$H$3:$M$15,4,FALSE)</f>
        <v>#N/A</v>
      </c>
      <c r="L5803" s="1" t="e">
        <f t="shared" ref="L5803:L5804" si="2046">VLOOKUP($H5803,$H$3:$M$15,5,FALSE)</f>
        <v>#N/A</v>
      </c>
      <c r="M5803" s="1" t="e">
        <f t="shared" ref="M5803:M5804" si="2047">VLOOKUP($H5803,$H$3:$M$15,6,FALSE)</f>
        <v>#N/A</v>
      </c>
    </row>
    <row r="5804" spans="1:13" ht="52.5" customHeight="1">
      <c r="A5804" s="29" t="str">
        <f>GRD!$M$4</f>
        <v>SELECT</v>
      </c>
      <c r="B5804" s="65" t="e">
        <f t="shared" si="2041"/>
        <v>#N/A</v>
      </c>
      <c r="C5804" s="66"/>
      <c r="D5804" s="68">
        <f>VLOOKUP($I5761,DATA!$A$1:$V$200,20,FALSE)</f>
        <v>0</v>
      </c>
      <c r="E5804" s="69"/>
      <c r="G5804" s="1">
        <v>3</v>
      </c>
      <c r="H5804" s="1" t="str">
        <f t="shared" si="2042"/>
        <v>SELECT</v>
      </c>
      <c r="I5804" s="1" t="e">
        <f t="shared" si="2043"/>
        <v>#N/A</v>
      </c>
      <c r="J5804" s="1" t="e">
        <f t="shared" si="2044"/>
        <v>#N/A</v>
      </c>
      <c r="K5804" s="1" t="e">
        <f t="shared" si="2045"/>
        <v>#N/A</v>
      </c>
      <c r="L5804" s="1" t="e">
        <f t="shared" si="2046"/>
        <v>#N/A</v>
      </c>
      <c r="M5804" s="1" t="e">
        <f t="shared" si="2047"/>
        <v>#N/A</v>
      </c>
    </row>
    <row r="5805" spans="1:13" ht="37.5" customHeight="1">
      <c r="A5805" s="70" t="s">
        <v>79</v>
      </c>
      <c r="B5805" s="70"/>
      <c r="C5805" s="70"/>
      <c r="D5805" s="70"/>
      <c r="E5805" s="70"/>
    </row>
    <row r="5806" spans="1:13" ht="12" customHeight="1">
      <c r="A5806" s="33"/>
      <c r="B5806" s="33"/>
      <c r="C5806" s="33"/>
      <c r="D5806" s="33"/>
      <c r="E5806" s="33"/>
    </row>
    <row r="5807" spans="1:13" ht="30" customHeight="1">
      <c r="A5807" s="27" t="s">
        <v>73</v>
      </c>
      <c r="B5807" s="71" t="s">
        <v>60</v>
      </c>
      <c r="C5807" s="71"/>
      <c r="D5807" s="71" t="s">
        <v>61</v>
      </c>
      <c r="E5807" s="71"/>
      <c r="I5807" s="1" t="s">
        <v>26</v>
      </c>
      <c r="J5807" s="1" t="s">
        <v>25</v>
      </c>
      <c r="K5807" s="1" t="s">
        <v>194</v>
      </c>
      <c r="L5807" s="1" t="s">
        <v>195</v>
      </c>
      <c r="M5807" s="1" t="s">
        <v>196</v>
      </c>
    </row>
    <row r="5808" spans="1:13" ht="52.5" customHeight="1">
      <c r="A5808" s="29" t="str">
        <f>GRD!$N$4</f>
        <v>SELECT</v>
      </c>
      <c r="B5808" s="65" t="e">
        <f t="shared" ref="B5808:B5809" si="2048">HLOOKUP(D5808,$I$47:$M$49,$G5808,FALSE)</f>
        <v>#N/A</v>
      </c>
      <c r="C5808" s="66"/>
      <c r="D5808" s="67">
        <f>VLOOKUP($I5761,DATA!$A$1:$V$200,21,FALSE)</f>
        <v>0</v>
      </c>
      <c r="E5808" s="67"/>
      <c r="G5808" s="1">
        <v>2</v>
      </c>
      <c r="H5808" s="1" t="str">
        <f t="shared" ref="H5808:H5809" si="2049">A5808</f>
        <v>SELECT</v>
      </c>
      <c r="I5808" s="1" t="e">
        <f t="shared" ref="I5808:I5869" si="2050">VLOOKUP($H5808,$H$3:$M$15,2,FALSE)</f>
        <v>#N/A</v>
      </c>
      <c r="J5808" s="1" t="e">
        <f t="shared" ref="J5808:J5869" si="2051">VLOOKUP($H5808,$H$3:$M$15,3,FALSE)</f>
        <v>#N/A</v>
      </c>
      <c r="K5808" s="1" t="e">
        <f t="shared" ref="K5808:K5869" si="2052">VLOOKUP($H5808,$H$3:$M$15,4,FALSE)</f>
        <v>#N/A</v>
      </c>
      <c r="L5808" s="1" t="e">
        <f t="shared" ref="L5808:L5869" si="2053">VLOOKUP($H5808,$H$3:$M$15,5,FALSE)</f>
        <v>#N/A</v>
      </c>
      <c r="M5808" s="1" t="e">
        <f t="shared" ref="M5808:M5869" si="2054">VLOOKUP($H5808,$H$3:$M$15,6,FALSE)</f>
        <v>#N/A</v>
      </c>
    </row>
    <row r="5809" spans="1:13" ht="52.5" customHeight="1">
      <c r="A5809" s="29" t="str">
        <f>GRD!$O$4</f>
        <v>SELECT</v>
      </c>
      <c r="B5809" s="65" t="e">
        <f t="shared" si="2048"/>
        <v>#N/A</v>
      </c>
      <c r="C5809" s="66"/>
      <c r="D5809" s="67">
        <f>VLOOKUP($I5761,DATA!$A$1:$V$200,22,FALSE)</f>
        <v>0</v>
      </c>
      <c r="E5809" s="67"/>
      <c r="G5809" s="1">
        <v>3</v>
      </c>
      <c r="H5809" s="1" t="str">
        <f t="shared" si="2049"/>
        <v>SELECT</v>
      </c>
      <c r="I5809" s="1" t="e">
        <f t="shared" si="2050"/>
        <v>#N/A</v>
      </c>
      <c r="J5809" s="1" t="e">
        <f t="shared" si="2051"/>
        <v>#N/A</v>
      </c>
      <c r="K5809" s="1" t="e">
        <f t="shared" si="2052"/>
        <v>#N/A</v>
      </c>
      <c r="L5809" s="1" t="e">
        <f t="shared" si="2053"/>
        <v>#N/A</v>
      </c>
      <c r="M5809" s="1" t="e">
        <f t="shared" si="2054"/>
        <v>#N/A</v>
      </c>
    </row>
    <row r="5815" spans="1:13">
      <c r="A5815" s="64" t="s">
        <v>80</v>
      </c>
      <c r="B5815" s="64"/>
      <c r="C5815" s="64" t="s">
        <v>81</v>
      </c>
      <c r="D5815" s="64"/>
      <c r="E5815" s="64"/>
    </row>
    <row r="5816" spans="1:13">
      <c r="C5816" s="64" t="s">
        <v>82</v>
      </c>
      <c r="D5816" s="64"/>
      <c r="E5816" s="64"/>
    </row>
    <row r="5817" spans="1:13">
      <c r="A5817" s="1" t="s">
        <v>84</v>
      </c>
    </row>
    <row r="5819" spans="1:13">
      <c r="A5819" s="1" t="s">
        <v>83</v>
      </c>
    </row>
    <row r="5821" spans="1:13" s="21" customFormat="1" ht="18.75" customHeight="1">
      <c r="A5821" s="89" t="s">
        <v>34</v>
      </c>
      <c r="B5821" s="89"/>
      <c r="C5821" s="89"/>
      <c r="D5821" s="89"/>
      <c r="E5821" s="89"/>
      <c r="I5821" s="21">
        <f t="shared" ref="I5821" si="2055">I5761+1</f>
        <v>98</v>
      </c>
    </row>
    <row r="5822" spans="1:13" s="21" customFormat="1" ht="30" customHeight="1">
      <c r="A5822" s="90" t="s">
        <v>35</v>
      </c>
      <c r="B5822" s="90"/>
      <c r="C5822" s="90"/>
      <c r="D5822" s="90"/>
      <c r="E5822" s="90"/>
      <c r="H5822" s="1"/>
      <c r="I5822" s="1"/>
      <c r="J5822" s="1"/>
      <c r="K5822" s="1"/>
      <c r="L5822" s="1"/>
      <c r="M5822" s="1"/>
    </row>
    <row r="5823" spans="1:13" ht="18.75" customHeight="1">
      <c r="A5823" s="22" t="s">
        <v>49</v>
      </c>
      <c r="B5823" s="91" t="str">
        <f>IF((SCH!$B$2=""),"",SCH!$B$2)</f>
        <v/>
      </c>
      <c r="C5823" s="91"/>
      <c r="D5823" s="91"/>
      <c r="E5823" s="92"/>
    </row>
    <row r="5824" spans="1:13" ht="18.75" customHeight="1">
      <c r="A5824" s="23" t="s">
        <v>50</v>
      </c>
      <c r="B5824" s="82" t="str">
        <f>IF((SCH!$B$3=""),"",SCH!$B$3)</f>
        <v/>
      </c>
      <c r="C5824" s="82"/>
      <c r="D5824" s="82"/>
      <c r="E5824" s="83"/>
    </row>
    <row r="5825" spans="1:13" ht="18.75" customHeight="1">
      <c r="A5825" s="23" t="s">
        <v>56</v>
      </c>
      <c r="B5825" s="46" t="str">
        <f>IF((SCH!$B$4=""),"",SCH!$B$4)</f>
        <v/>
      </c>
      <c r="C5825" s="24" t="s">
        <v>57</v>
      </c>
      <c r="D5825" s="82" t="str">
        <f>IF((SCH!$B$5=""),"",SCH!$B$5)</f>
        <v/>
      </c>
      <c r="E5825" s="83"/>
    </row>
    <row r="5826" spans="1:13" ht="18.75" customHeight="1">
      <c r="A5826" s="23" t="s">
        <v>51</v>
      </c>
      <c r="B5826" s="82" t="str">
        <f>IF((SCH!$B$6=""),"",SCH!$B$6)</f>
        <v/>
      </c>
      <c r="C5826" s="82"/>
      <c r="D5826" s="82"/>
      <c r="E5826" s="83"/>
    </row>
    <row r="5827" spans="1:13" ht="18.75" customHeight="1">
      <c r="A5827" s="23" t="s">
        <v>52</v>
      </c>
      <c r="B5827" s="82" t="str">
        <f>IF((SCH!$B$7=""),"",SCH!$B$7)</f>
        <v/>
      </c>
      <c r="C5827" s="82"/>
      <c r="D5827" s="82"/>
      <c r="E5827" s="83"/>
    </row>
    <row r="5828" spans="1:13" ht="18.75" customHeight="1">
      <c r="A5828" s="25" t="s">
        <v>53</v>
      </c>
      <c r="B5828" s="84" t="str">
        <f>IF((SCH!$B$8=""),"",SCH!$B$8)</f>
        <v/>
      </c>
      <c r="C5828" s="84"/>
      <c r="D5828" s="84"/>
      <c r="E5828" s="85"/>
    </row>
    <row r="5829" spans="1:13" ht="26.25" customHeight="1">
      <c r="A5829" s="86" t="s">
        <v>36</v>
      </c>
      <c r="B5829" s="86"/>
      <c r="C5829" s="86"/>
      <c r="D5829" s="86"/>
      <c r="E5829" s="86"/>
    </row>
    <row r="5830" spans="1:13" s="21" customFormat="1" ht="15" customHeight="1">
      <c r="A5830" s="87" t="s">
        <v>37</v>
      </c>
      <c r="B5830" s="87"/>
      <c r="C5830" s="87"/>
      <c r="D5830" s="87"/>
      <c r="E5830" s="87"/>
      <c r="H5830" s="1"/>
      <c r="I5830" s="1"/>
      <c r="J5830" s="1"/>
      <c r="K5830" s="1"/>
      <c r="L5830" s="1"/>
      <c r="M5830" s="1"/>
    </row>
    <row r="5831" spans="1:13" s="21" customFormat="1">
      <c r="A5831" s="88" t="s">
        <v>38</v>
      </c>
      <c r="B5831" s="88"/>
      <c r="C5831" s="88"/>
      <c r="D5831" s="88"/>
      <c r="E5831" s="88"/>
      <c r="H5831" s="1"/>
      <c r="I5831" s="1"/>
      <c r="J5831" s="1"/>
      <c r="K5831" s="1"/>
      <c r="L5831" s="1"/>
      <c r="M5831" s="1"/>
    </row>
    <row r="5832" spans="1:13" ht="26.25" customHeight="1">
      <c r="A5832" s="72" t="s">
        <v>39</v>
      </c>
      <c r="B5832" s="72"/>
      <c r="C5832" s="72"/>
      <c r="D5832" s="72"/>
      <c r="E5832" s="72"/>
    </row>
    <row r="5833" spans="1:13" ht="23.25">
      <c r="A5833" s="5" t="s">
        <v>45</v>
      </c>
      <c r="B5833" s="45">
        <f>VLOOKUP($I5821,DATA!$A$1:$V$200,2,FALSE)</f>
        <v>0</v>
      </c>
      <c r="C5833" s="43" t="s">
        <v>48</v>
      </c>
      <c r="D5833" s="81">
        <f>VLOOKUP($I5821,DATA!$A$1:$V$200,3,FALSE)</f>
        <v>0</v>
      </c>
      <c r="E5833" s="81"/>
    </row>
    <row r="5834" spans="1:13" ht="23.25">
      <c r="A5834" s="5" t="s">
        <v>46</v>
      </c>
      <c r="B5834" s="79">
        <f>VLOOKUP($I5821,DATA!$A$1:$V$200,4,FALSE)</f>
        <v>0</v>
      </c>
      <c r="C5834" s="79"/>
      <c r="D5834" s="79"/>
      <c r="E5834" s="79"/>
    </row>
    <row r="5835" spans="1:13" ht="23.25">
      <c r="A5835" s="5" t="s">
        <v>47</v>
      </c>
      <c r="B5835" s="79">
        <f>VLOOKUP($I5821,DATA!$A$1:$V$200,5,FALSE)</f>
        <v>0</v>
      </c>
      <c r="C5835" s="79"/>
      <c r="D5835" s="79"/>
      <c r="E5835" s="79"/>
    </row>
    <row r="5836" spans="1:13" ht="23.25" customHeight="1">
      <c r="A5836" s="5" t="s">
        <v>40</v>
      </c>
      <c r="B5836" s="79">
        <f>VLOOKUP($I5821,DATA!$A$1:$V$200,6,FALSE)</f>
        <v>0</v>
      </c>
      <c r="C5836" s="79"/>
      <c r="D5836" s="79"/>
      <c r="E5836" s="79"/>
    </row>
    <row r="5837" spans="1:13" ht="23.25" customHeight="1">
      <c r="A5837" s="5" t="s">
        <v>41</v>
      </c>
      <c r="B5837" s="79">
        <f>VLOOKUP($I5821,DATA!$A$1:$V$200,7,FALSE)</f>
        <v>0</v>
      </c>
      <c r="C5837" s="79"/>
      <c r="D5837" s="79"/>
      <c r="E5837" s="79"/>
    </row>
    <row r="5838" spans="1:13" ht="23.25" customHeight="1">
      <c r="A5838" s="5" t="s">
        <v>42</v>
      </c>
      <c r="B5838" s="79">
        <f>VLOOKUP($I5821,DATA!$A$1:$V$200,8,FALSE)</f>
        <v>0</v>
      </c>
      <c r="C5838" s="79"/>
      <c r="D5838" s="79"/>
      <c r="E5838" s="79"/>
    </row>
    <row r="5839" spans="1:13" ht="25.5">
      <c r="A5839" s="5" t="s">
        <v>43</v>
      </c>
      <c r="B5839" s="79">
        <f>VLOOKUP($I5821,DATA!$A$1:$V$200,9,FALSE)</f>
        <v>0</v>
      </c>
      <c r="C5839" s="79"/>
      <c r="D5839" s="79"/>
      <c r="E5839" s="79"/>
    </row>
    <row r="5840" spans="1:13" ht="22.5" customHeight="1">
      <c r="A5840" s="80" t="s">
        <v>44</v>
      </c>
      <c r="B5840" s="80"/>
      <c r="C5840" s="80"/>
      <c r="D5840" s="80"/>
      <c r="E5840" s="80"/>
    </row>
    <row r="5841" spans="1:5" ht="18.75" customHeight="1">
      <c r="A5841" s="72" t="s">
        <v>58</v>
      </c>
      <c r="B5841" s="72"/>
      <c r="C5841" s="72"/>
      <c r="D5841" s="72"/>
      <c r="E5841" s="72"/>
    </row>
    <row r="5842" spans="1:5" ht="22.5" customHeight="1">
      <c r="A5842" s="26" t="s">
        <v>74</v>
      </c>
    </row>
    <row r="5843" spans="1:5" ht="18" customHeight="1">
      <c r="A5843" s="44" t="s">
        <v>59</v>
      </c>
      <c r="B5843" s="73" t="s">
        <v>60</v>
      </c>
      <c r="C5843" s="74"/>
      <c r="D5843" s="73" t="s">
        <v>61</v>
      </c>
      <c r="E5843" s="74"/>
    </row>
    <row r="5844" spans="1:5" ht="37.5" customHeight="1">
      <c r="A5844" s="28" t="s">
        <v>62</v>
      </c>
      <c r="B5844" s="65" t="e">
        <f t="shared" ref="B5844" si="2056">HLOOKUP(D5844,$I$23:$M$32,2,FALSE)</f>
        <v>#N/A</v>
      </c>
      <c r="C5844" s="66"/>
      <c r="D5844" s="68">
        <f>VLOOKUP($I5821,DATA!$A$1:$V$200,10,FALSE)</f>
        <v>0</v>
      </c>
      <c r="E5844" s="69"/>
    </row>
    <row r="5845" spans="1:5" ht="37.5" customHeight="1">
      <c r="A5845" s="28" t="s">
        <v>63</v>
      </c>
      <c r="B5845" s="65" t="e">
        <f t="shared" ref="B5845" si="2057">HLOOKUP(D5844,$I$23:$M$32,3,FALSE)</f>
        <v>#N/A</v>
      </c>
      <c r="C5845" s="66"/>
      <c r="D5845" s="68">
        <f>VLOOKUP($I5821,DATA!$A$1:$V$200,11,FALSE)</f>
        <v>0</v>
      </c>
      <c r="E5845" s="69"/>
    </row>
    <row r="5846" spans="1:5" ht="37.5" customHeight="1">
      <c r="A5846" s="28" t="s">
        <v>64</v>
      </c>
      <c r="B5846" s="65" t="e">
        <f t="shared" ref="B5846" si="2058">HLOOKUP(D5844,$I$23:$M$32,4,FALSE)</f>
        <v>#N/A</v>
      </c>
      <c r="C5846" s="66"/>
      <c r="D5846" s="68">
        <f>VLOOKUP($I5821,DATA!$A$1:$V$200,12,FALSE)</f>
        <v>0</v>
      </c>
      <c r="E5846" s="69"/>
    </row>
    <row r="5847" spans="1:5" ht="21.75" customHeight="1">
      <c r="A5847" s="26" t="s">
        <v>75</v>
      </c>
    </row>
    <row r="5848" spans="1:5" ht="18" customHeight="1">
      <c r="A5848" s="75" t="s">
        <v>65</v>
      </c>
      <c r="B5848" s="73" t="s">
        <v>60</v>
      </c>
      <c r="C5848" s="74"/>
      <c r="D5848" s="73" t="s">
        <v>61</v>
      </c>
      <c r="E5848" s="74"/>
    </row>
    <row r="5849" spans="1:5" ht="37.5" customHeight="1">
      <c r="A5849" s="76"/>
      <c r="B5849" s="65" t="e">
        <f t="shared" ref="B5849" si="2059">HLOOKUP(D5844,$I$23:$M$32,5,FALSE)</f>
        <v>#N/A</v>
      </c>
      <c r="C5849" s="66"/>
      <c r="D5849" s="68">
        <f>VLOOKUP($I5821,DATA!$A$1:$V$200,13,FALSE)</f>
        <v>0</v>
      </c>
      <c r="E5849" s="69"/>
    </row>
    <row r="5850" spans="1:5" ht="22.5" customHeight="1">
      <c r="A5850" s="26" t="s">
        <v>76</v>
      </c>
    </row>
    <row r="5851" spans="1:5" ht="18" customHeight="1">
      <c r="A5851" s="77" t="s">
        <v>66</v>
      </c>
      <c r="B5851" s="73" t="s">
        <v>60</v>
      </c>
      <c r="C5851" s="74"/>
      <c r="D5851" s="73" t="s">
        <v>61</v>
      </c>
      <c r="E5851" s="74"/>
    </row>
    <row r="5852" spans="1:5" ht="37.5" customHeight="1">
      <c r="A5852" s="78"/>
      <c r="B5852" s="65" t="e">
        <f t="shared" ref="B5852" si="2060">HLOOKUP(D5844,$I$23:$M$32,6,FALSE)</f>
        <v>#N/A</v>
      </c>
      <c r="C5852" s="66"/>
      <c r="D5852" s="68">
        <f>VLOOKUP($I5821,DATA!$A$1:$V$200,14,FALSE)</f>
        <v>0</v>
      </c>
      <c r="E5852" s="69"/>
    </row>
    <row r="5853" spans="1:5" ht="22.5" customHeight="1">
      <c r="A5853" s="26" t="s">
        <v>77</v>
      </c>
    </row>
    <row r="5854" spans="1:5" ht="30" customHeight="1">
      <c r="A5854" s="27" t="s">
        <v>67</v>
      </c>
      <c r="B5854" s="73" t="s">
        <v>60</v>
      </c>
      <c r="C5854" s="74"/>
      <c r="D5854" s="73" t="s">
        <v>61</v>
      </c>
      <c r="E5854" s="74"/>
    </row>
    <row r="5855" spans="1:5" ht="37.5" customHeight="1">
      <c r="A5855" s="28" t="s">
        <v>68</v>
      </c>
      <c r="B5855" s="65" t="e">
        <f t="shared" ref="B5855" si="2061">HLOOKUP(D5844,$I$23:$M$32,7,FALSE)</f>
        <v>#N/A</v>
      </c>
      <c r="C5855" s="66"/>
      <c r="D5855" s="68">
        <f>VLOOKUP($I5821,DATA!$A$1:$V$200,15,FALSE)</f>
        <v>0</v>
      </c>
      <c r="E5855" s="69"/>
    </row>
    <row r="5856" spans="1:5" ht="37.5" customHeight="1">
      <c r="A5856" s="28" t="s">
        <v>69</v>
      </c>
      <c r="B5856" s="65" t="e">
        <f t="shared" ref="B5856" si="2062">HLOOKUP(D5844,$I$23:$M$32,8,FALSE)</f>
        <v>#N/A</v>
      </c>
      <c r="C5856" s="66"/>
      <c r="D5856" s="68">
        <f>VLOOKUP($I5821,DATA!$A$1:$V$200,16,FALSE)</f>
        <v>0</v>
      </c>
      <c r="E5856" s="69"/>
    </row>
    <row r="5857" spans="1:13" ht="45" customHeight="1">
      <c r="A5857" s="29" t="s">
        <v>70</v>
      </c>
      <c r="B5857" s="65" t="e">
        <f t="shared" ref="B5857" si="2063">HLOOKUP(D5844,$I$23:$M$32,9,FALSE)</f>
        <v>#N/A</v>
      </c>
      <c r="C5857" s="66"/>
      <c r="D5857" s="68">
        <f>VLOOKUP($I5821,DATA!$A$1:$V$200,17,FALSE)</f>
        <v>0</v>
      </c>
      <c r="E5857" s="69"/>
    </row>
    <row r="5858" spans="1:13" ht="37.5" customHeight="1">
      <c r="A5858" s="28" t="s">
        <v>71</v>
      </c>
      <c r="B5858" s="65" t="e">
        <f t="shared" ref="B5858" si="2064">HLOOKUP(D5844,$I$23:$M$32,10,FALSE)</f>
        <v>#N/A</v>
      </c>
      <c r="C5858" s="66"/>
      <c r="D5858" s="68">
        <f>VLOOKUP($I5821,DATA!$A$1:$V$200,18,FALSE)</f>
        <v>0</v>
      </c>
      <c r="E5858" s="69"/>
    </row>
    <row r="5859" spans="1:13" ht="37.5" customHeight="1">
      <c r="A5859" s="30"/>
      <c r="B5859" s="31"/>
      <c r="C5859" s="31"/>
      <c r="D5859" s="32"/>
      <c r="E5859" s="32"/>
    </row>
    <row r="5860" spans="1:13" ht="18.75" customHeight="1">
      <c r="A5860" s="72" t="s">
        <v>72</v>
      </c>
      <c r="B5860" s="72"/>
      <c r="C5860" s="72"/>
      <c r="D5860" s="72"/>
      <c r="E5860" s="72"/>
    </row>
    <row r="5861" spans="1:13" ht="22.5" customHeight="1">
      <c r="A5861" s="26" t="s">
        <v>78</v>
      </c>
    </row>
    <row r="5862" spans="1:13" ht="30" customHeight="1">
      <c r="A5862" s="27" t="s">
        <v>73</v>
      </c>
      <c r="B5862" s="73" t="s">
        <v>60</v>
      </c>
      <c r="C5862" s="74"/>
      <c r="D5862" s="73" t="s">
        <v>61</v>
      </c>
      <c r="E5862" s="74"/>
      <c r="I5862" s="1" t="s">
        <v>26</v>
      </c>
      <c r="J5862" s="1" t="s">
        <v>25</v>
      </c>
      <c r="K5862" s="1" t="s">
        <v>194</v>
      </c>
      <c r="L5862" s="1" t="s">
        <v>195</v>
      </c>
      <c r="M5862" s="1" t="s">
        <v>196</v>
      </c>
    </row>
    <row r="5863" spans="1:13" ht="52.5" customHeight="1">
      <c r="A5863" s="29" t="str">
        <f>GRD!$L$4</f>
        <v>SELECT</v>
      </c>
      <c r="B5863" s="65" t="e">
        <f t="shared" ref="B5863:B5864" si="2065">HLOOKUP(D5863,$I$42:$M$44,$G5863,FALSE)</f>
        <v>#N/A</v>
      </c>
      <c r="C5863" s="66"/>
      <c r="D5863" s="68">
        <f>VLOOKUP($I5821,DATA!$A$1:$V$200,19,FALSE)</f>
        <v>0</v>
      </c>
      <c r="E5863" s="69"/>
      <c r="G5863" s="1">
        <v>2</v>
      </c>
      <c r="H5863" s="1" t="str">
        <f t="shared" ref="H5863:H5864" si="2066">A5863</f>
        <v>SELECT</v>
      </c>
      <c r="I5863" s="1" t="e">
        <f t="shared" ref="I5863:I5864" si="2067">VLOOKUP($H5863,$H$3:$M$15,2,FALSE)</f>
        <v>#N/A</v>
      </c>
      <c r="J5863" s="1" t="e">
        <f t="shared" ref="J5863:J5864" si="2068">VLOOKUP($H5863,$H$3:$M$15,3,FALSE)</f>
        <v>#N/A</v>
      </c>
      <c r="K5863" s="1" t="e">
        <f t="shared" ref="K5863:K5864" si="2069">VLOOKUP($H5863,$H$3:$M$15,4,FALSE)</f>
        <v>#N/A</v>
      </c>
      <c r="L5863" s="1" t="e">
        <f t="shared" ref="L5863:L5864" si="2070">VLOOKUP($H5863,$H$3:$M$15,5,FALSE)</f>
        <v>#N/A</v>
      </c>
      <c r="M5863" s="1" t="e">
        <f t="shared" ref="M5863:M5864" si="2071">VLOOKUP($H5863,$H$3:$M$15,6,FALSE)</f>
        <v>#N/A</v>
      </c>
    </row>
    <row r="5864" spans="1:13" ht="52.5" customHeight="1">
      <c r="A5864" s="29" t="str">
        <f>GRD!$M$4</f>
        <v>SELECT</v>
      </c>
      <c r="B5864" s="65" t="e">
        <f t="shared" si="2065"/>
        <v>#N/A</v>
      </c>
      <c r="C5864" s="66"/>
      <c r="D5864" s="68">
        <f>VLOOKUP($I5821,DATA!$A$1:$V$200,20,FALSE)</f>
        <v>0</v>
      </c>
      <c r="E5864" s="69"/>
      <c r="G5864" s="1">
        <v>3</v>
      </c>
      <c r="H5864" s="1" t="str">
        <f t="shared" si="2066"/>
        <v>SELECT</v>
      </c>
      <c r="I5864" s="1" t="e">
        <f t="shared" si="2067"/>
        <v>#N/A</v>
      </c>
      <c r="J5864" s="1" t="e">
        <f t="shared" si="2068"/>
        <v>#N/A</v>
      </c>
      <c r="K5864" s="1" t="e">
        <f t="shared" si="2069"/>
        <v>#N/A</v>
      </c>
      <c r="L5864" s="1" t="e">
        <f t="shared" si="2070"/>
        <v>#N/A</v>
      </c>
      <c r="M5864" s="1" t="e">
        <f t="shared" si="2071"/>
        <v>#N/A</v>
      </c>
    </row>
    <row r="5865" spans="1:13" ht="37.5" customHeight="1">
      <c r="A5865" s="70" t="s">
        <v>79</v>
      </c>
      <c r="B5865" s="70"/>
      <c r="C5865" s="70"/>
      <c r="D5865" s="70"/>
      <c r="E5865" s="70"/>
    </row>
    <row r="5866" spans="1:13" ht="12" customHeight="1">
      <c r="A5866" s="33"/>
      <c r="B5866" s="33"/>
      <c r="C5866" s="33"/>
      <c r="D5866" s="33"/>
      <c r="E5866" s="33"/>
    </row>
    <row r="5867" spans="1:13" ht="30" customHeight="1">
      <c r="A5867" s="27" t="s">
        <v>73</v>
      </c>
      <c r="B5867" s="71" t="s">
        <v>60</v>
      </c>
      <c r="C5867" s="71"/>
      <c r="D5867" s="71" t="s">
        <v>61</v>
      </c>
      <c r="E5867" s="71"/>
      <c r="I5867" s="1" t="s">
        <v>26</v>
      </c>
      <c r="J5867" s="1" t="s">
        <v>25</v>
      </c>
      <c r="K5867" s="1" t="s">
        <v>194</v>
      </c>
      <c r="L5867" s="1" t="s">
        <v>195</v>
      </c>
      <c r="M5867" s="1" t="s">
        <v>196</v>
      </c>
    </row>
    <row r="5868" spans="1:13" ht="52.5" customHeight="1">
      <c r="A5868" s="29" t="str">
        <f>GRD!$N$4</f>
        <v>SELECT</v>
      </c>
      <c r="B5868" s="65" t="e">
        <f t="shared" ref="B5868:B5869" si="2072">HLOOKUP(D5868,$I$47:$M$49,$G5868,FALSE)</f>
        <v>#N/A</v>
      </c>
      <c r="C5868" s="66"/>
      <c r="D5868" s="67">
        <f>VLOOKUP($I5821,DATA!$A$1:$V$200,21,FALSE)</f>
        <v>0</v>
      </c>
      <c r="E5868" s="67"/>
      <c r="G5868" s="1">
        <v>2</v>
      </c>
      <c r="H5868" s="1" t="str">
        <f t="shared" ref="H5868:H5869" si="2073">A5868</f>
        <v>SELECT</v>
      </c>
      <c r="I5868" s="1" t="e">
        <f t="shared" si="2050"/>
        <v>#N/A</v>
      </c>
      <c r="J5868" s="1" t="e">
        <f t="shared" si="2051"/>
        <v>#N/A</v>
      </c>
      <c r="K5868" s="1" t="e">
        <f t="shared" si="2052"/>
        <v>#N/A</v>
      </c>
      <c r="L5868" s="1" t="e">
        <f t="shared" si="2053"/>
        <v>#N/A</v>
      </c>
      <c r="M5868" s="1" t="e">
        <f t="shared" si="2054"/>
        <v>#N/A</v>
      </c>
    </row>
    <row r="5869" spans="1:13" ht="52.5" customHeight="1">
      <c r="A5869" s="29" t="str">
        <f>GRD!$O$4</f>
        <v>SELECT</v>
      </c>
      <c r="B5869" s="65" t="e">
        <f t="shared" si="2072"/>
        <v>#N/A</v>
      </c>
      <c r="C5869" s="66"/>
      <c r="D5869" s="67">
        <f>VLOOKUP($I5821,DATA!$A$1:$V$200,22,FALSE)</f>
        <v>0</v>
      </c>
      <c r="E5869" s="67"/>
      <c r="G5869" s="1">
        <v>3</v>
      </c>
      <c r="H5869" s="1" t="str">
        <f t="shared" si="2073"/>
        <v>SELECT</v>
      </c>
      <c r="I5869" s="1" t="e">
        <f t="shared" si="2050"/>
        <v>#N/A</v>
      </c>
      <c r="J5869" s="1" t="e">
        <f t="shared" si="2051"/>
        <v>#N/A</v>
      </c>
      <c r="K5869" s="1" t="e">
        <f t="shared" si="2052"/>
        <v>#N/A</v>
      </c>
      <c r="L5869" s="1" t="e">
        <f t="shared" si="2053"/>
        <v>#N/A</v>
      </c>
      <c r="M5869" s="1" t="e">
        <f t="shared" si="2054"/>
        <v>#N/A</v>
      </c>
    </row>
    <row r="5875" spans="1:13">
      <c r="A5875" s="64" t="s">
        <v>80</v>
      </c>
      <c r="B5875" s="64"/>
      <c r="C5875" s="64" t="s">
        <v>81</v>
      </c>
      <c r="D5875" s="64"/>
      <c r="E5875" s="64"/>
    </row>
    <row r="5876" spans="1:13">
      <c r="C5876" s="64" t="s">
        <v>82</v>
      </c>
      <c r="D5876" s="64"/>
      <c r="E5876" s="64"/>
    </row>
    <row r="5877" spans="1:13">
      <c r="A5877" s="1" t="s">
        <v>84</v>
      </c>
    </row>
    <row r="5879" spans="1:13">
      <c r="A5879" s="1" t="s">
        <v>83</v>
      </c>
    </row>
    <row r="5881" spans="1:13" s="21" customFormat="1" ht="18.75" customHeight="1">
      <c r="A5881" s="89" t="s">
        <v>34</v>
      </c>
      <c r="B5881" s="89"/>
      <c r="C5881" s="89"/>
      <c r="D5881" s="89"/>
      <c r="E5881" s="89"/>
      <c r="I5881" s="21">
        <f t="shared" ref="I5881" si="2074">I5821+1</f>
        <v>99</v>
      </c>
    </row>
    <row r="5882" spans="1:13" s="21" customFormat="1" ht="30" customHeight="1">
      <c r="A5882" s="90" t="s">
        <v>35</v>
      </c>
      <c r="B5882" s="90"/>
      <c r="C5882" s="90"/>
      <c r="D5882" s="90"/>
      <c r="E5882" s="90"/>
      <c r="H5882" s="1"/>
      <c r="I5882" s="1"/>
      <c r="J5882" s="1"/>
      <c r="K5882" s="1"/>
      <c r="L5882" s="1"/>
      <c r="M5882" s="1"/>
    </row>
    <row r="5883" spans="1:13" ht="18.75" customHeight="1">
      <c r="A5883" s="22" t="s">
        <v>49</v>
      </c>
      <c r="B5883" s="91" t="str">
        <f>IF((SCH!$B$2=""),"",SCH!$B$2)</f>
        <v/>
      </c>
      <c r="C5883" s="91"/>
      <c r="D5883" s="91"/>
      <c r="E5883" s="92"/>
    </row>
    <row r="5884" spans="1:13" ht="18.75" customHeight="1">
      <c r="A5884" s="23" t="s">
        <v>50</v>
      </c>
      <c r="B5884" s="82" t="str">
        <f>IF((SCH!$B$3=""),"",SCH!$B$3)</f>
        <v/>
      </c>
      <c r="C5884" s="82"/>
      <c r="D5884" s="82"/>
      <c r="E5884" s="83"/>
    </row>
    <row r="5885" spans="1:13" ht="18.75" customHeight="1">
      <c r="A5885" s="23" t="s">
        <v>56</v>
      </c>
      <c r="B5885" s="46" t="str">
        <f>IF((SCH!$B$4=""),"",SCH!$B$4)</f>
        <v/>
      </c>
      <c r="C5885" s="24" t="s">
        <v>57</v>
      </c>
      <c r="D5885" s="82" t="str">
        <f>IF((SCH!$B$5=""),"",SCH!$B$5)</f>
        <v/>
      </c>
      <c r="E5885" s="83"/>
    </row>
    <row r="5886" spans="1:13" ht="18.75" customHeight="1">
      <c r="A5886" s="23" t="s">
        <v>51</v>
      </c>
      <c r="B5886" s="82" t="str">
        <f>IF((SCH!$B$6=""),"",SCH!$B$6)</f>
        <v/>
      </c>
      <c r="C5886" s="82"/>
      <c r="D5886" s="82"/>
      <c r="E5886" s="83"/>
    </row>
    <row r="5887" spans="1:13" ht="18.75" customHeight="1">
      <c r="A5887" s="23" t="s">
        <v>52</v>
      </c>
      <c r="B5887" s="82" t="str">
        <f>IF((SCH!$B$7=""),"",SCH!$B$7)</f>
        <v/>
      </c>
      <c r="C5887" s="82"/>
      <c r="D5887" s="82"/>
      <c r="E5887" s="83"/>
    </row>
    <row r="5888" spans="1:13" ht="18.75" customHeight="1">
      <c r="A5888" s="25" t="s">
        <v>53</v>
      </c>
      <c r="B5888" s="84" t="str">
        <f>IF((SCH!$B$8=""),"",SCH!$B$8)</f>
        <v/>
      </c>
      <c r="C5888" s="84"/>
      <c r="D5888" s="84"/>
      <c r="E5888" s="85"/>
    </row>
    <row r="5889" spans="1:13" ht="26.25" customHeight="1">
      <c r="A5889" s="86" t="s">
        <v>36</v>
      </c>
      <c r="B5889" s="86"/>
      <c r="C5889" s="86"/>
      <c r="D5889" s="86"/>
      <c r="E5889" s="86"/>
    </row>
    <row r="5890" spans="1:13" s="21" customFormat="1" ht="15" customHeight="1">
      <c r="A5890" s="87" t="s">
        <v>37</v>
      </c>
      <c r="B5890" s="87"/>
      <c r="C5890" s="87"/>
      <c r="D5890" s="87"/>
      <c r="E5890" s="87"/>
      <c r="H5890" s="1"/>
      <c r="I5890" s="1"/>
      <c r="J5890" s="1"/>
      <c r="K5890" s="1"/>
      <c r="L5890" s="1"/>
      <c r="M5890" s="1"/>
    </row>
    <row r="5891" spans="1:13" s="21" customFormat="1">
      <c r="A5891" s="88" t="s">
        <v>38</v>
      </c>
      <c r="B5891" s="88"/>
      <c r="C5891" s="88"/>
      <c r="D5891" s="88"/>
      <c r="E5891" s="88"/>
      <c r="H5891" s="1"/>
      <c r="I5891" s="1"/>
      <c r="J5891" s="1"/>
      <c r="K5891" s="1"/>
      <c r="L5891" s="1"/>
      <c r="M5891" s="1"/>
    </row>
    <row r="5892" spans="1:13" ht="26.25" customHeight="1">
      <c r="A5892" s="72" t="s">
        <v>39</v>
      </c>
      <c r="B5892" s="72"/>
      <c r="C5892" s="72"/>
      <c r="D5892" s="72"/>
      <c r="E5892" s="72"/>
    </row>
    <row r="5893" spans="1:13" ht="23.25">
      <c r="A5893" s="5" t="s">
        <v>45</v>
      </c>
      <c r="B5893" s="45">
        <f>VLOOKUP($I5881,DATA!$A$1:$V$200,2,FALSE)</f>
        <v>0</v>
      </c>
      <c r="C5893" s="43" t="s">
        <v>48</v>
      </c>
      <c r="D5893" s="81">
        <f>VLOOKUP($I5881,DATA!$A$1:$V$200,3,FALSE)</f>
        <v>0</v>
      </c>
      <c r="E5893" s="81"/>
    </row>
    <row r="5894" spans="1:13" ht="23.25">
      <c r="A5894" s="5" t="s">
        <v>46</v>
      </c>
      <c r="B5894" s="79">
        <f>VLOOKUP($I5881,DATA!$A$1:$V$200,4,FALSE)</f>
        <v>0</v>
      </c>
      <c r="C5894" s="79"/>
      <c r="D5894" s="79"/>
      <c r="E5894" s="79"/>
    </row>
    <row r="5895" spans="1:13" ht="23.25">
      <c r="A5895" s="5" t="s">
        <v>47</v>
      </c>
      <c r="B5895" s="79">
        <f>VLOOKUP($I5881,DATA!$A$1:$V$200,5,FALSE)</f>
        <v>0</v>
      </c>
      <c r="C5895" s="79"/>
      <c r="D5895" s="79"/>
      <c r="E5895" s="79"/>
    </row>
    <row r="5896" spans="1:13" ht="23.25" customHeight="1">
      <c r="A5896" s="5" t="s">
        <v>40</v>
      </c>
      <c r="B5896" s="79">
        <f>VLOOKUP($I5881,DATA!$A$1:$V$200,6,FALSE)</f>
        <v>0</v>
      </c>
      <c r="C5896" s="79"/>
      <c r="D5896" s="79"/>
      <c r="E5896" s="79"/>
    </row>
    <row r="5897" spans="1:13" ht="23.25" customHeight="1">
      <c r="A5897" s="5" t="s">
        <v>41</v>
      </c>
      <c r="B5897" s="79">
        <f>VLOOKUP($I5881,DATA!$A$1:$V$200,7,FALSE)</f>
        <v>0</v>
      </c>
      <c r="C5897" s="79"/>
      <c r="D5897" s="79"/>
      <c r="E5897" s="79"/>
    </row>
    <row r="5898" spans="1:13" ht="23.25" customHeight="1">
      <c r="A5898" s="5" t="s">
        <v>42</v>
      </c>
      <c r="B5898" s="79">
        <f>VLOOKUP($I5881,DATA!$A$1:$V$200,8,FALSE)</f>
        <v>0</v>
      </c>
      <c r="C5898" s="79"/>
      <c r="D5898" s="79"/>
      <c r="E5898" s="79"/>
    </row>
    <row r="5899" spans="1:13" ht="25.5">
      <c r="A5899" s="5" t="s">
        <v>43</v>
      </c>
      <c r="B5899" s="79">
        <f>VLOOKUP($I5881,DATA!$A$1:$V$200,9,FALSE)</f>
        <v>0</v>
      </c>
      <c r="C5899" s="79"/>
      <c r="D5899" s="79"/>
      <c r="E5899" s="79"/>
    </row>
    <row r="5900" spans="1:13" ht="22.5" customHeight="1">
      <c r="A5900" s="80" t="s">
        <v>44</v>
      </c>
      <c r="B5900" s="80"/>
      <c r="C5900" s="80"/>
      <c r="D5900" s="80"/>
      <c r="E5900" s="80"/>
    </row>
    <row r="5901" spans="1:13" ht="18.75" customHeight="1">
      <c r="A5901" s="72" t="s">
        <v>58</v>
      </c>
      <c r="B5901" s="72"/>
      <c r="C5901" s="72"/>
      <c r="D5901" s="72"/>
      <c r="E5901" s="72"/>
    </row>
    <row r="5902" spans="1:13" ht="22.5" customHeight="1">
      <c r="A5902" s="26" t="s">
        <v>74</v>
      </c>
    </row>
    <row r="5903" spans="1:13" ht="18" customHeight="1">
      <c r="A5903" s="44" t="s">
        <v>59</v>
      </c>
      <c r="B5903" s="73" t="s">
        <v>60</v>
      </c>
      <c r="C5903" s="74"/>
      <c r="D5903" s="73" t="s">
        <v>61</v>
      </c>
      <c r="E5903" s="74"/>
    </row>
    <row r="5904" spans="1:13" ht="37.5" customHeight="1">
      <c r="A5904" s="28" t="s">
        <v>62</v>
      </c>
      <c r="B5904" s="65" t="e">
        <f t="shared" ref="B5904" si="2075">HLOOKUP(D5904,$I$23:$M$32,2,FALSE)</f>
        <v>#N/A</v>
      </c>
      <c r="C5904" s="66"/>
      <c r="D5904" s="68">
        <f>VLOOKUP($I5881,DATA!$A$1:$V$200,10,FALSE)</f>
        <v>0</v>
      </c>
      <c r="E5904" s="69"/>
    </row>
    <row r="5905" spans="1:5" ht="37.5" customHeight="1">
      <c r="A5905" s="28" t="s">
        <v>63</v>
      </c>
      <c r="B5905" s="65" t="e">
        <f t="shared" ref="B5905" si="2076">HLOOKUP(D5904,$I$23:$M$32,3,FALSE)</f>
        <v>#N/A</v>
      </c>
      <c r="C5905" s="66"/>
      <c r="D5905" s="68">
        <f>VLOOKUP($I5881,DATA!$A$1:$V$200,11,FALSE)</f>
        <v>0</v>
      </c>
      <c r="E5905" s="69"/>
    </row>
    <row r="5906" spans="1:5" ht="37.5" customHeight="1">
      <c r="A5906" s="28" t="s">
        <v>64</v>
      </c>
      <c r="B5906" s="65" t="e">
        <f t="shared" ref="B5906" si="2077">HLOOKUP(D5904,$I$23:$M$32,4,FALSE)</f>
        <v>#N/A</v>
      </c>
      <c r="C5906" s="66"/>
      <c r="D5906" s="68">
        <f>VLOOKUP($I5881,DATA!$A$1:$V$200,12,FALSE)</f>
        <v>0</v>
      </c>
      <c r="E5906" s="69"/>
    </row>
    <row r="5907" spans="1:5" ht="21.75" customHeight="1">
      <c r="A5907" s="26" t="s">
        <v>75</v>
      </c>
    </row>
    <row r="5908" spans="1:5" ht="18" customHeight="1">
      <c r="A5908" s="75" t="s">
        <v>65</v>
      </c>
      <c r="B5908" s="73" t="s">
        <v>60</v>
      </c>
      <c r="C5908" s="74"/>
      <c r="D5908" s="73" t="s">
        <v>61</v>
      </c>
      <c r="E5908" s="74"/>
    </row>
    <row r="5909" spans="1:5" ht="37.5" customHeight="1">
      <c r="A5909" s="76"/>
      <c r="B5909" s="65" t="e">
        <f t="shared" ref="B5909" si="2078">HLOOKUP(D5904,$I$23:$M$32,5,FALSE)</f>
        <v>#N/A</v>
      </c>
      <c r="C5909" s="66"/>
      <c r="D5909" s="68">
        <f>VLOOKUP($I5881,DATA!$A$1:$V$200,13,FALSE)</f>
        <v>0</v>
      </c>
      <c r="E5909" s="69"/>
    </row>
    <row r="5910" spans="1:5" ht="22.5" customHeight="1">
      <c r="A5910" s="26" t="s">
        <v>76</v>
      </c>
    </row>
    <row r="5911" spans="1:5" ht="18" customHeight="1">
      <c r="A5911" s="77" t="s">
        <v>66</v>
      </c>
      <c r="B5911" s="73" t="s">
        <v>60</v>
      </c>
      <c r="C5911" s="74"/>
      <c r="D5911" s="73" t="s">
        <v>61</v>
      </c>
      <c r="E5911" s="74"/>
    </row>
    <row r="5912" spans="1:5" ht="37.5" customHeight="1">
      <c r="A5912" s="78"/>
      <c r="B5912" s="65" t="e">
        <f t="shared" ref="B5912" si="2079">HLOOKUP(D5904,$I$23:$M$32,6,FALSE)</f>
        <v>#N/A</v>
      </c>
      <c r="C5912" s="66"/>
      <c r="D5912" s="68">
        <f>VLOOKUP($I5881,DATA!$A$1:$V$200,14,FALSE)</f>
        <v>0</v>
      </c>
      <c r="E5912" s="69"/>
    </row>
    <row r="5913" spans="1:5" ht="22.5" customHeight="1">
      <c r="A5913" s="26" t="s">
        <v>77</v>
      </c>
    </row>
    <row r="5914" spans="1:5" ht="30" customHeight="1">
      <c r="A5914" s="27" t="s">
        <v>67</v>
      </c>
      <c r="B5914" s="73" t="s">
        <v>60</v>
      </c>
      <c r="C5914" s="74"/>
      <c r="D5914" s="73" t="s">
        <v>61</v>
      </c>
      <c r="E5914" s="74"/>
    </row>
    <row r="5915" spans="1:5" ht="37.5" customHeight="1">
      <c r="A5915" s="28" t="s">
        <v>68</v>
      </c>
      <c r="B5915" s="65" t="e">
        <f t="shared" ref="B5915" si="2080">HLOOKUP(D5904,$I$23:$M$32,7,FALSE)</f>
        <v>#N/A</v>
      </c>
      <c r="C5915" s="66"/>
      <c r="D5915" s="68">
        <f>VLOOKUP($I5881,DATA!$A$1:$V$200,15,FALSE)</f>
        <v>0</v>
      </c>
      <c r="E5915" s="69"/>
    </row>
    <row r="5916" spans="1:5" ht="37.5" customHeight="1">
      <c r="A5916" s="28" t="s">
        <v>69</v>
      </c>
      <c r="B5916" s="65" t="e">
        <f t="shared" ref="B5916" si="2081">HLOOKUP(D5904,$I$23:$M$32,8,FALSE)</f>
        <v>#N/A</v>
      </c>
      <c r="C5916" s="66"/>
      <c r="D5916" s="68">
        <f>VLOOKUP($I5881,DATA!$A$1:$V$200,16,FALSE)</f>
        <v>0</v>
      </c>
      <c r="E5916" s="69"/>
    </row>
    <row r="5917" spans="1:5" ht="45" customHeight="1">
      <c r="A5917" s="29" t="s">
        <v>70</v>
      </c>
      <c r="B5917" s="65" t="e">
        <f t="shared" ref="B5917" si="2082">HLOOKUP(D5904,$I$23:$M$32,9,FALSE)</f>
        <v>#N/A</v>
      </c>
      <c r="C5917" s="66"/>
      <c r="D5917" s="68">
        <f>VLOOKUP($I5881,DATA!$A$1:$V$200,17,FALSE)</f>
        <v>0</v>
      </c>
      <c r="E5917" s="69"/>
    </row>
    <row r="5918" spans="1:5" ht="37.5" customHeight="1">
      <c r="A5918" s="28" t="s">
        <v>71</v>
      </c>
      <c r="B5918" s="65" t="e">
        <f t="shared" ref="B5918" si="2083">HLOOKUP(D5904,$I$23:$M$32,10,FALSE)</f>
        <v>#N/A</v>
      </c>
      <c r="C5918" s="66"/>
      <c r="D5918" s="68">
        <f>VLOOKUP($I5881,DATA!$A$1:$V$200,18,FALSE)</f>
        <v>0</v>
      </c>
      <c r="E5918" s="69"/>
    </row>
    <row r="5919" spans="1:5" ht="37.5" customHeight="1">
      <c r="A5919" s="30"/>
      <c r="B5919" s="31"/>
      <c r="C5919" s="31"/>
      <c r="D5919" s="32"/>
      <c r="E5919" s="32"/>
    </row>
    <row r="5920" spans="1:5" ht="18.75" customHeight="1">
      <c r="A5920" s="72" t="s">
        <v>72</v>
      </c>
      <c r="B5920" s="72"/>
      <c r="C5920" s="72"/>
      <c r="D5920" s="72"/>
      <c r="E5920" s="72"/>
    </row>
    <row r="5921" spans="1:13" ht="22.5" customHeight="1">
      <c r="A5921" s="26" t="s">
        <v>78</v>
      </c>
    </row>
    <row r="5922" spans="1:13" ht="30" customHeight="1">
      <c r="A5922" s="27" t="s">
        <v>73</v>
      </c>
      <c r="B5922" s="73" t="s">
        <v>60</v>
      </c>
      <c r="C5922" s="74"/>
      <c r="D5922" s="73" t="s">
        <v>61</v>
      </c>
      <c r="E5922" s="74"/>
      <c r="I5922" s="1" t="s">
        <v>26</v>
      </c>
      <c r="J5922" s="1" t="s">
        <v>25</v>
      </c>
      <c r="K5922" s="1" t="s">
        <v>194</v>
      </c>
      <c r="L5922" s="1" t="s">
        <v>195</v>
      </c>
      <c r="M5922" s="1" t="s">
        <v>196</v>
      </c>
    </row>
    <row r="5923" spans="1:13" ht="52.5" customHeight="1">
      <c r="A5923" s="29" t="str">
        <f>GRD!$L$4</f>
        <v>SELECT</v>
      </c>
      <c r="B5923" s="65" t="e">
        <f t="shared" ref="B5923:B5924" si="2084">HLOOKUP(D5923,$I$42:$M$44,$G5923,FALSE)</f>
        <v>#N/A</v>
      </c>
      <c r="C5923" s="66"/>
      <c r="D5923" s="68">
        <f>VLOOKUP($I5881,DATA!$A$1:$V$200,19,FALSE)</f>
        <v>0</v>
      </c>
      <c r="E5923" s="69"/>
      <c r="G5923" s="1">
        <v>2</v>
      </c>
      <c r="H5923" s="1" t="str">
        <f t="shared" ref="H5923:H5924" si="2085">A5923</f>
        <v>SELECT</v>
      </c>
      <c r="I5923" s="1" t="e">
        <f t="shared" ref="I5923:I5924" si="2086">VLOOKUP($H5923,$H$3:$M$15,2,FALSE)</f>
        <v>#N/A</v>
      </c>
      <c r="J5923" s="1" t="e">
        <f t="shared" ref="J5923:J5924" si="2087">VLOOKUP($H5923,$H$3:$M$15,3,FALSE)</f>
        <v>#N/A</v>
      </c>
      <c r="K5923" s="1" t="e">
        <f t="shared" ref="K5923:K5924" si="2088">VLOOKUP($H5923,$H$3:$M$15,4,FALSE)</f>
        <v>#N/A</v>
      </c>
      <c r="L5923" s="1" t="e">
        <f t="shared" ref="L5923:L5924" si="2089">VLOOKUP($H5923,$H$3:$M$15,5,FALSE)</f>
        <v>#N/A</v>
      </c>
      <c r="M5923" s="1" t="e">
        <f t="shared" ref="M5923:M5924" si="2090">VLOOKUP($H5923,$H$3:$M$15,6,FALSE)</f>
        <v>#N/A</v>
      </c>
    </row>
    <row r="5924" spans="1:13" ht="52.5" customHeight="1">
      <c r="A5924" s="29" t="str">
        <f>GRD!$M$4</f>
        <v>SELECT</v>
      </c>
      <c r="B5924" s="65" t="e">
        <f t="shared" si="2084"/>
        <v>#N/A</v>
      </c>
      <c r="C5924" s="66"/>
      <c r="D5924" s="68">
        <f>VLOOKUP($I5881,DATA!$A$1:$V$200,20,FALSE)</f>
        <v>0</v>
      </c>
      <c r="E5924" s="69"/>
      <c r="G5924" s="1">
        <v>3</v>
      </c>
      <c r="H5924" s="1" t="str">
        <f t="shared" si="2085"/>
        <v>SELECT</v>
      </c>
      <c r="I5924" s="1" t="e">
        <f t="shared" si="2086"/>
        <v>#N/A</v>
      </c>
      <c r="J5924" s="1" t="e">
        <f t="shared" si="2087"/>
        <v>#N/A</v>
      </c>
      <c r="K5924" s="1" t="e">
        <f t="shared" si="2088"/>
        <v>#N/A</v>
      </c>
      <c r="L5924" s="1" t="e">
        <f t="shared" si="2089"/>
        <v>#N/A</v>
      </c>
      <c r="M5924" s="1" t="e">
        <f t="shared" si="2090"/>
        <v>#N/A</v>
      </c>
    </row>
    <row r="5925" spans="1:13" ht="37.5" customHeight="1">
      <c r="A5925" s="70" t="s">
        <v>79</v>
      </c>
      <c r="B5925" s="70"/>
      <c r="C5925" s="70"/>
      <c r="D5925" s="70"/>
      <c r="E5925" s="70"/>
    </row>
    <row r="5926" spans="1:13" ht="12" customHeight="1">
      <c r="A5926" s="33"/>
      <c r="B5926" s="33"/>
      <c r="C5926" s="33"/>
      <c r="D5926" s="33"/>
      <c r="E5926" s="33"/>
    </row>
    <row r="5927" spans="1:13" ht="30" customHeight="1">
      <c r="A5927" s="27" t="s">
        <v>73</v>
      </c>
      <c r="B5927" s="71" t="s">
        <v>60</v>
      </c>
      <c r="C5927" s="71"/>
      <c r="D5927" s="71" t="s">
        <v>61</v>
      </c>
      <c r="E5927" s="71"/>
      <c r="I5927" s="1" t="s">
        <v>26</v>
      </c>
      <c r="J5927" s="1" t="s">
        <v>25</v>
      </c>
      <c r="K5927" s="1" t="s">
        <v>194</v>
      </c>
      <c r="L5927" s="1" t="s">
        <v>195</v>
      </c>
      <c r="M5927" s="1" t="s">
        <v>196</v>
      </c>
    </row>
    <row r="5928" spans="1:13" ht="52.5" customHeight="1">
      <c r="A5928" s="29" t="str">
        <f>GRD!$N$4</f>
        <v>SELECT</v>
      </c>
      <c r="B5928" s="65" t="e">
        <f t="shared" ref="B5928:B5929" si="2091">HLOOKUP(D5928,$I$47:$M$49,$G5928,FALSE)</f>
        <v>#N/A</v>
      </c>
      <c r="C5928" s="66"/>
      <c r="D5928" s="67">
        <f>VLOOKUP($I5881,DATA!$A$1:$V$200,21,FALSE)</f>
        <v>0</v>
      </c>
      <c r="E5928" s="67"/>
      <c r="G5928" s="1">
        <v>2</v>
      </c>
      <c r="H5928" s="1" t="str">
        <f t="shared" ref="H5928:H5929" si="2092">A5928</f>
        <v>SELECT</v>
      </c>
      <c r="I5928" s="1" t="e">
        <f t="shared" ref="I5928:I5989" si="2093">VLOOKUP($H5928,$H$3:$M$15,2,FALSE)</f>
        <v>#N/A</v>
      </c>
      <c r="J5928" s="1" t="e">
        <f t="shared" ref="J5928:J5989" si="2094">VLOOKUP($H5928,$H$3:$M$15,3,FALSE)</f>
        <v>#N/A</v>
      </c>
      <c r="K5928" s="1" t="e">
        <f t="shared" ref="K5928:K5989" si="2095">VLOOKUP($H5928,$H$3:$M$15,4,FALSE)</f>
        <v>#N/A</v>
      </c>
      <c r="L5928" s="1" t="e">
        <f t="shared" ref="L5928:L5989" si="2096">VLOOKUP($H5928,$H$3:$M$15,5,FALSE)</f>
        <v>#N/A</v>
      </c>
      <c r="M5928" s="1" t="e">
        <f t="shared" ref="M5928:M5989" si="2097">VLOOKUP($H5928,$H$3:$M$15,6,FALSE)</f>
        <v>#N/A</v>
      </c>
    </row>
    <row r="5929" spans="1:13" ht="52.5" customHeight="1">
      <c r="A5929" s="29" t="str">
        <f>GRD!$O$4</f>
        <v>SELECT</v>
      </c>
      <c r="B5929" s="65" t="e">
        <f t="shared" si="2091"/>
        <v>#N/A</v>
      </c>
      <c r="C5929" s="66"/>
      <c r="D5929" s="67">
        <f>VLOOKUP($I5881,DATA!$A$1:$V$200,22,FALSE)</f>
        <v>0</v>
      </c>
      <c r="E5929" s="67"/>
      <c r="G5929" s="1">
        <v>3</v>
      </c>
      <c r="H5929" s="1" t="str">
        <f t="shared" si="2092"/>
        <v>SELECT</v>
      </c>
      <c r="I5929" s="1" t="e">
        <f t="shared" si="2093"/>
        <v>#N/A</v>
      </c>
      <c r="J5929" s="1" t="e">
        <f t="shared" si="2094"/>
        <v>#N/A</v>
      </c>
      <c r="K5929" s="1" t="e">
        <f t="shared" si="2095"/>
        <v>#N/A</v>
      </c>
      <c r="L5929" s="1" t="e">
        <f t="shared" si="2096"/>
        <v>#N/A</v>
      </c>
      <c r="M5929" s="1" t="e">
        <f t="shared" si="2097"/>
        <v>#N/A</v>
      </c>
    </row>
    <row r="5935" spans="1:13">
      <c r="A5935" s="64" t="s">
        <v>80</v>
      </c>
      <c r="B5935" s="64"/>
      <c r="C5935" s="64" t="s">
        <v>81</v>
      </c>
      <c r="D5935" s="64"/>
      <c r="E5935" s="64"/>
    </row>
    <row r="5936" spans="1:13">
      <c r="C5936" s="64" t="s">
        <v>82</v>
      </c>
      <c r="D5936" s="64"/>
      <c r="E5936" s="64"/>
    </row>
    <row r="5937" spans="1:13">
      <c r="A5937" s="1" t="s">
        <v>84</v>
      </c>
    </row>
    <row r="5939" spans="1:13">
      <c r="A5939" s="1" t="s">
        <v>83</v>
      </c>
    </row>
    <row r="5941" spans="1:13" s="21" customFormat="1" ht="18.75" customHeight="1">
      <c r="A5941" s="89" t="s">
        <v>34</v>
      </c>
      <c r="B5941" s="89"/>
      <c r="C5941" s="89"/>
      <c r="D5941" s="89"/>
      <c r="E5941" s="89"/>
      <c r="I5941" s="21">
        <f t="shared" ref="I5941" si="2098">I5881+1</f>
        <v>100</v>
      </c>
    </row>
    <row r="5942" spans="1:13" s="21" customFormat="1" ht="30" customHeight="1">
      <c r="A5942" s="90" t="s">
        <v>35</v>
      </c>
      <c r="B5942" s="90"/>
      <c r="C5942" s="90"/>
      <c r="D5942" s="90"/>
      <c r="E5942" s="90"/>
      <c r="H5942" s="1"/>
      <c r="I5942" s="1"/>
      <c r="J5942" s="1"/>
      <c r="K5942" s="1"/>
      <c r="L5942" s="1"/>
      <c r="M5942" s="1"/>
    </row>
    <row r="5943" spans="1:13" ht="18.75" customHeight="1">
      <c r="A5943" s="22" t="s">
        <v>49</v>
      </c>
      <c r="B5943" s="91" t="str">
        <f>IF((SCH!$B$2=""),"",SCH!$B$2)</f>
        <v/>
      </c>
      <c r="C5943" s="91"/>
      <c r="D5943" s="91"/>
      <c r="E5943" s="92"/>
    </row>
    <row r="5944" spans="1:13" ht="18.75" customHeight="1">
      <c r="A5944" s="23" t="s">
        <v>50</v>
      </c>
      <c r="B5944" s="82" t="str">
        <f>IF((SCH!$B$3=""),"",SCH!$B$3)</f>
        <v/>
      </c>
      <c r="C5944" s="82"/>
      <c r="D5944" s="82"/>
      <c r="E5944" s="83"/>
    </row>
    <row r="5945" spans="1:13" ht="18.75" customHeight="1">
      <c r="A5945" s="23" t="s">
        <v>56</v>
      </c>
      <c r="B5945" s="46" t="str">
        <f>IF((SCH!$B$4=""),"",SCH!$B$4)</f>
        <v/>
      </c>
      <c r="C5945" s="24" t="s">
        <v>57</v>
      </c>
      <c r="D5945" s="82" t="str">
        <f>IF((SCH!$B$5=""),"",SCH!$B$5)</f>
        <v/>
      </c>
      <c r="E5945" s="83"/>
    </row>
    <row r="5946" spans="1:13" ht="18.75" customHeight="1">
      <c r="A5946" s="23" t="s">
        <v>51</v>
      </c>
      <c r="B5946" s="82" t="str">
        <f>IF((SCH!$B$6=""),"",SCH!$B$6)</f>
        <v/>
      </c>
      <c r="C5946" s="82"/>
      <c r="D5946" s="82"/>
      <c r="E5946" s="83"/>
    </row>
    <row r="5947" spans="1:13" ht="18.75" customHeight="1">
      <c r="A5947" s="23" t="s">
        <v>52</v>
      </c>
      <c r="B5947" s="82" t="str">
        <f>IF((SCH!$B$7=""),"",SCH!$B$7)</f>
        <v/>
      </c>
      <c r="C5947" s="82"/>
      <c r="D5947" s="82"/>
      <c r="E5947" s="83"/>
    </row>
    <row r="5948" spans="1:13" ht="18.75" customHeight="1">
      <c r="A5948" s="25" t="s">
        <v>53</v>
      </c>
      <c r="B5948" s="84" t="str">
        <f>IF((SCH!$B$8=""),"",SCH!$B$8)</f>
        <v/>
      </c>
      <c r="C5948" s="84"/>
      <c r="D5948" s="84"/>
      <c r="E5948" s="85"/>
    </row>
    <row r="5949" spans="1:13" ht="26.25" customHeight="1">
      <c r="A5949" s="86" t="s">
        <v>36</v>
      </c>
      <c r="B5949" s="86"/>
      <c r="C5949" s="86"/>
      <c r="D5949" s="86"/>
      <c r="E5949" s="86"/>
    </row>
    <row r="5950" spans="1:13" s="21" customFormat="1" ht="15" customHeight="1">
      <c r="A5950" s="87" t="s">
        <v>37</v>
      </c>
      <c r="B5950" s="87"/>
      <c r="C5950" s="87"/>
      <c r="D5950" s="87"/>
      <c r="E5950" s="87"/>
      <c r="H5950" s="1"/>
      <c r="I5950" s="1"/>
      <c r="J5950" s="1"/>
      <c r="K5950" s="1"/>
      <c r="L5950" s="1"/>
      <c r="M5950" s="1"/>
    </row>
    <row r="5951" spans="1:13" s="21" customFormat="1">
      <c r="A5951" s="88" t="s">
        <v>38</v>
      </c>
      <c r="B5951" s="88"/>
      <c r="C5951" s="88"/>
      <c r="D5951" s="88"/>
      <c r="E5951" s="88"/>
      <c r="H5951" s="1"/>
      <c r="I5951" s="1"/>
      <c r="J5951" s="1"/>
      <c r="K5951" s="1"/>
      <c r="L5951" s="1"/>
      <c r="M5951" s="1"/>
    </row>
    <row r="5952" spans="1:13" ht="26.25" customHeight="1">
      <c r="A5952" s="72" t="s">
        <v>39</v>
      </c>
      <c r="B5952" s="72"/>
      <c r="C5952" s="72"/>
      <c r="D5952" s="72"/>
      <c r="E5952" s="72"/>
    </row>
    <row r="5953" spans="1:5" ht="23.25">
      <c r="A5953" s="5" t="s">
        <v>45</v>
      </c>
      <c r="B5953" s="45">
        <f>VLOOKUP($I5941,DATA!$A$1:$V$200,2,FALSE)</f>
        <v>0</v>
      </c>
      <c r="C5953" s="43" t="s">
        <v>48</v>
      </c>
      <c r="D5953" s="81">
        <f>VLOOKUP($I5941,DATA!$A$1:$V$200,3,FALSE)</f>
        <v>0</v>
      </c>
      <c r="E5953" s="81"/>
    </row>
    <row r="5954" spans="1:5" ht="23.25">
      <c r="A5954" s="5" t="s">
        <v>46</v>
      </c>
      <c r="B5954" s="79">
        <f>VLOOKUP($I5941,DATA!$A$1:$V$200,4,FALSE)</f>
        <v>0</v>
      </c>
      <c r="C5954" s="79"/>
      <c r="D5954" s="79"/>
      <c r="E5954" s="79"/>
    </row>
    <row r="5955" spans="1:5" ht="23.25">
      <c r="A5955" s="5" t="s">
        <v>47</v>
      </c>
      <c r="B5955" s="79">
        <f>VLOOKUP($I5941,DATA!$A$1:$V$200,5,FALSE)</f>
        <v>0</v>
      </c>
      <c r="C5955" s="79"/>
      <c r="D5955" s="79"/>
      <c r="E5955" s="79"/>
    </row>
    <row r="5956" spans="1:5" ht="23.25" customHeight="1">
      <c r="A5956" s="5" t="s">
        <v>40</v>
      </c>
      <c r="B5956" s="79">
        <f>VLOOKUP($I5941,DATA!$A$1:$V$200,6,FALSE)</f>
        <v>0</v>
      </c>
      <c r="C5956" s="79"/>
      <c r="D5956" s="79"/>
      <c r="E5956" s="79"/>
    </row>
    <row r="5957" spans="1:5" ht="23.25" customHeight="1">
      <c r="A5957" s="5" t="s">
        <v>41</v>
      </c>
      <c r="B5957" s="79">
        <f>VLOOKUP($I5941,DATA!$A$1:$V$200,7,FALSE)</f>
        <v>0</v>
      </c>
      <c r="C5957" s="79"/>
      <c r="D5957" s="79"/>
      <c r="E5957" s="79"/>
    </row>
    <row r="5958" spans="1:5" ht="23.25" customHeight="1">
      <c r="A5958" s="5" t="s">
        <v>42</v>
      </c>
      <c r="B5958" s="79">
        <f>VLOOKUP($I5941,DATA!$A$1:$V$200,8,FALSE)</f>
        <v>0</v>
      </c>
      <c r="C5958" s="79"/>
      <c r="D5958" s="79"/>
      <c r="E5958" s="79"/>
    </row>
    <row r="5959" spans="1:5" ht="25.5">
      <c r="A5959" s="5" t="s">
        <v>43</v>
      </c>
      <c r="B5959" s="79">
        <f>VLOOKUP($I5941,DATA!$A$1:$V$200,9,FALSE)</f>
        <v>0</v>
      </c>
      <c r="C5959" s="79"/>
      <c r="D5959" s="79"/>
      <c r="E5959" s="79"/>
    </row>
    <row r="5960" spans="1:5" ht="22.5" customHeight="1">
      <c r="A5960" s="80" t="s">
        <v>44</v>
      </c>
      <c r="B5960" s="80"/>
      <c r="C5960" s="80"/>
      <c r="D5960" s="80"/>
      <c r="E5960" s="80"/>
    </row>
    <row r="5961" spans="1:5" ht="18.75" customHeight="1">
      <c r="A5961" s="72" t="s">
        <v>58</v>
      </c>
      <c r="B5961" s="72"/>
      <c r="C5961" s="72"/>
      <c r="D5961" s="72"/>
      <c r="E5961" s="72"/>
    </row>
    <row r="5962" spans="1:5" ht="22.5" customHeight="1">
      <c r="A5962" s="26" t="s">
        <v>74</v>
      </c>
    </row>
    <row r="5963" spans="1:5" ht="18" customHeight="1">
      <c r="A5963" s="44" t="s">
        <v>59</v>
      </c>
      <c r="B5963" s="73" t="s">
        <v>60</v>
      </c>
      <c r="C5963" s="74"/>
      <c r="D5963" s="73" t="s">
        <v>61</v>
      </c>
      <c r="E5963" s="74"/>
    </row>
    <row r="5964" spans="1:5" ht="37.5" customHeight="1">
      <c r="A5964" s="28" t="s">
        <v>62</v>
      </c>
      <c r="B5964" s="65" t="e">
        <f t="shared" ref="B5964" si="2099">HLOOKUP(D5964,$I$23:$M$32,2,FALSE)</f>
        <v>#N/A</v>
      </c>
      <c r="C5964" s="66"/>
      <c r="D5964" s="68">
        <f>VLOOKUP($I5941,DATA!$A$1:$V$200,10,FALSE)</f>
        <v>0</v>
      </c>
      <c r="E5964" s="69"/>
    </row>
    <row r="5965" spans="1:5" ht="37.5" customHeight="1">
      <c r="A5965" s="28" t="s">
        <v>63</v>
      </c>
      <c r="B5965" s="65" t="e">
        <f t="shared" ref="B5965" si="2100">HLOOKUP(D5964,$I$23:$M$32,3,FALSE)</f>
        <v>#N/A</v>
      </c>
      <c r="C5965" s="66"/>
      <c r="D5965" s="68">
        <f>VLOOKUP($I5941,DATA!$A$1:$V$200,11,FALSE)</f>
        <v>0</v>
      </c>
      <c r="E5965" s="69"/>
    </row>
    <row r="5966" spans="1:5" ht="37.5" customHeight="1">
      <c r="A5966" s="28" t="s">
        <v>64</v>
      </c>
      <c r="B5966" s="65" t="e">
        <f t="shared" ref="B5966" si="2101">HLOOKUP(D5964,$I$23:$M$32,4,FALSE)</f>
        <v>#N/A</v>
      </c>
      <c r="C5966" s="66"/>
      <c r="D5966" s="68">
        <f>VLOOKUP($I5941,DATA!$A$1:$V$200,12,FALSE)</f>
        <v>0</v>
      </c>
      <c r="E5966" s="69"/>
    </row>
    <row r="5967" spans="1:5" ht="21.75" customHeight="1">
      <c r="A5967" s="26" t="s">
        <v>75</v>
      </c>
    </row>
    <row r="5968" spans="1:5" ht="18" customHeight="1">
      <c r="A5968" s="75" t="s">
        <v>65</v>
      </c>
      <c r="B5968" s="73" t="s">
        <v>60</v>
      </c>
      <c r="C5968" s="74"/>
      <c r="D5968" s="73" t="s">
        <v>61</v>
      </c>
      <c r="E5968" s="74"/>
    </row>
    <row r="5969" spans="1:13" ht="37.5" customHeight="1">
      <c r="A5969" s="76"/>
      <c r="B5969" s="65" t="e">
        <f t="shared" ref="B5969" si="2102">HLOOKUP(D5964,$I$23:$M$32,5,FALSE)</f>
        <v>#N/A</v>
      </c>
      <c r="C5969" s="66"/>
      <c r="D5969" s="68">
        <f>VLOOKUP($I5941,DATA!$A$1:$V$200,13,FALSE)</f>
        <v>0</v>
      </c>
      <c r="E5969" s="69"/>
    </row>
    <row r="5970" spans="1:13" ht="22.5" customHeight="1">
      <c r="A5970" s="26" t="s">
        <v>76</v>
      </c>
    </row>
    <row r="5971" spans="1:13" ht="18" customHeight="1">
      <c r="A5971" s="77" t="s">
        <v>66</v>
      </c>
      <c r="B5971" s="73" t="s">
        <v>60</v>
      </c>
      <c r="C5971" s="74"/>
      <c r="D5971" s="73" t="s">
        <v>61</v>
      </c>
      <c r="E5971" s="74"/>
    </row>
    <row r="5972" spans="1:13" ht="37.5" customHeight="1">
      <c r="A5972" s="78"/>
      <c r="B5972" s="65" t="e">
        <f t="shared" ref="B5972" si="2103">HLOOKUP(D5964,$I$23:$M$32,6,FALSE)</f>
        <v>#N/A</v>
      </c>
      <c r="C5972" s="66"/>
      <c r="D5972" s="68">
        <f>VLOOKUP($I5941,DATA!$A$1:$V$200,14,FALSE)</f>
        <v>0</v>
      </c>
      <c r="E5972" s="69"/>
    </row>
    <row r="5973" spans="1:13" ht="22.5" customHeight="1">
      <c r="A5973" s="26" t="s">
        <v>77</v>
      </c>
    </row>
    <row r="5974" spans="1:13" ht="30" customHeight="1">
      <c r="A5974" s="27" t="s">
        <v>67</v>
      </c>
      <c r="B5974" s="73" t="s">
        <v>60</v>
      </c>
      <c r="C5974" s="74"/>
      <c r="D5974" s="73" t="s">
        <v>61</v>
      </c>
      <c r="E5974" s="74"/>
    </row>
    <row r="5975" spans="1:13" ht="37.5" customHeight="1">
      <c r="A5975" s="28" t="s">
        <v>68</v>
      </c>
      <c r="B5975" s="65" t="e">
        <f t="shared" ref="B5975" si="2104">HLOOKUP(D5964,$I$23:$M$32,7,FALSE)</f>
        <v>#N/A</v>
      </c>
      <c r="C5975" s="66"/>
      <c r="D5975" s="68">
        <f>VLOOKUP($I5941,DATA!$A$1:$V$200,15,FALSE)</f>
        <v>0</v>
      </c>
      <c r="E5975" s="69"/>
    </row>
    <row r="5976" spans="1:13" ht="37.5" customHeight="1">
      <c r="A5976" s="28" t="s">
        <v>69</v>
      </c>
      <c r="B5976" s="65" t="e">
        <f t="shared" ref="B5976" si="2105">HLOOKUP(D5964,$I$23:$M$32,8,FALSE)</f>
        <v>#N/A</v>
      </c>
      <c r="C5976" s="66"/>
      <c r="D5976" s="68">
        <f>VLOOKUP($I5941,DATA!$A$1:$V$200,16,FALSE)</f>
        <v>0</v>
      </c>
      <c r="E5976" s="69"/>
    </row>
    <row r="5977" spans="1:13" ht="45" customHeight="1">
      <c r="A5977" s="29" t="s">
        <v>70</v>
      </c>
      <c r="B5977" s="65" t="e">
        <f t="shared" ref="B5977" si="2106">HLOOKUP(D5964,$I$23:$M$32,9,FALSE)</f>
        <v>#N/A</v>
      </c>
      <c r="C5977" s="66"/>
      <c r="D5977" s="68">
        <f>VLOOKUP($I5941,DATA!$A$1:$V$200,17,FALSE)</f>
        <v>0</v>
      </c>
      <c r="E5977" s="69"/>
    </row>
    <row r="5978" spans="1:13" ht="37.5" customHeight="1">
      <c r="A5978" s="28" t="s">
        <v>71</v>
      </c>
      <c r="B5978" s="65" t="e">
        <f t="shared" ref="B5978" si="2107">HLOOKUP(D5964,$I$23:$M$32,10,FALSE)</f>
        <v>#N/A</v>
      </c>
      <c r="C5978" s="66"/>
      <c r="D5978" s="68">
        <f>VLOOKUP($I5941,DATA!$A$1:$V$200,18,FALSE)</f>
        <v>0</v>
      </c>
      <c r="E5978" s="69"/>
    </row>
    <row r="5979" spans="1:13" ht="37.5" customHeight="1">
      <c r="A5979" s="30"/>
      <c r="B5979" s="31"/>
      <c r="C5979" s="31"/>
      <c r="D5979" s="32"/>
      <c r="E5979" s="32"/>
    </row>
    <row r="5980" spans="1:13" ht="18.75" customHeight="1">
      <c r="A5980" s="72" t="s">
        <v>72</v>
      </c>
      <c r="B5980" s="72"/>
      <c r="C5980" s="72"/>
      <c r="D5980" s="72"/>
      <c r="E5980" s="72"/>
    </row>
    <row r="5981" spans="1:13" ht="22.5" customHeight="1">
      <c r="A5981" s="26" t="s">
        <v>78</v>
      </c>
    </row>
    <row r="5982" spans="1:13" ht="30" customHeight="1">
      <c r="A5982" s="27" t="s">
        <v>73</v>
      </c>
      <c r="B5982" s="73" t="s">
        <v>60</v>
      </c>
      <c r="C5982" s="74"/>
      <c r="D5982" s="73" t="s">
        <v>61</v>
      </c>
      <c r="E5982" s="74"/>
      <c r="I5982" s="1" t="s">
        <v>26</v>
      </c>
      <c r="J5982" s="1" t="s">
        <v>25</v>
      </c>
      <c r="K5982" s="1" t="s">
        <v>194</v>
      </c>
      <c r="L5982" s="1" t="s">
        <v>195</v>
      </c>
      <c r="M5982" s="1" t="s">
        <v>196</v>
      </c>
    </row>
    <row r="5983" spans="1:13" ht="52.5" customHeight="1">
      <c r="A5983" s="29" t="str">
        <f>GRD!$L$4</f>
        <v>SELECT</v>
      </c>
      <c r="B5983" s="65" t="e">
        <f t="shared" ref="B5983:B5984" si="2108">HLOOKUP(D5983,$I$42:$M$44,$G5983,FALSE)</f>
        <v>#N/A</v>
      </c>
      <c r="C5983" s="66"/>
      <c r="D5983" s="68">
        <f>VLOOKUP($I5941,DATA!$A$1:$V$200,19,FALSE)</f>
        <v>0</v>
      </c>
      <c r="E5983" s="69"/>
      <c r="G5983" s="1">
        <v>2</v>
      </c>
      <c r="H5983" s="1" t="str">
        <f t="shared" ref="H5983:H5984" si="2109">A5983</f>
        <v>SELECT</v>
      </c>
      <c r="I5983" s="1" t="e">
        <f t="shared" ref="I5983:I5984" si="2110">VLOOKUP($H5983,$H$3:$M$15,2,FALSE)</f>
        <v>#N/A</v>
      </c>
      <c r="J5983" s="1" t="e">
        <f t="shared" ref="J5983:J5984" si="2111">VLOOKUP($H5983,$H$3:$M$15,3,FALSE)</f>
        <v>#N/A</v>
      </c>
      <c r="K5983" s="1" t="e">
        <f t="shared" ref="K5983:K5984" si="2112">VLOOKUP($H5983,$H$3:$M$15,4,FALSE)</f>
        <v>#N/A</v>
      </c>
      <c r="L5983" s="1" t="e">
        <f t="shared" ref="L5983:L5984" si="2113">VLOOKUP($H5983,$H$3:$M$15,5,FALSE)</f>
        <v>#N/A</v>
      </c>
      <c r="M5983" s="1" t="e">
        <f t="shared" ref="M5983:M5984" si="2114">VLOOKUP($H5983,$H$3:$M$15,6,FALSE)</f>
        <v>#N/A</v>
      </c>
    </row>
    <row r="5984" spans="1:13" ht="52.5" customHeight="1">
      <c r="A5984" s="29" t="str">
        <f>GRD!$M$4</f>
        <v>SELECT</v>
      </c>
      <c r="B5984" s="65" t="e">
        <f t="shared" si="2108"/>
        <v>#N/A</v>
      </c>
      <c r="C5984" s="66"/>
      <c r="D5984" s="68">
        <f>VLOOKUP($I5941,DATA!$A$1:$V$200,20,FALSE)</f>
        <v>0</v>
      </c>
      <c r="E5984" s="69"/>
      <c r="G5984" s="1">
        <v>3</v>
      </c>
      <c r="H5984" s="1" t="str">
        <f t="shared" si="2109"/>
        <v>SELECT</v>
      </c>
      <c r="I5984" s="1" t="e">
        <f t="shared" si="2110"/>
        <v>#N/A</v>
      </c>
      <c r="J5984" s="1" t="e">
        <f t="shared" si="2111"/>
        <v>#N/A</v>
      </c>
      <c r="K5984" s="1" t="e">
        <f t="shared" si="2112"/>
        <v>#N/A</v>
      </c>
      <c r="L5984" s="1" t="e">
        <f t="shared" si="2113"/>
        <v>#N/A</v>
      </c>
      <c r="M5984" s="1" t="e">
        <f t="shared" si="2114"/>
        <v>#N/A</v>
      </c>
    </row>
    <row r="5985" spans="1:13" ht="37.5" customHeight="1">
      <c r="A5985" s="70" t="s">
        <v>79</v>
      </c>
      <c r="B5985" s="70"/>
      <c r="C5985" s="70"/>
      <c r="D5985" s="70"/>
      <c r="E5985" s="70"/>
    </row>
    <row r="5986" spans="1:13" ht="12" customHeight="1">
      <c r="A5986" s="33"/>
      <c r="B5986" s="33"/>
      <c r="C5986" s="33"/>
      <c r="D5986" s="33"/>
      <c r="E5986" s="33"/>
    </row>
    <row r="5987" spans="1:13" ht="30" customHeight="1">
      <c r="A5987" s="27" t="s">
        <v>73</v>
      </c>
      <c r="B5987" s="71" t="s">
        <v>60</v>
      </c>
      <c r="C5987" s="71"/>
      <c r="D5987" s="71" t="s">
        <v>61</v>
      </c>
      <c r="E5987" s="71"/>
      <c r="I5987" s="1" t="s">
        <v>26</v>
      </c>
      <c r="J5987" s="1" t="s">
        <v>25</v>
      </c>
      <c r="K5987" s="1" t="s">
        <v>194</v>
      </c>
      <c r="L5987" s="1" t="s">
        <v>195</v>
      </c>
      <c r="M5987" s="1" t="s">
        <v>196</v>
      </c>
    </row>
    <row r="5988" spans="1:13" ht="52.5" customHeight="1">
      <c r="A5988" s="29" t="str">
        <f>GRD!$N$4</f>
        <v>SELECT</v>
      </c>
      <c r="B5988" s="65" t="e">
        <f t="shared" ref="B5988:B5989" si="2115">HLOOKUP(D5988,$I$47:$M$49,$G5988,FALSE)</f>
        <v>#N/A</v>
      </c>
      <c r="C5988" s="66"/>
      <c r="D5988" s="67">
        <f>VLOOKUP($I5941,DATA!$A$1:$V$200,21,FALSE)</f>
        <v>0</v>
      </c>
      <c r="E5988" s="67"/>
      <c r="G5988" s="1">
        <v>2</v>
      </c>
      <c r="H5988" s="1" t="str">
        <f t="shared" ref="H5988:H5989" si="2116">A5988</f>
        <v>SELECT</v>
      </c>
      <c r="I5988" s="1" t="e">
        <f t="shared" si="2093"/>
        <v>#N/A</v>
      </c>
      <c r="J5988" s="1" t="e">
        <f t="shared" si="2094"/>
        <v>#N/A</v>
      </c>
      <c r="K5988" s="1" t="e">
        <f t="shared" si="2095"/>
        <v>#N/A</v>
      </c>
      <c r="L5988" s="1" t="e">
        <f t="shared" si="2096"/>
        <v>#N/A</v>
      </c>
      <c r="M5988" s="1" t="e">
        <f t="shared" si="2097"/>
        <v>#N/A</v>
      </c>
    </row>
    <row r="5989" spans="1:13" ht="52.5" customHeight="1">
      <c r="A5989" s="29" t="str">
        <f>GRD!$O$4</f>
        <v>SELECT</v>
      </c>
      <c r="B5989" s="65" t="e">
        <f t="shared" si="2115"/>
        <v>#N/A</v>
      </c>
      <c r="C5989" s="66"/>
      <c r="D5989" s="67">
        <f>VLOOKUP($I5941,DATA!$A$1:$V$200,22,FALSE)</f>
        <v>0</v>
      </c>
      <c r="E5989" s="67"/>
      <c r="G5989" s="1">
        <v>3</v>
      </c>
      <c r="H5989" s="1" t="str">
        <f t="shared" si="2116"/>
        <v>SELECT</v>
      </c>
      <c r="I5989" s="1" t="e">
        <f t="shared" si="2093"/>
        <v>#N/A</v>
      </c>
      <c r="J5989" s="1" t="e">
        <f t="shared" si="2094"/>
        <v>#N/A</v>
      </c>
      <c r="K5989" s="1" t="e">
        <f t="shared" si="2095"/>
        <v>#N/A</v>
      </c>
      <c r="L5989" s="1" t="e">
        <f t="shared" si="2096"/>
        <v>#N/A</v>
      </c>
      <c r="M5989" s="1" t="e">
        <f t="shared" si="2097"/>
        <v>#N/A</v>
      </c>
    </row>
    <row r="5995" spans="1:13">
      <c r="A5995" s="64" t="s">
        <v>80</v>
      </c>
      <c r="B5995" s="64"/>
      <c r="C5995" s="64" t="s">
        <v>81</v>
      </c>
      <c r="D5995" s="64"/>
      <c r="E5995" s="64"/>
    </row>
    <row r="5996" spans="1:13">
      <c r="C5996" s="64" t="s">
        <v>82</v>
      </c>
      <c r="D5996" s="64"/>
      <c r="E5996" s="64"/>
    </row>
    <row r="5997" spans="1:13">
      <c r="A5997" s="1" t="s">
        <v>84</v>
      </c>
    </row>
    <row r="5999" spans="1:13">
      <c r="A5999" s="1" t="s">
        <v>83</v>
      </c>
    </row>
    <row r="6001" spans="1:13" s="21" customFormat="1" ht="18.75" customHeight="1">
      <c r="A6001" s="89" t="s">
        <v>34</v>
      </c>
      <c r="B6001" s="89"/>
      <c r="C6001" s="89"/>
      <c r="D6001" s="89"/>
      <c r="E6001" s="89"/>
      <c r="I6001" s="21">
        <f t="shared" ref="I6001" si="2117">I5941+1</f>
        <v>101</v>
      </c>
    </row>
    <row r="6002" spans="1:13" s="21" customFormat="1" ht="30" customHeight="1">
      <c r="A6002" s="90" t="s">
        <v>35</v>
      </c>
      <c r="B6002" s="90"/>
      <c r="C6002" s="90"/>
      <c r="D6002" s="90"/>
      <c r="E6002" s="90"/>
      <c r="H6002" s="1"/>
      <c r="I6002" s="1"/>
      <c r="J6002" s="1"/>
      <c r="K6002" s="1"/>
      <c r="L6002" s="1"/>
      <c r="M6002" s="1"/>
    </row>
    <row r="6003" spans="1:13" ht="18.75" customHeight="1">
      <c r="A6003" s="22" t="s">
        <v>49</v>
      </c>
      <c r="B6003" s="91" t="str">
        <f>IF((SCH!$B$2=""),"",SCH!$B$2)</f>
        <v/>
      </c>
      <c r="C6003" s="91"/>
      <c r="D6003" s="91"/>
      <c r="E6003" s="92"/>
    </row>
    <row r="6004" spans="1:13" ht="18.75" customHeight="1">
      <c r="A6004" s="23" t="s">
        <v>50</v>
      </c>
      <c r="B6004" s="82" t="str">
        <f>IF((SCH!$B$3=""),"",SCH!$B$3)</f>
        <v/>
      </c>
      <c r="C6004" s="82"/>
      <c r="D6004" s="82"/>
      <c r="E6004" s="83"/>
    </row>
    <row r="6005" spans="1:13" ht="18.75" customHeight="1">
      <c r="A6005" s="23" t="s">
        <v>56</v>
      </c>
      <c r="B6005" s="46" t="str">
        <f>IF((SCH!$B$4=""),"",SCH!$B$4)</f>
        <v/>
      </c>
      <c r="C6005" s="24" t="s">
        <v>57</v>
      </c>
      <c r="D6005" s="82" t="str">
        <f>IF((SCH!$B$5=""),"",SCH!$B$5)</f>
        <v/>
      </c>
      <c r="E6005" s="83"/>
    </row>
    <row r="6006" spans="1:13" ht="18.75" customHeight="1">
      <c r="A6006" s="23" t="s">
        <v>51</v>
      </c>
      <c r="B6006" s="82" t="str">
        <f>IF((SCH!$B$6=""),"",SCH!$B$6)</f>
        <v/>
      </c>
      <c r="C6006" s="82"/>
      <c r="D6006" s="82"/>
      <c r="E6006" s="83"/>
    </row>
    <row r="6007" spans="1:13" ht="18.75" customHeight="1">
      <c r="A6007" s="23" t="s">
        <v>52</v>
      </c>
      <c r="B6007" s="82" t="str">
        <f>IF((SCH!$B$7=""),"",SCH!$B$7)</f>
        <v/>
      </c>
      <c r="C6007" s="82"/>
      <c r="D6007" s="82"/>
      <c r="E6007" s="83"/>
    </row>
    <row r="6008" spans="1:13" ht="18.75" customHeight="1">
      <c r="A6008" s="25" t="s">
        <v>53</v>
      </c>
      <c r="B6008" s="84" t="str">
        <f>IF((SCH!$B$8=""),"",SCH!$B$8)</f>
        <v/>
      </c>
      <c r="C6008" s="84"/>
      <c r="D6008" s="84"/>
      <c r="E6008" s="85"/>
    </row>
    <row r="6009" spans="1:13" ht="26.25" customHeight="1">
      <c r="A6009" s="86" t="s">
        <v>36</v>
      </c>
      <c r="B6009" s="86"/>
      <c r="C6009" s="86"/>
      <c r="D6009" s="86"/>
      <c r="E6009" s="86"/>
    </row>
    <row r="6010" spans="1:13" s="21" customFormat="1" ht="15" customHeight="1">
      <c r="A6010" s="87" t="s">
        <v>37</v>
      </c>
      <c r="B6010" s="87"/>
      <c r="C6010" s="87"/>
      <c r="D6010" s="87"/>
      <c r="E6010" s="87"/>
      <c r="H6010" s="1"/>
      <c r="I6010" s="1"/>
      <c r="J6010" s="1"/>
      <c r="K6010" s="1"/>
      <c r="L6010" s="1"/>
      <c r="M6010" s="1"/>
    </row>
    <row r="6011" spans="1:13" s="21" customFormat="1">
      <c r="A6011" s="88" t="s">
        <v>38</v>
      </c>
      <c r="B6011" s="88"/>
      <c r="C6011" s="88"/>
      <c r="D6011" s="88"/>
      <c r="E6011" s="88"/>
      <c r="H6011" s="1"/>
      <c r="I6011" s="1"/>
      <c r="J6011" s="1"/>
      <c r="K6011" s="1"/>
      <c r="L6011" s="1"/>
      <c r="M6011" s="1"/>
    </row>
    <row r="6012" spans="1:13" ht="26.25" customHeight="1">
      <c r="A6012" s="72" t="s">
        <v>39</v>
      </c>
      <c r="B6012" s="72"/>
      <c r="C6012" s="72"/>
      <c r="D6012" s="72"/>
      <c r="E6012" s="72"/>
    </row>
    <row r="6013" spans="1:13" ht="23.25">
      <c r="A6013" s="5" t="s">
        <v>45</v>
      </c>
      <c r="B6013" s="45">
        <f>VLOOKUP($I6001,DATA!$A$1:$V$200,2,FALSE)</f>
        <v>0</v>
      </c>
      <c r="C6013" s="43" t="s">
        <v>48</v>
      </c>
      <c r="D6013" s="81">
        <f>VLOOKUP($I6001,DATA!$A$1:$V$200,3,FALSE)</f>
        <v>0</v>
      </c>
      <c r="E6013" s="81"/>
    </row>
    <row r="6014" spans="1:13" ht="23.25">
      <c r="A6014" s="5" t="s">
        <v>46</v>
      </c>
      <c r="B6014" s="79">
        <f>VLOOKUP($I6001,DATA!$A$1:$V$200,4,FALSE)</f>
        <v>0</v>
      </c>
      <c r="C6014" s="79"/>
      <c r="D6014" s="79"/>
      <c r="E6014" s="79"/>
    </row>
    <row r="6015" spans="1:13" ht="23.25">
      <c r="A6015" s="5" t="s">
        <v>47</v>
      </c>
      <c r="B6015" s="79">
        <f>VLOOKUP($I6001,DATA!$A$1:$V$200,5,FALSE)</f>
        <v>0</v>
      </c>
      <c r="C6015" s="79"/>
      <c r="D6015" s="79"/>
      <c r="E6015" s="79"/>
    </row>
    <row r="6016" spans="1:13" ht="23.25" customHeight="1">
      <c r="A6016" s="5" t="s">
        <v>40</v>
      </c>
      <c r="B6016" s="79">
        <f>VLOOKUP($I6001,DATA!$A$1:$V$200,6,FALSE)</f>
        <v>0</v>
      </c>
      <c r="C6016" s="79"/>
      <c r="D6016" s="79"/>
      <c r="E6016" s="79"/>
    </row>
    <row r="6017" spans="1:5" ht="23.25" customHeight="1">
      <c r="A6017" s="5" t="s">
        <v>41</v>
      </c>
      <c r="B6017" s="79">
        <f>VLOOKUP($I6001,DATA!$A$1:$V$200,7,FALSE)</f>
        <v>0</v>
      </c>
      <c r="C6017" s="79"/>
      <c r="D6017" s="79"/>
      <c r="E6017" s="79"/>
    </row>
    <row r="6018" spans="1:5" ht="23.25" customHeight="1">
      <c r="A6018" s="5" t="s">
        <v>42</v>
      </c>
      <c r="B6018" s="79">
        <f>VLOOKUP($I6001,DATA!$A$1:$V$200,8,FALSE)</f>
        <v>0</v>
      </c>
      <c r="C6018" s="79"/>
      <c r="D6018" s="79"/>
      <c r="E6018" s="79"/>
    </row>
    <row r="6019" spans="1:5" ht="25.5">
      <c r="A6019" s="5" t="s">
        <v>43</v>
      </c>
      <c r="B6019" s="79">
        <f>VLOOKUP($I6001,DATA!$A$1:$V$200,9,FALSE)</f>
        <v>0</v>
      </c>
      <c r="C6019" s="79"/>
      <c r="D6019" s="79"/>
      <c r="E6019" s="79"/>
    </row>
    <row r="6020" spans="1:5" ht="22.5" customHeight="1">
      <c r="A6020" s="80" t="s">
        <v>44</v>
      </c>
      <c r="B6020" s="80"/>
      <c r="C6020" s="80"/>
      <c r="D6020" s="80"/>
      <c r="E6020" s="80"/>
    </row>
    <row r="6021" spans="1:5" ht="18.75" customHeight="1">
      <c r="A6021" s="72" t="s">
        <v>58</v>
      </c>
      <c r="B6021" s="72"/>
      <c r="C6021" s="72"/>
      <c r="D6021" s="72"/>
      <c r="E6021" s="72"/>
    </row>
    <row r="6022" spans="1:5" ht="22.5" customHeight="1">
      <c r="A6022" s="26" t="s">
        <v>74</v>
      </c>
    </row>
    <row r="6023" spans="1:5" ht="18" customHeight="1">
      <c r="A6023" s="44" t="s">
        <v>59</v>
      </c>
      <c r="B6023" s="73" t="s">
        <v>60</v>
      </c>
      <c r="C6023" s="74"/>
      <c r="D6023" s="73" t="s">
        <v>61</v>
      </c>
      <c r="E6023" s="74"/>
    </row>
    <row r="6024" spans="1:5" ht="37.5" customHeight="1">
      <c r="A6024" s="28" t="s">
        <v>62</v>
      </c>
      <c r="B6024" s="65" t="e">
        <f t="shared" ref="B6024" si="2118">HLOOKUP(D6024,$I$23:$M$32,2,FALSE)</f>
        <v>#N/A</v>
      </c>
      <c r="C6024" s="66"/>
      <c r="D6024" s="68">
        <f>VLOOKUP($I6001,DATA!$A$1:$V$200,10,FALSE)</f>
        <v>0</v>
      </c>
      <c r="E6024" s="69"/>
    </row>
    <row r="6025" spans="1:5" ht="37.5" customHeight="1">
      <c r="A6025" s="28" t="s">
        <v>63</v>
      </c>
      <c r="B6025" s="65" t="e">
        <f t="shared" ref="B6025" si="2119">HLOOKUP(D6024,$I$23:$M$32,3,FALSE)</f>
        <v>#N/A</v>
      </c>
      <c r="C6025" s="66"/>
      <c r="D6025" s="68">
        <f>VLOOKUP($I6001,DATA!$A$1:$V$200,11,FALSE)</f>
        <v>0</v>
      </c>
      <c r="E6025" s="69"/>
    </row>
    <row r="6026" spans="1:5" ht="37.5" customHeight="1">
      <c r="A6026" s="28" t="s">
        <v>64</v>
      </c>
      <c r="B6026" s="65" t="e">
        <f t="shared" ref="B6026" si="2120">HLOOKUP(D6024,$I$23:$M$32,4,FALSE)</f>
        <v>#N/A</v>
      </c>
      <c r="C6026" s="66"/>
      <c r="D6026" s="68">
        <f>VLOOKUP($I6001,DATA!$A$1:$V$200,12,FALSE)</f>
        <v>0</v>
      </c>
      <c r="E6026" s="69"/>
    </row>
    <row r="6027" spans="1:5" ht="21.75" customHeight="1">
      <c r="A6027" s="26" t="s">
        <v>75</v>
      </c>
    </row>
    <row r="6028" spans="1:5" ht="18" customHeight="1">
      <c r="A6028" s="75" t="s">
        <v>65</v>
      </c>
      <c r="B6028" s="73" t="s">
        <v>60</v>
      </c>
      <c r="C6028" s="74"/>
      <c r="D6028" s="73" t="s">
        <v>61</v>
      </c>
      <c r="E6028" s="74"/>
    </row>
    <row r="6029" spans="1:5" ht="37.5" customHeight="1">
      <c r="A6029" s="76"/>
      <c r="B6029" s="65" t="e">
        <f t="shared" ref="B6029" si="2121">HLOOKUP(D6024,$I$23:$M$32,5,FALSE)</f>
        <v>#N/A</v>
      </c>
      <c r="C6029" s="66"/>
      <c r="D6029" s="68">
        <f>VLOOKUP($I6001,DATA!$A$1:$V$200,13,FALSE)</f>
        <v>0</v>
      </c>
      <c r="E6029" s="69"/>
    </row>
    <row r="6030" spans="1:5" ht="22.5" customHeight="1">
      <c r="A6030" s="26" t="s">
        <v>76</v>
      </c>
    </row>
    <row r="6031" spans="1:5" ht="18" customHeight="1">
      <c r="A6031" s="77" t="s">
        <v>66</v>
      </c>
      <c r="B6031" s="73" t="s">
        <v>60</v>
      </c>
      <c r="C6031" s="74"/>
      <c r="D6031" s="73" t="s">
        <v>61</v>
      </c>
      <c r="E6031" s="74"/>
    </row>
    <row r="6032" spans="1:5" ht="37.5" customHeight="1">
      <c r="A6032" s="78"/>
      <c r="B6032" s="65" t="e">
        <f t="shared" ref="B6032" si="2122">HLOOKUP(D6024,$I$23:$M$32,6,FALSE)</f>
        <v>#N/A</v>
      </c>
      <c r="C6032" s="66"/>
      <c r="D6032" s="68">
        <f>VLOOKUP($I6001,DATA!$A$1:$V$200,14,FALSE)</f>
        <v>0</v>
      </c>
      <c r="E6032" s="69"/>
    </row>
    <row r="6033" spans="1:13" ht="22.5" customHeight="1">
      <c r="A6033" s="26" t="s">
        <v>77</v>
      </c>
    </row>
    <row r="6034" spans="1:13" ht="30" customHeight="1">
      <c r="A6034" s="27" t="s">
        <v>67</v>
      </c>
      <c r="B6034" s="73" t="s">
        <v>60</v>
      </c>
      <c r="C6034" s="74"/>
      <c r="D6034" s="73" t="s">
        <v>61</v>
      </c>
      <c r="E6034" s="74"/>
    </row>
    <row r="6035" spans="1:13" ht="37.5" customHeight="1">
      <c r="A6035" s="28" t="s">
        <v>68</v>
      </c>
      <c r="B6035" s="65" t="e">
        <f t="shared" ref="B6035" si="2123">HLOOKUP(D6024,$I$23:$M$32,7,FALSE)</f>
        <v>#N/A</v>
      </c>
      <c r="C6035" s="66"/>
      <c r="D6035" s="68">
        <f>VLOOKUP($I6001,DATA!$A$1:$V$200,15,FALSE)</f>
        <v>0</v>
      </c>
      <c r="E6035" s="69"/>
    </row>
    <row r="6036" spans="1:13" ht="37.5" customHeight="1">
      <c r="A6036" s="28" t="s">
        <v>69</v>
      </c>
      <c r="B6036" s="65" t="e">
        <f t="shared" ref="B6036" si="2124">HLOOKUP(D6024,$I$23:$M$32,8,FALSE)</f>
        <v>#N/A</v>
      </c>
      <c r="C6036" s="66"/>
      <c r="D6036" s="68">
        <f>VLOOKUP($I6001,DATA!$A$1:$V$200,16,FALSE)</f>
        <v>0</v>
      </c>
      <c r="E6036" s="69"/>
    </row>
    <row r="6037" spans="1:13" ht="45" customHeight="1">
      <c r="A6037" s="29" t="s">
        <v>70</v>
      </c>
      <c r="B6037" s="65" t="e">
        <f t="shared" ref="B6037" si="2125">HLOOKUP(D6024,$I$23:$M$32,9,FALSE)</f>
        <v>#N/A</v>
      </c>
      <c r="C6037" s="66"/>
      <c r="D6037" s="68">
        <f>VLOOKUP($I6001,DATA!$A$1:$V$200,17,FALSE)</f>
        <v>0</v>
      </c>
      <c r="E6037" s="69"/>
    </row>
    <row r="6038" spans="1:13" ht="37.5" customHeight="1">
      <c r="A6038" s="28" t="s">
        <v>71</v>
      </c>
      <c r="B6038" s="65" t="e">
        <f t="shared" ref="B6038" si="2126">HLOOKUP(D6024,$I$23:$M$32,10,FALSE)</f>
        <v>#N/A</v>
      </c>
      <c r="C6038" s="66"/>
      <c r="D6038" s="68">
        <f>VLOOKUP($I6001,DATA!$A$1:$V$200,18,FALSE)</f>
        <v>0</v>
      </c>
      <c r="E6038" s="69"/>
    </row>
    <row r="6039" spans="1:13" ht="37.5" customHeight="1">
      <c r="A6039" s="30"/>
      <c r="B6039" s="31"/>
      <c r="C6039" s="31"/>
      <c r="D6039" s="32"/>
      <c r="E6039" s="32"/>
    </row>
    <row r="6040" spans="1:13" ht="18.75" customHeight="1">
      <c r="A6040" s="72" t="s">
        <v>72</v>
      </c>
      <c r="B6040" s="72"/>
      <c r="C6040" s="72"/>
      <c r="D6040" s="72"/>
      <c r="E6040" s="72"/>
    </row>
    <row r="6041" spans="1:13" ht="22.5" customHeight="1">
      <c r="A6041" s="26" t="s">
        <v>78</v>
      </c>
    </row>
    <row r="6042" spans="1:13" ht="30" customHeight="1">
      <c r="A6042" s="27" t="s">
        <v>73</v>
      </c>
      <c r="B6042" s="73" t="s">
        <v>60</v>
      </c>
      <c r="C6042" s="74"/>
      <c r="D6042" s="73" t="s">
        <v>61</v>
      </c>
      <c r="E6042" s="74"/>
      <c r="I6042" s="1" t="s">
        <v>26</v>
      </c>
      <c r="J6042" s="1" t="s">
        <v>25</v>
      </c>
      <c r="K6042" s="1" t="s">
        <v>194</v>
      </c>
      <c r="L6042" s="1" t="s">
        <v>195</v>
      </c>
      <c r="M6042" s="1" t="s">
        <v>196</v>
      </c>
    </row>
    <row r="6043" spans="1:13" ht="52.5" customHeight="1">
      <c r="A6043" s="29" t="str">
        <f>GRD!$L$4</f>
        <v>SELECT</v>
      </c>
      <c r="B6043" s="65" t="e">
        <f t="shared" ref="B6043:B6044" si="2127">HLOOKUP(D6043,$I$42:$M$44,$G6043,FALSE)</f>
        <v>#N/A</v>
      </c>
      <c r="C6043" s="66"/>
      <c r="D6043" s="68">
        <f>VLOOKUP($I6001,DATA!$A$1:$V$200,19,FALSE)</f>
        <v>0</v>
      </c>
      <c r="E6043" s="69"/>
      <c r="G6043" s="1">
        <v>2</v>
      </c>
      <c r="H6043" s="1" t="str">
        <f t="shared" ref="H6043:H6044" si="2128">A6043</f>
        <v>SELECT</v>
      </c>
      <c r="I6043" s="1" t="e">
        <f t="shared" ref="I6043:I6044" si="2129">VLOOKUP($H6043,$H$3:$M$15,2,FALSE)</f>
        <v>#N/A</v>
      </c>
      <c r="J6043" s="1" t="e">
        <f t="shared" ref="J6043:J6044" si="2130">VLOOKUP($H6043,$H$3:$M$15,3,FALSE)</f>
        <v>#N/A</v>
      </c>
      <c r="K6043" s="1" t="e">
        <f t="shared" ref="K6043:K6044" si="2131">VLOOKUP($H6043,$H$3:$M$15,4,FALSE)</f>
        <v>#N/A</v>
      </c>
      <c r="L6043" s="1" t="e">
        <f t="shared" ref="L6043:L6044" si="2132">VLOOKUP($H6043,$H$3:$M$15,5,FALSE)</f>
        <v>#N/A</v>
      </c>
      <c r="M6043" s="1" t="e">
        <f t="shared" ref="M6043:M6044" si="2133">VLOOKUP($H6043,$H$3:$M$15,6,FALSE)</f>
        <v>#N/A</v>
      </c>
    </row>
    <row r="6044" spans="1:13" ht="52.5" customHeight="1">
      <c r="A6044" s="29" t="str">
        <f>GRD!$M$4</f>
        <v>SELECT</v>
      </c>
      <c r="B6044" s="65" t="e">
        <f t="shared" si="2127"/>
        <v>#N/A</v>
      </c>
      <c r="C6044" s="66"/>
      <c r="D6044" s="68">
        <f>VLOOKUP($I6001,DATA!$A$1:$V$200,20,FALSE)</f>
        <v>0</v>
      </c>
      <c r="E6044" s="69"/>
      <c r="G6044" s="1">
        <v>3</v>
      </c>
      <c r="H6044" s="1" t="str">
        <f t="shared" si="2128"/>
        <v>SELECT</v>
      </c>
      <c r="I6044" s="1" t="e">
        <f t="shared" si="2129"/>
        <v>#N/A</v>
      </c>
      <c r="J6044" s="1" t="e">
        <f t="shared" si="2130"/>
        <v>#N/A</v>
      </c>
      <c r="K6044" s="1" t="e">
        <f t="shared" si="2131"/>
        <v>#N/A</v>
      </c>
      <c r="L6044" s="1" t="e">
        <f t="shared" si="2132"/>
        <v>#N/A</v>
      </c>
      <c r="M6044" s="1" t="e">
        <f t="shared" si="2133"/>
        <v>#N/A</v>
      </c>
    </row>
    <row r="6045" spans="1:13" ht="37.5" customHeight="1">
      <c r="A6045" s="70" t="s">
        <v>79</v>
      </c>
      <c r="B6045" s="70"/>
      <c r="C6045" s="70"/>
      <c r="D6045" s="70"/>
      <c r="E6045" s="70"/>
    </row>
    <row r="6046" spans="1:13" ht="12" customHeight="1">
      <c r="A6046" s="33"/>
      <c r="B6046" s="33"/>
      <c r="C6046" s="33"/>
      <c r="D6046" s="33"/>
      <c r="E6046" s="33"/>
    </row>
    <row r="6047" spans="1:13" ht="30" customHeight="1">
      <c r="A6047" s="27" t="s">
        <v>73</v>
      </c>
      <c r="B6047" s="71" t="s">
        <v>60</v>
      </c>
      <c r="C6047" s="71"/>
      <c r="D6047" s="71" t="s">
        <v>61</v>
      </c>
      <c r="E6047" s="71"/>
      <c r="I6047" s="1" t="s">
        <v>26</v>
      </c>
      <c r="J6047" s="1" t="s">
        <v>25</v>
      </c>
      <c r="K6047" s="1" t="s">
        <v>194</v>
      </c>
      <c r="L6047" s="1" t="s">
        <v>195</v>
      </c>
      <c r="M6047" s="1" t="s">
        <v>196</v>
      </c>
    </row>
    <row r="6048" spans="1:13" ht="52.5" customHeight="1">
      <c r="A6048" s="29" t="str">
        <f>GRD!$N$4</f>
        <v>SELECT</v>
      </c>
      <c r="B6048" s="65" t="e">
        <f t="shared" ref="B6048:B6049" si="2134">HLOOKUP(D6048,$I$47:$M$49,$G6048,FALSE)</f>
        <v>#N/A</v>
      </c>
      <c r="C6048" s="66"/>
      <c r="D6048" s="67">
        <f>VLOOKUP($I6001,DATA!$A$1:$V$200,21,FALSE)</f>
        <v>0</v>
      </c>
      <c r="E6048" s="67"/>
      <c r="G6048" s="1">
        <v>2</v>
      </c>
      <c r="H6048" s="1" t="str">
        <f t="shared" ref="H6048:H6049" si="2135">A6048</f>
        <v>SELECT</v>
      </c>
      <c r="I6048" s="1" t="e">
        <f t="shared" ref="I6048:I6109" si="2136">VLOOKUP($H6048,$H$3:$M$15,2,FALSE)</f>
        <v>#N/A</v>
      </c>
      <c r="J6048" s="1" t="e">
        <f t="shared" ref="J6048:J6109" si="2137">VLOOKUP($H6048,$H$3:$M$15,3,FALSE)</f>
        <v>#N/A</v>
      </c>
      <c r="K6048" s="1" t="e">
        <f t="shared" ref="K6048:K6109" si="2138">VLOOKUP($H6048,$H$3:$M$15,4,FALSE)</f>
        <v>#N/A</v>
      </c>
      <c r="L6048" s="1" t="e">
        <f t="shared" ref="L6048:L6109" si="2139">VLOOKUP($H6048,$H$3:$M$15,5,FALSE)</f>
        <v>#N/A</v>
      </c>
      <c r="M6048" s="1" t="e">
        <f t="shared" ref="M6048:M6109" si="2140">VLOOKUP($H6048,$H$3:$M$15,6,FALSE)</f>
        <v>#N/A</v>
      </c>
    </row>
    <row r="6049" spans="1:13" ht="52.5" customHeight="1">
      <c r="A6049" s="29" t="str">
        <f>GRD!$O$4</f>
        <v>SELECT</v>
      </c>
      <c r="B6049" s="65" t="e">
        <f t="shared" si="2134"/>
        <v>#N/A</v>
      </c>
      <c r="C6049" s="66"/>
      <c r="D6049" s="67">
        <f>VLOOKUP($I6001,DATA!$A$1:$V$200,22,FALSE)</f>
        <v>0</v>
      </c>
      <c r="E6049" s="67"/>
      <c r="G6049" s="1">
        <v>3</v>
      </c>
      <c r="H6049" s="1" t="str">
        <f t="shared" si="2135"/>
        <v>SELECT</v>
      </c>
      <c r="I6049" s="1" t="e">
        <f t="shared" si="2136"/>
        <v>#N/A</v>
      </c>
      <c r="J6049" s="1" t="e">
        <f t="shared" si="2137"/>
        <v>#N/A</v>
      </c>
      <c r="K6049" s="1" t="e">
        <f t="shared" si="2138"/>
        <v>#N/A</v>
      </c>
      <c r="L6049" s="1" t="e">
        <f t="shared" si="2139"/>
        <v>#N/A</v>
      </c>
      <c r="M6049" s="1" t="e">
        <f t="shared" si="2140"/>
        <v>#N/A</v>
      </c>
    </row>
    <row r="6055" spans="1:13">
      <c r="A6055" s="64" t="s">
        <v>80</v>
      </c>
      <c r="B6055" s="64"/>
      <c r="C6055" s="64" t="s">
        <v>81</v>
      </c>
      <c r="D6055" s="64"/>
      <c r="E6055" s="64"/>
    </row>
    <row r="6056" spans="1:13">
      <c r="C6056" s="64" t="s">
        <v>82</v>
      </c>
      <c r="D6056" s="64"/>
      <c r="E6056" s="64"/>
    </row>
    <row r="6057" spans="1:13">
      <c r="A6057" s="1" t="s">
        <v>84</v>
      </c>
    </row>
    <row r="6059" spans="1:13">
      <c r="A6059" s="1" t="s">
        <v>83</v>
      </c>
    </row>
    <row r="6061" spans="1:13" s="21" customFormat="1" ht="18.75" customHeight="1">
      <c r="A6061" s="89" t="s">
        <v>34</v>
      </c>
      <c r="B6061" s="89"/>
      <c r="C6061" s="89"/>
      <c r="D6061" s="89"/>
      <c r="E6061" s="89"/>
      <c r="I6061" s="21">
        <f t="shared" ref="I6061" si="2141">I6001+1</f>
        <v>102</v>
      </c>
    </row>
    <row r="6062" spans="1:13" s="21" customFormat="1" ht="30" customHeight="1">
      <c r="A6062" s="90" t="s">
        <v>35</v>
      </c>
      <c r="B6062" s="90"/>
      <c r="C6062" s="90"/>
      <c r="D6062" s="90"/>
      <c r="E6062" s="90"/>
      <c r="H6062" s="1"/>
      <c r="I6062" s="1"/>
      <c r="J6062" s="1"/>
      <c r="K6062" s="1"/>
      <c r="L6062" s="1"/>
      <c r="M6062" s="1"/>
    </row>
    <row r="6063" spans="1:13" ht="18.75" customHeight="1">
      <c r="A6063" s="22" t="s">
        <v>49</v>
      </c>
      <c r="B6063" s="91" t="str">
        <f>IF((SCH!$B$2=""),"",SCH!$B$2)</f>
        <v/>
      </c>
      <c r="C6063" s="91"/>
      <c r="D6063" s="91"/>
      <c r="E6063" s="92"/>
    </row>
    <row r="6064" spans="1:13" ht="18.75" customHeight="1">
      <c r="A6064" s="23" t="s">
        <v>50</v>
      </c>
      <c r="B6064" s="82" t="str">
        <f>IF((SCH!$B$3=""),"",SCH!$B$3)</f>
        <v/>
      </c>
      <c r="C6064" s="82"/>
      <c r="D6064" s="82"/>
      <c r="E6064" s="83"/>
    </row>
    <row r="6065" spans="1:13" ht="18.75" customHeight="1">
      <c r="A6065" s="23" t="s">
        <v>56</v>
      </c>
      <c r="B6065" s="46" t="str">
        <f>IF((SCH!$B$4=""),"",SCH!$B$4)</f>
        <v/>
      </c>
      <c r="C6065" s="24" t="s">
        <v>57</v>
      </c>
      <c r="D6065" s="82" t="str">
        <f>IF((SCH!$B$5=""),"",SCH!$B$5)</f>
        <v/>
      </c>
      <c r="E6065" s="83"/>
    </row>
    <row r="6066" spans="1:13" ht="18.75" customHeight="1">
      <c r="A6066" s="23" t="s">
        <v>51</v>
      </c>
      <c r="B6066" s="82" t="str">
        <f>IF((SCH!$B$6=""),"",SCH!$B$6)</f>
        <v/>
      </c>
      <c r="C6066" s="82"/>
      <c r="D6066" s="82"/>
      <c r="E6066" s="83"/>
    </row>
    <row r="6067" spans="1:13" ht="18.75" customHeight="1">
      <c r="A6067" s="23" t="s">
        <v>52</v>
      </c>
      <c r="B6067" s="82" t="str">
        <f>IF((SCH!$B$7=""),"",SCH!$B$7)</f>
        <v/>
      </c>
      <c r="C6067" s="82"/>
      <c r="D6067" s="82"/>
      <c r="E6067" s="83"/>
    </row>
    <row r="6068" spans="1:13" ht="18.75" customHeight="1">
      <c r="A6068" s="25" t="s">
        <v>53</v>
      </c>
      <c r="B6068" s="84" t="str">
        <f>IF((SCH!$B$8=""),"",SCH!$B$8)</f>
        <v/>
      </c>
      <c r="C6068" s="84"/>
      <c r="D6068" s="84"/>
      <c r="E6068" s="85"/>
    </row>
    <row r="6069" spans="1:13" ht="26.25" customHeight="1">
      <c r="A6069" s="86" t="s">
        <v>36</v>
      </c>
      <c r="B6069" s="86"/>
      <c r="C6069" s="86"/>
      <c r="D6069" s="86"/>
      <c r="E6069" s="86"/>
    </row>
    <row r="6070" spans="1:13" s="21" customFormat="1" ht="15" customHeight="1">
      <c r="A6070" s="87" t="s">
        <v>37</v>
      </c>
      <c r="B6070" s="87"/>
      <c r="C6070" s="87"/>
      <c r="D6070" s="87"/>
      <c r="E6070" s="87"/>
      <c r="H6070" s="1"/>
      <c r="I6070" s="1"/>
      <c r="J6070" s="1"/>
      <c r="K6070" s="1"/>
      <c r="L6070" s="1"/>
      <c r="M6070" s="1"/>
    </row>
    <row r="6071" spans="1:13" s="21" customFormat="1">
      <c r="A6071" s="88" t="s">
        <v>38</v>
      </c>
      <c r="B6071" s="88"/>
      <c r="C6071" s="88"/>
      <c r="D6071" s="88"/>
      <c r="E6071" s="88"/>
      <c r="H6071" s="1"/>
      <c r="I6071" s="1"/>
      <c r="J6071" s="1"/>
      <c r="K6071" s="1"/>
      <c r="L6071" s="1"/>
      <c r="M6071" s="1"/>
    </row>
    <row r="6072" spans="1:13" ht="26.25" customHeight="1">
      <c r="A6072" s="72" t="s">
        <v>39</v>
      </c>
      <c r="B6072" s="72"/>
      <c r="C6072" s="72"/>
      <c r="D6072" s="72"/>
      <c r="E6072" s="72"/>
    </row>
    <row r="6073" spans="1:13" ht="23.25">
      <c r="A6073" s="5" t="s">
        <v>45</v>
      </c>
      <c r="B6073" s="45">
        <f>VLOOKUP($I6061,DATA!$A$1:$V$200,2,FALSE)</f>
        <v>0</v>
      </c>
      <c r="C6073" s="43" t="s">
        <v>48</v>
      </c>
      <c r="D6073" s="81">
        <f>VLOOKUP($I6061,DATA!$A$1:$V$200,3,FALSE)</f>
        <v>0</v>
      </c>
      <c r="E6073" s="81"/>
    </row>
    <row r="6074" spans="1:13" ht="23.25">
      <c r="A6074" s="5" t="s">
        <v>46</v>
      </c>
      <c r="B6074" s="79">
        <f>VLOOKUP($I6061,DATA!$A$1:$V$200,4,FALSE)</f>
        <v>0</v>
      </c>
      <c r="C6074" s="79"/>
      <c r="D6074" s="79"/>
      <c r="E6074" s="79"/>
    </row>
    <row r="6075" spans="1:13" ht="23.25">
      <c r="A6075" s="5" t="s">
        <v>47</v>
      </c>
      <c r="B6075" s="79">
        <f>VLOOKUP($I6061,DATA!$A$1:$V$200,5,FALSE)</f>
        <v>0</v>
      </c>
      <c r="C6075" s="79"/>
      <c r="D6075" s="79"/>
      <c r="E6075" s="79"/>
    </row>
    <row r="6076" spans="1:13" ht="23.25" customHeight="1">
      <c r="A6076" s="5" t="s">
        <v>40</v>
      </c>
      <c r="B6076" s="79">
        <f>VLOOKUP($I6061,DATA!$A$1:$V$200,6,FALSE)</f>
        <v>0</v>
      </c>
      <c r="C6076" s="79"/>
      <c r="D6076" s="79"/>
      <c r="E6076" s="79"/>
    </row>
    <row r="6077" spans="1:13" ht="23.25" customHeight="1">
      <c r="A6077" s="5" t="s">
        <v>41</v>
      </c>
      <c r="B6077" s="79">
        <f>VLOOKUP($I6061,DATA!$A$1:$V$200,7,FALSE)</f>
        <v>0</v>
      </c>
      <c r="C6077" s="79"/>
      <c r="D6077" s="79"/>
      <c r="E6077" s="79"/>
    </row>
    <row r="6078" spans="1:13" ht="23.25" customHeight="1">
      <c r="A6078" s="5" t="s">
        <v>42</v>
      </c>
      <c r="B6078" s="79">
        <f>VLOOKUP($I6061,DATA!$A$1:$V$200,8,FALSE)</f>
        <v>0</v>
      </c>
      <c r="C6078" s="79"/>
      <c r="D6078" s="79"/>
      <c r="E6078" s="79"/>
    </row>
    <row r="6079" spans="1:13" ht="25.5">
      <c r="A6079" s="5" t="s">
        <v>43</v>
      </c>
      <c r="B6079" s="79">
        <f>VLOOKUP($I6061,DATA!$A$1:$V$200,9,FALSE)</f>
        <v>0</v>
      </c>
      <c r="C6079" s="79"/>
      <c r="D6079" s="79"/>
      <c r="E6079" s="79"/>
    </row>
    <row r="6080" spans="1:13" ht="22.5" customHeight="1">
      <c r="A6080" s="80" t="s">
        <v>44</v>
      </c>
      <c r="B6080" s="80"/>
      <c r="C6080" s="80"/>
      <c r="D6080" s="80"/>
      <c r="E6080" s="80"/>
    </row>
    <row r="6081" spans="1:5" ht="18.75" customHeight="1">
      <c r="A6081" s="72" t="s">
        <v>58</v>
      </c>
      <c r="B6081" s="72"/>
      <c r="C6081" s="72"/>
      <c r="D6081" s="72"/>
      <c r="E6081" s="72"/>
    </row>
    <row r="6082" spans="1:5" ht="22.5" customHeight="1">
      <c r="A6082" s="26" t="s">
        <v>74</v>
      </c>
    </row>
    <row r="6083" spans="1:5" ht="18" customHeight="1">
      <c r="A6083" s="44" t="s">
        <v>59</v>
      </c>
      <c r="B6083" s="73" t="s">
        <v>60</v>
      </c>
      <c r="C6083" s="74"/>
      <c r="D6083" s="73" t="s">
        <v>61</v>
      </c>
      <c r="E6083" s="74"/>
    </row>
    <row r="6084" spans="1:5" ht="37.5" customHeight="1">
      <c r="A6084" s="28" t="s">
        <v>62</v>
      </c>
      <c r="B6084" s="65" t="e">
        <f t="shared" ref="B6084" si="2142">HLOOKUP(D6084,$I$23:$M$32,2,FALSE)</f>
        <v>#N/A</v>
      </c>
      <c r="C6084" s="66"/>
      <c r="D6084" s="68">
        <f>VLOOKUP($I6061,DATA!$A$1:$V$200,10,FALSE)</f>
        <v>0</v>
      </c>
      <c r="E6084" s="69"/>
    </row>
    <row r="6085" spans="1:5" ht="37.5" customHeight="1">
      <c r="A6085" s="28" t="s">
        <v>63</v>
      </c>
      <c r="B6085" s="65" t="e">
        <f t="shared" ref="B6085" si="2143">HLOOKUP(D6084,$I$23:$M$32,3,FALSE)</f>
        <v>#N/A</v>
      </c>
      <c r="C6085" s="66"/>
      <c r="D6085" s="68">
        <f>VLOOKUP($I6061,DATA!$A$1:$V$200,11,FALSE)</f>
        <v>0</v>
      </c>
      <c r="E6085" s="69"/>
    </row>
    <row r="6086" spans="1:5" ht="37.5" customHeight="1">
      <c r="A6086" s="28" t="s">
        <v>64</v>
      </c>
      <c r="B6086" s="65" t="e">
        <f t="shared" ref="B6086" si="2144">HLOOKUP(D6084,$I$23:$M$32,4,FALSE)</f>
        <v>#N/A</v>
      </c>
      <c r="C6086" s="66"/>
      <c r="D6086" s="68">
        <f>VLOOKUP($I6061,DATA!$A$1:$V$200,12,FALSE)</f>
        <v>0</v>
      </c>
      <c r="E6086" s="69"/>
    </row>
    <row r="6087" spans="1:5" ht="21.75" customHeight="1">
      <c r="A6087" s="26" t="s">
        <v>75</v>
      </c>
    </row>
    <row r="6088" spans="1:5" ht="18" customHeight="1">
      <c r="A6088" s="75" t="s">
        <v>65</v>
      </c>
      <c r="B6088" s="73" t="s">
        <v>60</v>
      </c>
      <c r="C6088" s="74"/>
      <c r="D6088" s="73" t="s">
        <v>61</v>
      </c>
      <c r="E6088" s="74"/>
    </row>
    <row r="6089" spans="1:5" ht="37.5" customHeight="1">
      <c r="A6089" s="76"/>
      <c r="B6089" s="65" t="e">
        <f t="shared" ref="B6089" si="2145">HLOOKUP(D6084,$I$23:$M$32,5,FALSE)</f>
        <v>#N/A</v>
      </c>
      <c r="C6089" s="66"/>
      <c r="D6089" s="68">
        <f>VLOOKUP($I6061,DATA!$A$1:$V$200,13,FALSE)</f>
        <v>0</v>
      </c>
      <c r="E6089" s="69"/>
    </row>
    <row r="6090" spans="1:5" ht="22.5" customHeight="1">
      <c r="A6090" s="26" t="s">
        <v>76</v>
      </c>
    </row>
    <row r="6091" spans="1:5" ht="18" customHeight="1">
      <c r="A6091" s="77" t="s">
        <v>66</v>
      </c>
      <c r="B6091" s="73" t="s">
        <v>60</v>
      </c>
      <c r="C6091" s="74"/>
      <c r="D6091" s="73" t="s">
        <v>61</v>
      </c>
      <c r="E6091" s="74"/>
    </row>
    <row r="6092" spans="1:5" ht="37.5" customHeight="1">
      <c r="A6092" s="78"/>
      <c r="B6092" s="65" t="e">
        <f t="shared" ref="B6092" si="2146">HLOOKUP(D6084,$I$23:$M$32,6,FALSE)</f>
        <v>#N/A</v>
      </c>
      <c r="C6092" s="66"/>
      <c r="D6092" s="68">
        <f>VLOOKUP($I6061,DATA!$A$1:$V$200,14,FALSE)</f>
        <v>0</v>
      </c>
      <c r="E6092" s="69"/>
    </row>
    <row r="6093" spans="1:5" ht="22.5" customHeight="1">
      <c r="A6093" s="26" t="s">
        <v>77</v>
      </c>
    </row>
    <row r="6094" spans="1:5" ht="30" customHeight="1">
      <c r="A6094" s="27" t="s">
        <v>67</v>
      </c>
      <c r="B6094" s="73" t="s">
        <v>60</v>
      </c>
      <c r="C6094" s="74"/>
      <c r="D6094" s="73" t="s">
        <v>61</v>
      </c>
      <c r="E6094" s="74"/>
    </row>
    <row r="6095" spans="1:5" ht="37.5" customHeight="1">
      <c r="A6095" s="28" t="s">
        <v>68</v>
      </c>
      <c r="B6095" s="65" t="e">
        <f t="shared" ref="B6095" si="2147">HLOOKUP(D6084,$I$23:$M$32,7,FALSE)</f>
        <v>#N/A</v>
      </c>
      <c r="C6095" s="66"/>
      <c r="D6095" s="68">
        <f>VLOOKUP($I6061,DATA!$A$1:$V$200,15,FALSE)</f>
        <v>0</v>
      </c>
      <c r="E6095" s="69"/>
    </row>
    <row r="6096" spans="1:5" ht="37.5" customHeight="1">
      <c r="A6096" s="28" t="s">
        <v>69</v>
      </c>
      <c r="B6096" s="65" t="e">
        <f t="shared" ref="B6096" si="2148">HLOOKUP(D6084,$I$23:$M$32,8,FALSE)</f>
        <v>#N/A</v>
      </c>
      <c r="C6096" s="66"/>
      <c r="D6096" s="68">
        <f>VLOOKUP($I6061,DATA!$A$1:$V$200,16,FALSE)</f>
        <v>0</v>
      </c>
      <c r="E6096" s="69"/>
    </row>
    <row r="6097" spans="1:13" ht="45" customHeight="1">
      <c r="A6097" s="29" t="s">
        <v>70</v>
      </c>
      <c r="B6097" s="65" t="e">
        <f t="shared" ref="B6097" si="2149">HLOOKUP(D6084,$I$23:$M$32,9,FALSE)</f>
        <v>#N/A</v>
      </c>
      <c r="C6097" s="66"/>
      <c r="D6097" s="68">
        <f>VLOOKUP($I6061,DATA!$A$1:$V$200,17,FALSE)</f>
        <v>0</v>
      </c>
      <c r="E6097" s="69"/>
    </row>
    <row r="6098" spans="1:13" ht="37.5" customHeight="1">
      <c r="A6098" s="28" t="s">
        <v>71</v>
      </c>
      <c r="B6098" s="65" t="e">
        <f t="shared" ref="B6098" si="2150">HLOOKUP(D6084,$I$23:$M$32,10,FALSE)</f>
        <v>#N/A</v>
      </c>
      <c r="C6098" s="66"/>
      <c r="D6098" s="68">
        <f>VLOOKUP($I6061,DATA!$A$1:$V$200,18,FALSE)</f>
        <v>0</v>
      </c>
      <c r="E6098" s="69"/>
    </row>
    <row r="6099" spans="1:13" ht="37.5" customHeight="1">
      <c r="A6099" s="30"/>
      <c r="B6099" s="31"/>
      <c r="C6099" s="31"/>
      <c r="D6099" s="32"/>
      <c r="E6099" s="32"/>
    </row>
    <row r="6100" spans="1:13" ht="18.75" customHeight="1">
      <c r="A6100" s="72" t="s">
        <v>72</v>
      </c>
      <c r="B6100" s="72"/>
      <c r="C6100" s="72"/>
      <c r="D6100" s="72"/>
      <c r="E6100" s="72"/>
    </row>
    <row r="6101" spans="1:13" ht="22.5" customHeight="1">
      <c r="A6101" s="26" t="s">
        <v>78</v>
      </c>
    </row>
    <row r="6102" spans="1:13" ht="30" customHeight="1">
      <c r="A6102" s="27" t="s">
        <v>73</v>
      </c>
      <c r="B6102" s="73" t="s">
        <v>60</v>
      </c>
      <c r="C6102" s="74"/>
      <c r="D6102" s="73" t="s">
        <v>61</v>
      </c>
      <c r="E6102" s="74"/>
      <c r="I6102" s="1" t="s">
        <v>26</v>
      </c>
      <c r="J6102" s="1" t="s">
        <v>25</v>
      </c>
      <c r="K6102" s="1" t="s">
        <v>194</v>
      </c>
      <c r="L6102" s="1" t="s">
        <v>195</v>
      </c>
      <c r="M6102" s="1" t="s">
        <v>196</v>
      </c>
    </row>
    <row r="6103" spans="1:13" ht="52.5" customHeight="1">
      <c r="A6103" s="29" t="str">
        <f>GRD!$L$4</f>
        <v>SELECT</v>
      </c>
      <c r="B6103" s="65" t="e">
        <f t="shared" ref="B6103:B6104" si="2151">HLOOKUP(D6103,$I$42:$M$44,$G6103,FALSE)</f>
        <v>#N/A</v>
      </c>
      <c r="C6103" s="66"/>
      <c r="D6103" s="68">
        <f>VLOOKUP($I6061,DATA!$A$1:$V$200,19,FALSE)</f>
        <v>0</v>
      </c>
      <c r="E6103" s="69"/>
      <c r="G6103" s="1">
        <v>2</v>
      </c>
      <c r="H6103" s="1" t="str">
        <f t="shared" ref="H6103:H6104" si="2152">A6103</f>
        <v>SELECT</v>
      </c>
      <c r="I6103" s="1" t="e">
        <f t="shared" ref="I6103:I6104" si="2153">VLOOKUP($H6103,$H$3:$M$15,2,FALSE)</f>
        <v>#N/A</v>
      </c>
      <c r="J6103" s="1" t="e">
        <f t="shared" ref="J6103:J6104" si="2154">VLOOKUP($H6103,$H$3:$M$15,3,FALSE)</f>
        <v>#N/A</v>
      </c>
      <c r="K6103" s="1" t="e">
        <f t="shared" ref="K6103:K6104" si="2155">VLOOKUP($H6103,$H$3:$M$15,4,FALSE)</f>
        <v>#N/A</v>
      </c>
      <c r="L6103" s="1" t="e">
        <f t="shared" ref="L6103:L6104" si="2156">VLOOKUP($H6103,$H$3:$M$15,5,FALSE)</f>
        <v>#N/A</v>
      </c>
      <c r="M6103" s="1" t="e">
        <f t="shared" ref="M6103:M6104" si="2157">VLOOKUP($H6103,$H$3:$M$15,6,FALSE)</f>
        <v>#N/A</v>
      </c>
    </row>
    <row r="6104" spans="1:13" ht="52.5" customHeight="1">
      <c r="A6104" s="29" t="str">
        <f>GRD!$M$4</f>
        <v>SELECT</v>
      </c>
      <c r="B6104" s="65" t="e">
        <f t="shared" si="2151"/>
        <v>#N/A</v>
      </c>
      <c r="C6104" s="66"/>
      <c r="D6104" s="68">
        <f>VLOOKUP($I6061,DATA!$A$1:$V$200,20,FALSE)</f>
        <v>0</v>
      </c>
      <c r="E6104" s="69"/>
      <c r="G6104" s="1">
        <v>3</v>
      </c>
      <c r="H6104" s="1" t="str">
        <f t="shared" si="2152"/>
        <v>SELECT</v>
      </c>
      <c r="I6104" s="1" t="e">
        <f t="shared" si="2153"/>
        <v>#N/A</v>
      </c>
      <c r="J6104" s="1" t="e">
        <f t="shared" si="2154"/>
        <v>#N/A</v>
      </c>
      <c r="K6104" s="1" t="e">
        <f t="shared" si="2155"/>
        <v>#N/A</v>
      </c>
      <c r="L6104" s="1" t="e">
        <f t="shared" si="2156"/>
        <v>#N/A</v>
      </c>
      <c r="M6104" s="1" t="e">
        <f t="shared" si="2157"/>
        <v>#N/A</v>
      </c>
    </row>
    <row r="6105" spans="1:13" ht="37.5" customHeight="1">
      <c r="A6105" s="70" t="s">
        <v>79</v>
      </c>
      <c r="B6105" s="70"/>
      <c r="C6105" s="70"/>
      <c r="D6105" s="70"/>
      <c r="E6105" s="70"/>
    </row>
    <row r="6106" spans="1:13" ht="12" customHeight="1">
      <c r="A6106" s="33"/>
      <c r="B6106" s="33"/>
      <c r="C6106" s="33"/>
      <c r="D6106" s="33"/>
      <c r="E6106" s="33"/>
    </row>
    <row r="6107" spans="1:13" ht="30" customHeight="1">
      <c r="A6107" s="27" t="s">
        <v>73</v>
      </c>
      <c r="B6107" s="71" t="s">
        <v>60</v>
      </c>
      <c r="C6107" s="71"/>
      <c r="D6107" s="71" t="s">
        <v>61</v>
      </c>
      <c r="E6107" s="71"/>
      <c r="I6107" s="1" t="s">
        <v>26</v>
      </c>
      <c r="J6107" s="1" t="s">
        <v>25</v>
      </c>
      <c r="K6107" s="1" t="s">
        <v>194</v>
      </c>
      <c r="L6107" s="1" t="s">
        <v>195</v>
      </c>
      <c r="M6107" s="1" t="s">
        <v>196</v>
      </c>
    </row>
    <row r="6108" spans="1:13" ht="52.5" customHeight="1">
      <c r="A6108" s="29" t="str">
        <f>GRD!$N$4</f>
        <v>SELECT</v>
      </c>
      <c r="B6108" s="65" t="e">
        <f t="shared" ref="B6108:B6109" si="2158">HLOOKUP(D6108,$I$47:$M$49,$G6108,FALSE)</f>
        <v>#N/A</v>
      </c>
      <c r="C6108" s="66"/>
      <c r="D6108" s="67">
        <f>VLOOKUP($I6061,DATA!$A$1:$V$200,21,FALSE)</f>
        <v>0</v>
      </c>
      <c r="E6108" s="67"/>
      <c r="G6108" s="1">
        <v>2</v>
      </c>
      <c r="H6108" s="1" t="str">
        <f t="shared" ref="H6108:H6109" si="2159">A6108</f>
        <v>SELECT</v>
      </c>
      <c r="I6108" s="1" t="e">
        <f t="shared" si="2136"/>
        <v>#N/A</v>
      </c>
      <c r="J6108" s="1" t="e">
        <f t="shared" si="2137"/>
        <v>#N/A</v>
      </c>
      <c r="K6108" s="1" t="e">
        <f t="shared" si="2138"/>
        <v>#N/A</v>
      </c>
      <c r="L6108" s="1" t="e">
        <f t="shared" si="2139"/>
        <v>#N/A</v>
      </c>
      <c r="M6108" s="1" t="e">
        <f t="shared" si="2140"/>
        <v>#N/A</v>
      </c>
    </row>
    <row r="6109" spans="1:13" ht="52.5" customHeight="1">
      <c r="A6109" s="29" t="str">
        <f>GRD!$O$4</f>
        <v>SELECT</v>
      </c>
      <c r="B6109" s="65" t="e">
        <f t="shared" si="2158"/>
        <v>#N/A</v>
      </c>
      <c r="C6109" s="66"/>
      <c r="D6109" s="67">
        <f>VLOOKUP($I6061,DATA!$A$1:$V$200,22,FALSE)</f>
        <v>0</v>
      </c>
      <c r="E6109" s="67"/>
      <c r="G6109" s="1">
        <v>3</v>
      </c>
      <c r="H6109" s="1" t="str">
        <f t="shared" si="2159"/>
        <v>SELECT</v>
      </c>
      <c r="I6109" s="1" t="e">
        <f t="shared" si="2136"/>
        <v>#N/A</v>
      </c>
      <c r="J6109" s="1" t="e">
        <f t="shared" si="2137"/>
        <v>#N/A</v>
      </c>
      <c r="K6109" s="1" t="e">
        <f t="shared" si="2138"/>
        <v>#N/A</v>
      </c>
      <c r="L6109" s="1" t="e">
        <f t="shared" si="2139"/>
        <v>#N/A</v>
      </c>
      <c r="M6109" s="1" t="e">
        <f t="shared" si="2140"/>
        <v>#N/A</v>
      </c>
    </row>
    <row r="6115" spans="1:13">
      <c r="A6115" s="64" t="s">
        <v>80</v>
      </c>
      <c r="B6115" s="64"/>
      <c r="C6115" s="64" t="s">
        <v>81</v>
      </c>
      <c r="D6115" s="64"/>
      <c r="E6115" s="64"/>
    </row>
    <row r="6116" spans="1:13">
      <c r="C6116" s="64" t="s">
        <v>82</v>
      </c>
      <c r="D6116" s="64"/>
      <c r="E6116" s="64"/>
    </row>
    <row r="6117" spans="1:13">
      <c r="A6117" s="1" t="s">
        <v>84</v>
      </c>
    </row>
    <row r="6119" spans="1:13">
      <c r="A6119" s="1" t="s">
        <v>83</v>
      </c>
    </row>
    <row r="6121" spans="1:13" s="21" customFormat="1" ht="18.75" customHeight="1">
      <c r="A6121" s="89" t="s">
        <v>34</v>
      </c>
      <c r="B6121" s="89"/>
      <c r="C6121" s="89"/>
      <c r="D6121" s="89"/>
      <c r="E6121" s="89"/>
      <c r="I6121" s="21">
        <f t="shared" ref="I6121" si="2160">I6061+1</f>
        <v>103</v>
      </c>
    </row>
    <row r="6122" spans="1:13" s="21" customFormat="1" ht="30" customHeight="1">
      <c r="A6122" s="90" t="s">
        <v>35</v>
      </c>
      <c r="B6122" s="90"/>
      <c r="C6122" s="90"/>
      <c r="D6122" s="90"/>
      <c r="E6122" s="90"/>
      <c r="H6122" s="1"/>
      <c r="I6122" s="1"/>
      <c r="J6122" s="1"/>
      <c r="K6122" s="1"/>
      <c r="L6122" s="1"/>
      <c r="M6122" s="1"/>
    </row>
    <row r="6123" spans="1:13" ht="18.75" customHeight="1">
      <c r="A6123" s="22" t="s">
        <v>49</v>
      </c>
      <c r="B6123" s="91" t="str">
        <f>IF((SCH!$B$2=""),"",SCH!$B$2)</f>
        <v/>
      </c>
      <c r="C6123" s="91"/>
      <c r="D6123" s="91"/>
      <c r="E6123" s="92"/>
    </row>
    <row r="6124" spans="1:13" ht="18.75" customHeight="1">
      <c r="A6124" s="23" t="s">
        <v>50</v>
      </c>
      <c r="B6124" s="82" t="str">
        <f>IF((SCH!$B$3=""),"",SCH!$B$3)</f>
        <v/>
      </c>
      <c r="C6124" s="82"/>
      <c r="D6124" s="82"/>
      <c r="E6124" s="83"/>
    </row>
    <row r="6125" spans="1:13" ht="18.75" customHeight="1">
      <c r="A6125" s="23" t="s">
        <v>56</v>
      </c>
      <c r="B6125" s="46" t="str">
        <f>IF((SCH!$B$4=""),"",SCH!$B$4)</f>
        <v/>
      </c>
      <c r="C6125" s="24" t="s">
        <v>57</v>
      </c>
      <c r="D6125" s="82" t="str">
        <f>IF((SCH!$B$5=""),"",SCH!$B$5)</f>
        <v/>
      </c>
      <c r="E6125" s="83"/>
    </row>
    <row r="6126" spans="1:13" ht="18.75" customHeight="1">
      <c r="A6126" s="23" t="s">
        <v>51</v>
      </c>
      <c r="B6126" s="82" t="str">
        <f>IF((SCH!$B$6=""),"",SCH!$B$6)</f>
        <v/>
      </c>
      <c r="C6126" s="82"/>
      <c r="D6126" s="82"/>
      <c r="E6126" s="83"/>
    </row>
    <row r="6127" spans="1:13" ht="18.75" customHeight="1">
      <c r="A6127" s="23" t="s">
        <v>52</v>
      </c>
      <c r="B6127" s="82" t="str">
        <f>IF((SCH!$B$7=""),"",SCH!$B$7)</f>
        <v/>
      </c>
      <c r="C6127" s="82"/>
      <c r="D6127" s="82"/>
      <c r="E6127" s="83"/>
    </row>
    <row r="6128" spans="1:13" ht="18.75" customHeight="1">
      <c r="A6128" s="25" t="s">
        <v>53</v>
      </c>
      <c r="B6128" s="84" t="str">
        <f>IF((SCH!$B$8=""),"",SCH!$B$8)</f>
        <v/>
      </c>
      <c r="C6128" s="84"/>
      <c r="D6128" s="84"/>
      <c r="E6128" s="85"/>
    </row>
    <row r="6129" spans="1:13" ht="26.25" customHeight="1">
      <c r="A6129" s="86" t="s">
        <v>36</v>
      </c>
      <c r="B6129" s="86"/>
      <c r="C6129" s="86"/>
      <c r="D6129" s="86"/>
      <c r="E6129" s="86"/>
    </row>
    <row r="6130" spans="1:13" s="21" customFormat="1" ht="15" customHeight="1">
      <c r="A6130" s="87" t="s">
        <v>37</v>
      </c>
      <c r="B6130" s="87"/>
      <c r="C6130" s="87"/>
      <c r="D6130" s="87"/>
      <c r="E6130" s="87"/>
      <c r="H6130" s="1"/>
      <c r="I6130" s="1"/>
      <c r="J6130" s="1"/>
      <c r="K6130" s="1"/>
      <c r="L6130" s="1"/>
      <c r="M6130" s="1"/>
    </row>
    <row r="6131" spans="1:13" s="21" customFormat="1">
      <c r="A6131" s="88" t="s">
        <v>38</v>
      </c>
      <c r="B6131" s="88"/>
      <c r="C6131" s="88"/>
      <c r="D6131" s="88"/>
      <c r="E6131" s="88"/>
      <c r="H6131" s="1"/>
      <c r="I6131" s="1"/>
      <c r="J6131" s="1"/>
      <c r="K6131" s="1"/>
      <c r="L6131" s="1"/>
      <c r="M6131" s="1"/>
    </row>
    <row r="6132" spans="1:13" ht="26.25" customHeight="1">
      <c r="A6132" s="72" t="s">
        <v>39</v>
      </c>
      <c r="B6132" s="72"/>
      <c r="C6132" s="72"/>
      <c r="D6132" s="72"/>
      <c r="E6132" s="72"/>
    </row>
    <row r="6133" spans="1:13" ht="23.25">
      <c r="A6133" s="5" t="s">
        <v>45</v>
      </c>
      <c r="B6133" s="45">
        <f>VLOOKUP($I6121,DATA!$A$1:$V$200,2,FALSE)</f>
        <v>0</v>
      </c>
      <c r="C6133" s="43" t="s">
        <v>48</v>
      </c>
      <c r="D6133" s="81">
        <f>VLOOKUP($I6121,DATA!$A$1:$V$200,3,FALSE)</f>
        <v>0</v>
      </c>
      <c r="E6133" s="81"/>
    </row>
    <row r="6134" spans="1:13" ht="23.25">
      <c r="A6134" s="5" t="s">
        <v>46</v>
      </c>
      <c r="B6134" s="79">
        <f>VLOOKUP($I6121,DATA!$A$1:$V$200,4,FALSE)</f>
        <v>0</v>
      </c>
      <c r="C6134" s="79"/>
      <c r="D6134" s="79"/>
      <c r="E6134" s="79"/>
    </row>
    <row r="6135" spans="1:13" ht="23.25">
      <c r="A6135" s="5" t="s">
        <v>47</v>
      </c>
      <c r="B6135" s="79">
        <f>VLOOKUP($I6121,DATA!$A$1:$V$200,5,FALSE)</f>
        <v>0</v>
      </c>
      <c r="C6135" s="79"/>
      <c r="D6135" s="79"/>
      <c r="E6135" s="79"/>
    </row>
    <row r="6136" spans="1:13" ht="23.25" customHeight="1">
      <c r="A6136" s="5" t="s">
        <v>40</v>
      </c>
      <c r="B6136" s="79">
        <f>VLOOKUP($I6121,DATA!$A$1:$V$200,6,FALSE)</f>
        <v>0</v>
      </c>
      <c r="C6136" s="79"/>
      <c r="D6136" s="79"/>
      <c r="E6136" s="79"/>
    </row>
    <row r="6137" spans="1:13" ht="23.25" customHeight="1">
      <c r="A6137" s="5" t="s">
        <v>41</v>
      </c>
      <c r="B6137" s="79">
        <f>VLOOKUP($I6121,DATA!$A$1:$V$200,7,FALSE)</f>
        <v>0</v>
      </c>
      <c r="C6137" s="79"/>
      <c r="D6137" s="79"/>
      <c r="E6137" s="79"/>
    </row>
    <row r="6138" spans="1:13" ht="23.25" customHeight="1">
      <c r="A6138" s="5" t="s">
        <v>42</v>
      </c>
      <c r="B6138" s="79">
        <f>VLOOKUP($I6121,DATA!$A$1:$V$200,8,FALSE)</f>
        <v>0</v>
      </c>
      <c r="C6138" s="79"/>
      <c r="D6138" s="79"/>
      <c r="E6138" s="79"/>
    </row>
    <row r="6139" spans="1:13" ht="25.5">
      <c r="A6139" s="5" t="s">
        <v>43</v>
      </c>
      <c r="B6139" s="79">
        <f>VLOOKUP($I6121,DATA!$A$1:$V$200,9,FALSE)</f>
        <v>0</v>
      </c>
      <c r="C6139" s="79"/>
      <c r="D6139" s="79"/>
      <c r="E6139" s="79"/>
    </row>
    <row r="6140" spans="1:13" ht="22.5" customHeight="1">
      <c r="A6140" s="80" t="s">
        <v>44</v>
      </c>
      <c r="B6140" s="80"/>
      <c r="C6140" s="80"/>
      <c r="D6140" s="80"/>
      <c r="E6140" s="80"/>
    </row>
    <row r="6141" spans="1:13" ht="18.75" customHeight="1">
      <c r="A6141" s="72" t="s">
        <v>58</v>
      </c>
      <c r="B6141" s="72"/>
      <c r="C6141" s="72"/>
      <c r="D6141" s="72"/>
      <c r="E6141" s="72"/>
    </row>
    <row r="6142" spans="1:13" ht="22.5" customHeight="1">
      <c r="A6142" s="26" t="s">
        <v>74</v>
      </c>
    </row>
    <row r="6143" spans="1:13" ht="18" customHeight="1">
      <c r="A6143" s="44" t="s">
        <v>59</v>
      </c>
      <c r="B6143" s="73" t="s">
        <v>60</v>
      </c>
      <c r="C6143" s="74"/>
      <c r="D6143" s="73" t="s">
        <v>61</v>
      </c>
      <c r="E6143" s="74"/>
    </row>
    <row r="6144" spans="1:13" ht="37.5" customHeight="1">
      <c r="A6144" s="28" t="s">
        <v>62</v>
      </c>
      <c r="B6144" s="65" t="e">
        <f t="shared" ref="B6144" si="2161">HLOOKUP(D6144,$I$23:$M$32,2,FALSE)</f>
        <v>#N/A</v>
      </c>
      <c r="C6144" s="66"/>
      <c r="D6144" s="68">
        <f>VLOOKUP($I6121,DATA!$A$1:$V$200,10,FALSE)</f>
        <v>0</v>
      </c>
      <c r="E6144" s="69"/>
    </row>
    <row r="6145" spans="1:5" ht="37.5" customHeight="1">
      <c r="A6145" s="28" t="s">
        <v>63</v>
      </c>
      <c r="B6145" s="65" t="e">
        <f t="shared" ref="B6145" si="2162">HLOOKUP(D6144,$I$23:$M$32,3,FALSE)</f>
        <v>#N/A</v>
      </c>
      <c r="C6145" s="66"/>
      <c r="D6145" s="68">
        <f>VLOOKUP($I6121,DATA!$A$1:$V$200,11,FALSE)</f>
        <v>0</v>
      </c>
      <c r="E6145" s="69"/>
    </row>
    <row r="6146" spans="1:5" ht="37.5" customHeight="1">
      <c r="A6146" s="28" t="s">
        <v>64</v>
      </c>
      <c r="B6146" s="65" t="e">
        <f t="shared" ref="B6146" si="2163">HLOOKUP(D6144,$I$23:$M$32,4,FALSE)</f>
        <v>#N/A</v>
      </c>
      <c r="C6146" s="66"/>
      <c r="D6146" s="68">
        <f>VLOOKUP($I6121,DATA!$A$1:$V$200,12,FALSE)</f>
        <v>0</v>
      </c>
      <c r="E6146" s="69"/>
    </row>
    <row r="6147" spans="1:5" ht="21.75" customHeight="1">
      <c r="A6147" s="26" t="s">
        <v>75</v>
      </c>
    </row>
    <row r="6148" spans="1:5" ht="18" customHeight="1">
      <c r="A6148" s="75" t="s">
        <v>65</v>
      </c>
      <c r="B6148" s="73" t="s">
        <v>60</v>
      </c>
      <c r="C6148" s="74"/>
      <c r="D6148" s="73" t="s">
        <v>61</v>
      </c>
      <c r="E6148" s="74"/>
    </row>
    <row r="6149" spans="1:5" ht="37.5" customHeight="1">
      <c r="A6149" s="76"/>
      <c r="B6149" s="65" t="e">
        <f t="shared" ref="B6149" si="2164">HLOOKUP(D6144,$I$23:$M$32,5,FALSE)</f>
        <v>#N/A</v>
      </c>
      <c r="C6149" s="66"/>
      <c r="D6149" s="68">
        <f>VLOOKUP($I6121,DATA!$A$1:$V$200,13,FALSE)</f>
        <v>0</v>
      </c>
      <c r="E6149" s="69"/>
    </row>
    <row r="6150" spans="1:5" ht="22.5" customHeight="1">
      <c r="A6150" s="26" t="s">
        <v>76</v>
      </c>
    </row>
    <row r="6151" spans="1:5" ht="18" customHeight="1">
      <c r="A6151" s="77" t="s">
        <v>66</v>
      </c>
      <c r="B6151" s="73" t="s">
        <v>60</v>
      </c>
      <c r="C6151" s="74"/>
      <c r="D6151" s="73" t="s">
        <v>61</v>
      </c>
      <c r="E6151" s="74"/>
    </row>
    <row r="6152" spans="1:5" ht="37.5" customHeight="1">
      <c r="A6152" s="78"/>
      <c r="B6152" s="65" t="e">
        <f t="shared" ref="B6152" si="2165">HLOOKUP(D6144,$I$23:$M$32,6,FALSE)</f>
        <v>#N/A</v>
      </c>
      <c r="C6152" s="66"/>
      <c r="D6152" s="68">
        <f>VLOOKUP($I6121,DATA!$A$1:$V$200,14,FALSE)</f>
        <v>0</v>
      </c>
      <c r="E6152" s="69"/>
    </row>
    <row r="6153" spans="1:5" ht="22.5" customHeight="1">
      <c r="A6153" s="26" t="s">
        <v>77</v>
      </c>
    </row>
    <row r="6154" spans="1:5" ht="30" customHeight="1">
      <c r="A6154" s="27" t="s">
        <v>67</v>
      </c>
      <c r="B6154" s="73" t="s">
        <v>60</v>
      </c>
      <c r="C6154" s="74"/>
      <c r="D6154" s="73" t="s">
        <v>61</v>
      </c>
      <c r="E6154" s="74"/>
    </row>
    <row r="6155" spans="1:5" ht="37.5" customHeight="1">
      <c r="A6155" s="28" t="s">
        <v>68</v>
      </c>
      <c r="B6155" s="65" t="e">
        <f t="shared" ref="B6155" si="2166">HLOOKUP(D6144,$I$23:$M$32,7,FALSE)</f>
        <v>#N/A</v>
      </c>
      <c r="C6155" s="66"/>
      <c r="D6155" s="68">
        <f>VLOOKUP($I6121,DATA!$A$1:$V$200,15,FALSE)</f>
        <v>0</v>
      </c>
      <c r="E6155" s="69"/>
    </row>
    <row r="6156" spans="1:5" ht="37.5" customHeight="1">
      <c r="A6156" s="28" t="s">
        <v>69</v>
      </c>
      <c r="B6156" s="65" t="e">
        <f t="shared" ref="B6156" si="2167">HLOOKUP(D6144,$I$23:$M$32,8,FALSE)</f>
        <v>#N/A</v>
      </c>
      <c r="C6156" s="66"/>
      <c r="D6156" s="68">
        <f>VLOOKUP($I6121,DATA!$A$1:$V$200,16,FALSE)</f>
        <v>0</v>
      </c>
      <c r="E6156" s="69"/>
    </row>
    <row r="6157" spans="1:5" ht="45" customHeight="1">
      <c r="A6157" s="29" t="s">
        <v>70</v>
      </c>
      <c r="B6157" s="65" t="e">
        <f t="shared" ref="B6157" si="2168">HLOOKUP(D6144,$I$23:$M$32,9,FALSE)</f>
        <v>#N/A</v>
      </c>
      <c r="C6157" s="66"/>
      <c r="D6157" s="68">
        <f>VLOOKUP($I6121,DATA!$A$1:$V$200,17,FALSE)</f>
        <v>0</v>
      </c>
      <c r="E6157" s="69"/>
    </row>
    <row r="6158" spans="1:5" ht="37.5" customHeight="1">
      <c r="A6158" s="28" t="s">
        <v>71</v>
      </c>
      <c r="B6158" s="65" t="e">
        <f t="shared" ref="B6158" si="2169">HLOOKUP(D6144,$I$23:$M$32,10,FALSE)</f>
        <v>#N/A</v>
      </c>
      <c r="C6158" s="66"/>
      <c r="D6158" s="68">
        <f>VLOOKUP($I6121,DATA!$A$1:$V$200,18,FALSE)</f>
        <v>0</v>
      </c>
      <c r="E6158" s="69"/>
    </row>
    <row r="6159" spans="1:5" ht="37.5" customHeight="1">
      <c r="A6159" s="30"/>
      <c r="B6159" s="31"/>
      <c r="C6159" s="31"/>
      <c r="D6159" s="32"/>
      <c r="E6159" s="32"/>
    </row>
    <row r="6160" spans="1:5" ht="18.75" customHeight="1">
      <c r="A6160" s="72" t="s">
        <v>72</v>
      </c>
      <c r="B6160" s="72"/>
      <c r="C6160" s="72"/>
      <c r="D6160" s="72"/>
      <c r="E6160" s="72"/>
    </row>
    <row r="6161" spans="1:13" ht="22.5" customHeight="1">
      <c r="A6161" s="26" t="s">
        <v>78</v>
      </c>
    </row>
    <row r="6162" spans="1:13" ht="30" customHeight="1">
      <c r="A6162" s="27" t="s">
        <v>73</v>
      </c>
      <c r="B6162" s="73" t="s">
        <v>60</v>
      </c>
      <c r="C6162" s="74"/>
      <c r="D6162" s="73" t="s">
        <v>61</v>
      </c>
      <c r="E6162" s="74"/>
      <c r="I6162" s="1" t="s">
        <v>26</v>
      </c>
      <c r="J6162" s="1" t="s">
        <v>25</v>
      </c>
      <c r="K6162" s="1" t="s">
        <v>194</v>
      </c>
      <c r="L6162" s="1" t="s">
        <v>195</v>
      </c>
      <c r="M6162" s="1" t="s">
        <v>196</v>
      </c>
    </row>
    <row r="6163" spans="1:13" ht="52.5" customHeight="1">
      <c r="A6163" s="29" t="str">
        <f>GRD!$L$4</f>
        <v>SELECT</v>
      </c>
      <c r="B6163" s="65" t="e">
        <f t="shared" ref="B6163:B6164" si="2170">HLOOKUP(D6163,$I$42:$M$44,$G6163,FALSE)</f>
        <v>#N/A</v>
      </c>
      <c r="C6163" s="66"/>
      <c r="D6163" s="68">
        <f>VLOOKUP($I6121,DATA!$A$1:$V$200,19,FALSE)</f>
        <v>0</v>
      </c>
      <c r="E6163" s="69"/>
      <c r="G6163" s="1">
        <v>2</v>
      </c>
      <c r="H6163" s="1" t="str">
        <f t="shared" ref="H6163:H6164" si="2171">A6163</f>
        <v>SELECT</v>
      </c>
      <c r="I6163" s="1" t="e">
        <f t="shared" ref="I6163:I6164" si="2172">VLOOKUP($H6163,$H$3:$M$15,2,FALSE)</f>
        <v>#N/A</v>
      </c>
      <c r="J6163" s="1" t="e">
        <f t="shared" ref="J6163:J6164" si="2173">VLOOKUP($H6163,$H$3:$M$15,3,FALSE)</f>
        <v>#N/A</v>
      </c>
      <c r="K6163" s="1" t="e">
        <f t="shared" ref="K6163:K6164" si="2174">VLOOKUP($H6163,$H$3:$M$15,4,FALSE)</f>
        <v>#N/A</v>
      </c>
      <c r="L6163" s="1" t="e">
        <f t="shared" ref="L6163:L6164" si="2175">VLOOKUP($H6163,$H$3:$M$15,5,FALSE)</f>
        <v>#N/A</v>
      </c>
      <c r="M6163" s="1" t="e">
        <f t="shared" ref="M6163:M6164" si="2176">VLOOKUP($H6163,$H$3:$M$15,6,FALSE)</f>
        <v>#N/A</v>
      </c>
    </row>
    <row r="6164" spans="1:13" ht="52.5" customHeight="1">
      <c r="A6164" s="29" t="str">
        <f>GRD!$M$4</f>
        <v>SELECT</v>
      </c>
      <c r="B6164" s="65" t="e">
        <f t="shared" si="2170"/>
        <v>#N/A</v>
      </c>
      <c r="C6164" s="66"/>
      <c r="D6164" s="68">
        <f>VLOOKUP($I6121,DATA!$A$1:$V$200,20,FALSE)</f>
        <v>0</v>
      </c>
      <c r="E6164" s="69"/>
      <c r="G6164" s="1">
        <v>3</v>
      </c>
      <c r="H6164" s="1" t="str">
        <f t="shared" si="2171"/>
        <v>SELECT</v>
      </c>
      <c r="I6164" s="1" t="e">
        <f t="shared" si="2172"/>
        <v>#N/A</v>
      </c>
      <c r="J6164" s="1" t="e">
        <f t="shared" si="2173"/>
        <v>#N/A</v>
      </c>
      <c r="K6164" s="1" t="e">
        <f t="shared" si="2174"/>
        <v>#N/A</v>
      </c>
      <c r="L6164" s="1" t="e">
        <f t="shared" si="2175"/>
        <v>#N/A</v>
      </c>
      <c r="M6164" s="1" t="e">
        <f t="shared" si="2176"/>
        <v>#N/A</v>
      </c>
    </row>
    <row r="6165" spans="1:13" ht="37.5" customHeight="1">
      <c r="A6165" s="70" t="s">
        <v>79</v>
      </c>
      <c r="B6165" s="70"/>
      <c r="C6165" s="70"/>
      <c r="D6165" s="70"/>
      <c r="E6165" s="70"/>
    </row>
    <row r="6166" spans="1:13" ht="12" customHeight="1">
      <c r="A6166" s="33"/>
      <c r="B6166" s="33"/>
      <c r="C6166" s="33"/>
      <c r="D6166" s="33"/>
      <c r="E6166" s="33"/>
    </row>
    <row r="6167" spans="1:13" ht="30" customHeight="1">
      <c r="A6167" s="27" t="s">
        <v>73</v>
      </c>
      <c r="B6167" s="71" t="s">
        <v>60</v>
      </c>
      <c r="C6167" s="71"/>
      <c r="D6167" s="71" t="s">
        <v>61</v>
      </c>
      <c r="E6167" s="71"/>
      <c r="I6167" s="1" t="s">
        <v>26</v>
      </c>
      <c r="J6167" s="1" t="s">
        <v>25</v>
      </c>
      <c r="K6167" s="1" t="s">
        <v>194</v>
      </c>
      <c r="L6167" s="1" t="s">
        <v>195</v>
      </c>
      <c r="M6167" s="1" t="s">
        <v>196</v>
      </c>
    </row>
    <row r="6168" spans="1:13" ht="52.5" customHeight="1">
      <c r="A6168" s="29" t="str">
        <f>GRD!$N$4</f>
        <v>SELECT</v>
      </c>
      <c r="B6168" s="65" t="e">
        <f t="shared" ref="B6168:B6169" si="2177">HLOOKUP(D6168,$I$47:$M$49,$G6168,FALSE)</f>
        <v>#N/A</v>
      </c>
      <c r="C6168" s="66"/>
      <c r="D6168" s="67">
        <f>VLOOKUP($I6121,DATA!$A$1:$V$200,21,FALSE)</f>
        <v>0</v>
      </c>
      <c r="E6168" s="67"/>
      <c r="G6168" s="1">
        <v>2</v>
      </c>
      <c r="H6168" s="1" t="str">
        <f t="shared" ref="H6168:H6169" si="2178">A6168</f>
        <v>SELECT</v>
      </c>
      <c r="I6168" s="1" t="e">
        <f t="shared" ref="I6168:I6229" si="2179">VLOOKUP($H6168,$H$3:$M$15,2,FALSE)</f>
        <v>#N/A</v>
      </c>
      <c r="J6168" s="1" t="e">
        <f t="shared" ref="J6168:J6229" si="2180">VLOOKUP($H6168,$H$3:$M$15,3,FALSE)</f>
        <v>#N/A</v>
      </c>
      <c r="K6168" s="1" t="e">
        <f t="shared" ref="K6168:K6229" si="2181">VLOOKUP($H6168,$H$3:$M$15,4,FALSE)</f>
        <v>#N/A</v>
      </c>
      <c r="L6168" s="1" t="e">
        <f t="shared" ref="L6168:L6229" si="2182">VLOOKUP($H6168,$H$3:$M$15,5,FALSE)</f>
        <v>#N/A</v>
      </c>
      <c r="M6168" s="1" t="e">
        <f t="shared" ref="M6168:M6229" si="2183">VLOOKUP($H6168,$H$3:$M$15,6,FALSE)</f>
        <v>#N/A</v>
      </c>
    </row>
    <row r="6169" spans="1:13" ht="52.5" customHeight="1">
      <c r="A6169" s="29" t="str">
        <f>GRD!$O$4</f>
        <v>SELECT</v>
      </c>
      <c r="B6169" s="65" t="e">
        <f t="shared" si="2177"/>
        <v>#N/A</v>
      </c>
      <c r="C6169" s="66"/>
      <c r="D6169" s="67">
        <f>VLOOKUP($I6121,DATA!$A$1:$V$200,22,FALSE)</f>
        <v>0</v>
      </c>
      <c r="E6169" s="67"/>
      <c r="G6169" s="1">
        <v>3</v>
      </c>
      <c r="H6169" s="1" t="str">
        <f t="shared" si="2178"/>
        <v>SELECT</v>
      </c>
      <c r="I6169" s="1" t="e">
        <f t="shared" si="2179"/>
        <v>#N/A</v>
      </c>
      <c r="J6169" s="1" t="e">
        <f t="shared" si="2180"/>
        <v>#N/A</v>
      </c>
      <c r="K6169" s="1" t="e">
        <f t="shared" si="2181"/>
        <v>#N/A</v>
      </c>
      <c r="L6169" s="1" t="e">
        <f t="shared" si="2182"/>
        <v>#N/A</v>
      </c>
      <c r="M6169" s="1" t="e">
        <f t="shared" si="2183"/>
        <v>#N/A</v>
      </c>
    </row>
    <row r="6175" spans="1:13">
      <c r="A6175" s="64" t="s">
        <v>80</v>
      </c>
      <c r="B6175" s="64"/>
      <c r="C6175" s="64" t="s">
        <v>81</v>
      </c>
      <c r="D6175" s="64"/>
      <c r="E6175" s="64"/>
    </row>
    <row r="6176" spans="1:13">
      <c r="C6176" s="64" t="s">
        <v>82</v>
      </c>
      <c r="D6176" s="64"/>
      <c r="E6176" s="64"/>
    </row>
    <row r="6177" spans="1:13">
      <c r="A6177" s="1" t="s">
        <v>84</v>
      </c>
    </row>
    <row r="6179" spans="1:13">
      <c r="A6179" s="1" t="s">
        <v>83</v>
      </c>
    </row>
    <row r="6181" spans="1:13" s="21" customFormat="1" ht="18.75" customHeight="1">
      <c r="A6181" s="89" t="s">
        <v>34</v>
      </c>
      <c r="B6181" s="89"/>
      <c r="C6181" s="89"/>
      <c r="D6181" s="89"/>
      <c r="E6181" s="89"/>
      <c r="I6181" s="21">
        <f t="shared" ref="I6181" si="2184">I6121+1</f>
        <v>104</v>
      </c>
    </row>
    <row r="6182" spans="1:13" s="21" customFormat="1" ht="30" customHeight="1">
      <c r="A6182" s="90" t="s">
        <v>35</v>
      </c>
      <c r="B6182" s="90"/>
      <c r="C6182" s="90"/>
      <c r="D6182" s="90"/>
      <c r="E6182" s="90"/>
      <c r="H6182" s="1"/>
      <c r="I6182" s="1"/>
      <c r="J6182" s="1"/>
      <c r="K6182" s="1"/>
      <c r="L6182" s="1"/>
      <c r="M6182" s="1"/>
    </row>
    <row r="6183" spans="1:13" ht="18.75" customHeight="1">
      <c r="A6183" s="22" t="s">
        <v>49</v>
      </c>
      <c r="B6183" s="91" t="str">
        <f>IF((SCH!$B$2=""),"",SCH!$B$2)</f>
        <v/>
      </c>
      <c r="C6183" s="91"/>
      <c r="D6183" s="91"/>
      <c r="E6183" s="92"/>
    </row>
    <row r="6184" spans="1:13" ht="18.75" customHeight="1">
      <c r="A6184" s="23" t="s">
        <v>50</v>
      </c>
      <c r="B6184" s="82" t="str">
        <f>IF((SCH!$B$3=""),"",SCH!$B$3)</f>
        <v/>
      </c>
      <c r="C6184" s="82"/>
      <c r="D6184" s="82"/>
      <c r="E6184" s="83"/>
    </row>
    <row r="6185" spans="1:13" ht="18.75" customHeight="1">
      <c r="A6185" s="23" t="s">
        <v>56</v>
      </c>
      <c r="B6185" s="46" t="str">
        <f>IF((SCH!$B$4=""),"",SCH!$B$4)</f>
        <v/>
      </c>
      <c r="C6185" s="24" t="s">
        <v>57</v>
      </c>
      <c r="D6185" s="82" t="str">
        <f>IF((SCH!$B$5=""),"",SCH!$B$5)</f>
        <v/>
      </c>
      <c r="E6185" s="83"/>
    </row>
    <row r="6186" spans="1:13" ht="18.75" customHeight="1">
      <c r="A6186" s="23" t="s">
        <v>51</v>
      </c>
      <c r="B6186" s="82" t="str">
        <f>IF((SCH!$B$6=""),"",SCH!$B$6)</f>
        <v/>
      </c>
      <c r="C6186" s="82"/>
      <c r="D6186" s="82"/>
      <c r="E6186" s="83"/>
    </row>
    <row r="6187" spans="1:13" ht="18.75" customHeight="1">
      <c r="A6187" s="23" t="s">
        <v>52</v>
      </c>
      <c r="B6187" s="82" t="str">
        <f>IF((SCH!$B$7=""),"",SCH!$B$7)</f>
        <v/>
      </c>
      <c r="C6187" s="82"/>
      <c r="D6187" s="82"/>
      <c r="E6187" s="83"/>
    </row>
    <row r="6188" spans="1:13" ht="18.75" customHeight="1">
      <c r="A6188" s="25" t="s">
        <v>53</v>
      </c>
      <c r="B6188" s="84" t="str">
        <f>IF((SCH!$B$8=""),"",SCH!$B$8)</f>
        <v/>
      </c>
      <c r="C6188" s="84"/>
      <c r="D6188" s="84"/>
      <c r="E6188" s="85"/>
    </row>
    <row r="6189" spans="1:13" ht="26.25" customHeight="1">
      <c r="A6189" s="86" t="s">
        <v>36</v>
      </c>
      <c r="B6189" s="86"/>
      <c r="C6189" s="86"/>
      <c r="D6189" s="86"/>
      <c r="E6189" s="86"/>
    </row>
    <row r="6190" spans="1:13" s="21" customFormat="1" ht="15" customHeight="1">
      <c r="A6190" s="87" t="s">
        <v>37</v>
      </c>
      <c r="B6190" s="87"/>
      <c r="C6190" s="87"/>
      <c r="D6190" s="87"/>
      <c r="E6190" s="87"/>
      <c r="H6190" s="1"/>
      <c r="I6190" s="1"/>
      <c r="J6190" s="1"/>
      <c r="K6190" s="1"/>
      <c r="L6190" s="1"/>
      <c r="M6190" s="1"/>
    </row>
    <row r="6191" spans="1:13" s="21" customFormat="1">
      <c r="A6191" s="88" t="s">
        <v>38</v>
      </c>
      <c r="B6191" s="88"/>
      <c r="C6191" s="88"/>
      <c r="D6191" s="88"/>
      <c r="E6191" s="88"/>
      <c r="H6191" s="1"/>
      <c r="I6191" s="1"/>
      <c r="J6191" s="1"/>
      <c r="K6191" s="1"/>
      <c r="L6191" s="1"/>
      <c r="M6191" s="1"/>
    </row>
    <row r="6192" spans="1:13" ht="26.25" customHeight="1">
      <c r="A6192" s="72" t="s">
        <v>39</v>
      </c>
      <c r="B6192" s="72"/>
      <c r="C6192" s="72"/>
      <c r="D6192" s="72"/>
      <c r="E6192" s="72"/>
    </row>
    <row r="6193" spans="1:5" ht="23.25">
      <c r="A6193" s="5" t="s">
        <v>45</v>
      </c>
      <c r="B6193" s="45">
        <f>VLOOKUP($I6181,DATA!$A$1:$V$200,2,FALSE)</f>
        <v>0</v>
      </c>
      <c r="C6193" s="43" t="s">
        <v>48</v>
      </c>
      <c r="D6193" s="81">
        <f>VLOOKUP($I6181,DATA!$A$1:$V$200,3,FALSE)</f>
        <v>0</v>
      </c>
      <c r="E6193" s="81"/>
    </row>
    <row r="6194" spans="1:5" ht="23.25">
      <c r="A6194" s="5" t="s">
        <v>46</v>
      </c>
      <c r="B6194" s="79">
        <f>VLOOKUP($I6181,DATA!$A$1:$V$200,4,FALSE)</f>
        <v>0</v>
      </c>
      <c r="C6194" s="79"/>
      <c r="D6194" s="79"/>
      <c r="E6194" s="79"/>
    </row>
    <row r="6195" spans="1:5" ht="23.25">
      <c r="A6195" s="5" t="s">
        <v>47</v>
      </c>
      <c r="B6195" s="79">
        <f>VLOOKUP($I6181,DATA!$A$1:$V$200,5,FALSE)</f>
        <v>0</v>
      </c>
      <c r="C6195" s="79"/>
      <c r="D6195" s="79"/>
      <c r="E6195" s="79"/>
    </row>
    <row r="6196" spans="1:5" ht="23.25" customHeight="1">
      <c r="A6196" s="5" t="s">
        <v>40</v>
      </c>
      <c r="B6196" s="79">
        <f>VLOOKUP($I6181,DATA!$A$1:$V$200,6,FALSE)</f>
        <v>0</v>
      </c>
      <c r="C6196" s="79"/>
      <c r="D6196" s="79"/>
      <c r="E6196" s="79"/>
    </row>
    <row r="6197" spans="1:5" ht="23.25" customHeight="1">
      <c r="A6197" s="5" t="s">
        <v>41</v>
      </c>
      <c r="B6197" s="79">
        <f>VLOOKUP($I6181,DATA!$A$1:$V$200,7,FALSE)</f>
        <v>0</v>
      </c>
      <c r="C6197" s="79"/>
      <c r="D6197" s="79"/>
      <c r="E6197" s="79"/>
    </row>
    <row r="6198" spans="1:5" ht="23.25" customHeight="1">
      <c r="A6198" s="5" t="s">
        <v>42</v>
      </c>
      <c r="B6198" s="79">
        <f>VLOOKUP($I6181,DATA!$A$1:$V$200,8,FALSE)</f>
        <v>0</v>
      </c>
      <c r="C6198" s="79"/>
      <c r="D6198" s="79"/>
      <c r="E6198" s="79"/>
    </row>
    <row r="6199" spans="1:5" ht="25.5">
      <c r="A6199" s="5" t="s">
        <v>43</v>
      </c>
      <c r="B6199" s="79">
        <f>VLOOKUP($I6181,DATA!$A$1:$V$200,9,FALSE)</f>
        <v>0</v>
      </c>
      <c r="C6199" s="79"/>
      <c r="D6199" s="79"/>
      <c r="E6199" s="79"/>
    </row>
    <row r="6200" spans="1:5" ht="22.5" customHeight="1">
      <c r="A6200" s="80" t="s">
        <v>44</v>
      </c>
      <c r="B6200" s="80"/>
      <c r="C6200" s="80"/>
      <c r="D6200" s="80"/>
      <c r="E6200" s="80"/>
    </row>
    <row r="6201" spans="1:5" ht="18.75" customHeight="1">
      <c r="A6201" s="72" t="s">
        <v>58</v>
      </c>
      <c r="B6201" s="72"/>
      <c r="C6201" s="72"/>
      <c r="D6201" s="72"/>
      <c r="E6201" s="72"/>
    </row>
    <row r="6202" spans="1:5" ht="22.5" customHeight="1">
      <c r="A6202" s="26" t="s">
        <v>74</v>
      </c>
    </row>
    <row r="6203" spans="1:5" ht="18" customHeight="1">
      <c r="A6203" s="44" t="s">
        <v>59</v>
      </c>
      <c r="B6203" s="73" t="s">
        <v>60</v>
      </c>
      <c r="C6203" s="74"/>
      <c r="D6203" s="73" t="s">
        <v>61</v>
      </c>
      <c r="E6203" s="74"/>
    </row>
    <row r="6204" spans="1:5" ht="37.5" customHeight="1">
      <c r="A6204" s="28" t="s">
        <v>62</v>
      </c>
      <c r="B6204" s="65" t="e">
        <f t="shared" ref="B6204" si="2185">HLOOKUP(D6204,$I$23:$M$32,2,FALSE)</f>
        <v>#N/A</v>
      </c>
      <c r="C6204" s="66"/>
      <c r="D6204" s="68">
        <f>VLOOKUP($I6181,DATA!$A$1:$V$200,10,FALSE)</f>
        <v>0</v>
      </c>
      <c r="E6204" s="69"/>
    </row>
    <row r="6205" spans="1:5" ht="37.5" customHeight="1">
      <c r="A6205" s="28" t="s">
        <v>63</v>
      </c>
      <c r="B6205" s="65" t="e">
        <f t="shared" ref="B6205" si="2186">HLOOKUP(D6204,$I$23:$M$32,3,FALSE)</f>
        <v>#N/A</v>
      </c>
      <c r="C6205" s="66"/>
      <c r="D6205" s="68">
        <f>VLOOKUP($I6181,DATA!$A$1:$V$200,11,FALSE)</f>
        <v>0</v>
      </c>
      <c r="E6205" s="69"/>
    </row>
    <row r="6206" spans="1:5" ht="37.5" customHeight="1">
      <c r="A6206" s="28" t="s">
        <v>64</v>
      </c>
      <c r="B6206" s="65" t="e">
        <f t="shared" ref="B6206" si="2187">HLOOKUP(D6204,$I$23:$M$32,4,FALSE)</f>
        <v>#N/A</v>
      </c>
      <c r="C6206" s="66"/>
      <c r="D6206" s="68">
        <f>VLOOKUP($I6181,DATA!$A$1:$V$200,12,FALSE)</f>
        <v>0</v>
      </c>
      <c r="E6206" s="69"/>
    </row>
    <row r="6207" spans="1:5" ht="21.75" customHeight="1">
      <c r="A6207" s="26" t="s">
        <v>75</v>
      </c>
    </row>
    <row r="6208" spans="1:5" ht="18" customHeight="1">
      <c r="A6208" s="75" t="s">
        <v>65</v>
      </c>
      <c r="B6208" s="73" t="s">
        <v>60</v>
      </c>
      <c r="C6208" s="74"/>
      <c r="D6208" s="73" t="s">
        <v>61</v>
      </c>
      <c r="E6208" s="74"/>
    </row>
    <row r="6209" spans="1:13" ht="37.5" customHeight="1">
      <c r="A6209" s="76"/>
      <c r="B6209" s="65" t="e">
        <f t="shared" ref="B6209" si="2188">HLOOKUP(D6204,$I$23:$M$32,5,FALSE)</f>
        <v>#N/A</v>
      </c>
      <c r="C6209" s="66"/>
      <c r="D6209" s="68">
        <f>VLOOKUP($I6181,DATA!$A$1:$V$200,13,FALSE)</f>
        <v>0</v>
      </c>
      <c r="E6209" s="69"/>
    </row>
    <row r="6210" spans="1:13" ht="22.5" customHeight="1">
      <c r="A6210" s="26" t="s">
        <v>76</v>
      </c>
    </row>
    <row r="6211" spans="1:13" ht="18" customHeight="1">
      <c r="A6211" s="77" t="s">
        <v>66</v>
      </c>
      <c r="B6211" s="73" t="s">
        <v>60</v>
      </c>
      <c r="C6211" s="74"/>
      <c r="D6211" s="73" t="s">
        <v>61</v>
      </c>
      <c r="E6211" s="74"/>
    </row>
    <row r="6212" spans="1:13" ht="37.5" customHeight="1">
      <c r="A6212" s="78"/>
      <c r="B6212" s="65" t="e">
        <f t="shared" ref="B6212" si="2189">HLOOKUP(D6204,$I$23:$M$32,6,FALSE)</f>
        <v>#N/A</v>
      </c>
      <c r="C6212" s="66"/>
      <c r="D6212" s="68">
        <f>VLOOKUP($I6181,DATA!$A$1:$V$200,14,FALSE)</f>
        <v>0</v>
      </c>
      <c r="E6212" s="69"/>
    </row>
    <row r="6213" spans="1:13" ht="22.5" customHeight="1">
      <c r="A6213" s="26" t="s">
        <v>77</v>
      </c>
    </row>
    <row r="6214" spans="1:13" ht="30" customHeight="1">
      <c r="A6214" s="27" t="s">
        <v>67</v>
      </c>
      <c r="B6214" s="73" t="s">
        <v>60</v>
      </c>
      <c r="C6214" s="74"/>
      <c r="D6214" s="73" t="s">
        <v>61</v>
      </c>
      <c r="E6214" s="74"/>
    </row>
    <row r="6215" spans="1:13" ht="37.5" customHeight="1">
      <c r="A6215" s="28" t="s">
        <v>68</v>
      </c>
      <c r="B6215" s="65" t="e">
        <f t="shared" ref="B6215" si="2190">HLOOKUP(D6204,$I$23:$M$32,7,FALSE)</f>
        <v>#N/A</v>
      </c>
      <c r="C6215" s="66"/>
      <c r="D6215" s="68">
        <f>VLOOKUP($I6181,DATA!$A$1:$V$200,15,FALSE)</f>
        <v>0</v>
      </c>
      <c r="E6215" s="69"/>
    </row>
    <row r="6216" spans="1:13" ht="37.5" customHeight="1">
      <c r="A6216" s="28" t="s">
        <v>69</v>
      </c>
      <c r="B6216" s="65" t="e">
        <f t="shared" ref="B6216" si="2191">HLOOKUP(D6204,$I$23:$M$32,8,FALSE)</f>
        <v>#N/A</v>
      </c>
      <c r="C6216" s="66"/>
      <c r="D6216" s="68">
        <f>VLOOKUP($I6181,DATA!$A$1:$V$200,16,FALSE)</f>
        <v>0</v>
      </c>
      <c r="E6216" s="69"/>
    </row>
    <row r="6217" spans="1:13" ht="45" customHeight="1">
      <c r="A6217" s="29" t="s">
        <v>70</v>
      </c>
      <c r="B6217" s="65" t="e">
        <f t="shared" ref="B6217" si="2192">HLOOKUP(D6204,$I$23:$M$32,9,FALSE)</f>
        <v>#N/A</v>
      </c>
      <c r="C6217" s="66"/>
      <c r="D6217" s="68">
        <f>VLOOKUP($I6181,DATA!$A$1:$V$200,17,FALSE)</f>
        <v>0</v>
      </c>
      <c r="E6217" s="69"/>
    </row>
    <row r="6218" spans="1:13" ht="37.5" customHeight="1">
      <c r="A6218" s="28" t="s">
        <v>71</v>
      </c>
      <c r="B6218" s="65" t="e">
        <f t="shared" ref="B6218" si="2193">HLOOKUP(D6204,$I$23:$M$32,10,FALSE)</f>
        <v>#N/A</v>
      </c>
      <c r="C6218" s="66"/>
      <c r="D6218" s="68">
        <f>VLOOKUP($I6181,DATA!$A$1:$V$200,18,FALSE)</f>
        <v>0</v>
      </c>
      <c r="E6218" s="69"/>
    </row>
    <row r="6219" spans="1:13" ht="37.5" customHeight="1">
      <c r="A6219" s="30"/>
      <c r="B6219" s="31"/>
      <c r="C6219" s="31"/>
      <c r="D6219" s="32"/>
      <c r="E6219" s="32"/>
    </row>
    <row r="6220" spans="1:13" ht="18.75" customHeight="1">
      <c r="A6220" s="72" t="s">
        <v>72</v>
      </c>
      <c r="B6220" s="72"/>
      <c r="C6220" s="72"/>
      <c r="D6220" s="72"/>
      <c r="E6220" s="72"/>
    </row>
    <row r="6221" spans="1:13" ht="22.5" customHeight="1">
      <c r="A6221" s="26" t="s">
        <v>78</v>
      </c>
    </row>
    <row r="6222" spans="1:13" ht="30" customHeight="1">
      <c r="A6222" s="27" t="s">
        <v>73</v>
      </c>
      <c r="B6222" s="73" t="s">
        <v>60</v>
      </c>
      <c r="C6222" s="74"/>
      <c r="D6222" s="73" t="s">
        <v>61</v>
      </c>
      <c r="E6222" s="74"/>
      <c r="I6222" s="1" t="s">
        <v>26</v>
      </c>
      <c r="J6222" s="1" t="s">
        <v>25</v>
      </c>
      <c r="K6222" s="1" t="s">
        <v>194</v>
      </c>
      <c r="L6222" s="1" t="s">
        <v>195</v>
      </c>
      <c r="M6222" s="1" t="s">
        <v>196</v>
      </c>
    </row>
    <row r="6223" spans="1:13" ht="52.5" customHeight="1">
      <c r="A6223" s="29" t="str">
        <f>GRD!$L$4</f>
        <v>SELECT</v>
      </c>
      <c r="B6223" s="65" t="e">
        <f t="shared" ref="B6223:B6224" si="2194">HLOOKUP(D6223,$I$42:$M$44,$G6223,FALSE)</f>
        <v>#N/A</v>
      </c>
      <c r="C6223" s="66"/>
      <c r="D6223" s="68">
        <f>VLOOKUP($I6181,DATA!$A$1:$V$200,19,FALSE)</f>
        <v>0</v>
      </c>
      <c r="E6223" s="69"/>
      <c r="G6223" s="1">
        <v>2</v>
      </c>
      <c r="H6223" s="1" t="str">
        <f t="shared" ref="H6223:H6224" si="2195">A6223</f>
        <v>SELECT</v>
      </c>
      <c r="I6223" s="1" t="e">
        <f t="shared" ref="I6223:I6224" si="2196">VLOOKUP($H6223,$H$3:$M$15,2,FALSE)</f>
        <v>#N/A</v>
      </c>
      <c r="J6223" s="1" t="e">
        <f t="shared" ref="J6223:J6224" si="2197">VLOOKUP($H6223,$H$3:$M$15,3,FALSE)</f>
        <v>#N/A</v>
      </c>
      <c r="K6223" s="1" t="e">
        <f t="shared" ref="K6223:K6224" si="2198">VLOOKUP($H6223,$H$3:$M$15,4,FALSE)</f>
        <v>#N/A</v>
      </c>
      <c r="L6223" s="1" t="e">
        <f t="shared" ref="L6223:L6224" si="2199">VLOOKUP($H6223,$H$3:$M$15,5,FALSE)</f>
        <v>#N/A</v>
      </c>
      <c r="M6223" s="1" t="e">
        <f t="shared" ref="M6223:M6224" si="2200">VLOOKUP($H6223,$H$3:$M$15,6,FALSE)</f>
        <v>#N/A</v>
      </c>
    </row>
    <row r="6224" spans="1:13" ht="52.5" customHeight="1">
      <c r="A6224" s="29" t="str">
        <f>GRD!$M$4</f>
        <v>SELECT</v>
      </c>
      <c r="B6224" s="65" t="e">
        <f t="shared" si="2194"/>
        <v>#N/A</v>
      </c>
      <c r="C6224" s="66"/>
      <c r="D6224" s="68">
        <f>VLOOKUP($I6181,DATA!$A$1:$V$200,20,FALSE)</f>
        <v>0</v>
      </c>
      <c r="E6224" s="69"/>
      <c r="G6224" s="1">
        <v>3</v>
      </c>
      <c r="H6224" s="1" t="str">
        <f t="shared" si="2195"/>
        <v>SELECT</v>
      </c>
      <c r="I6224" s="1" t="e">
        <f t="shared" si="2196"/>
        <v>#N/A</v>
      </c>
      <c r="J6224" s="1" t="e">
        <f t="shared" si="2197"/>
        <v>#N/A</v>
      </c>
      <c r="K6224" s="1" t="e">
        <f t="shared" si="2198"/>
        <v>#N/A</v>
      </c>
      <c r="L6224" s="1" t="e">
        <f t="shared" si="2199"/>
        <v>#N/A</v>
      </c>
      <c r="M6224" s="1" t="e">
        <f t="shared" si="2200"/>
        <v>#N/A</v>
      </c>
    </row>
    <row r="6225" spans="1:13" ht="37.5" customHeight="1">
      <c r="A6225" s="70" t="s">
        <v>79</v>
      </c>
      <c r="B6225" s="70"/>
      <c r="C6225" s="70"/>
      <c r="D6225" s="70"/>
      <c r="E6225" s="70"/>
    </row>
    <row r="6226" spans="1:13" ht="12" customHeight="1">
      <c r="A6226" s="33"/>
      <c r="B6226" s="33"/>
      <c r="C6226" s="33"/>
      <c r="D6226" s="33"/>
      <c r="E6226" s="33"/>
    </row>
    <row r="6227" spans="1:13" ht="30" customHeight="1">
      <c r="A6227" s="27" t="s">
        <v>73</v>
      </c>
      <c r="B6227" s="71" t="s">
        <v>60</v>
      </c>
      <c r="C6227" s="71"/>
      <c r="D6227" s="71" t="s">
        <v>61</v>
      </c>
      <c r="E6227" s="71"/>
      <c r="I6227" s="1" t="s">
        <v>26</v>
      </c>
      <c r="J6227" s="1" t="s">
        <v>25</v>
      </c>
      <c r="K6227" s="1" t="s">
        <v>194</v>
      </c>
      <c r="L6227" s="1" t="s">
        <v>195</v>
      </c>
      <c r="M6227" s="1" t="s">
        <v>196</v>
      </c>
    </row>
    <row r="6228" spans="1:13" ht="52.5" customHeight="1">
      <c r="A6228" s="29" t="str">
        <f>GRD!$N$4</f>
        <v>SELECT</v>
      </c>
      <c r="B6228" s="65" t="e">
        <f t="shared" ref="B6228:B6229" si="2201">HLOOKUP(D6228,$I$47:$M$49,$G6228,FALSE)</f>
        <v>#N/A</v>
      </c>
      <c r="C6228" s="66"/>
      <c r="D6228" s="67">
        <f>VLOOKUP($I6181,DATA!$A$1:$V$200,21,FALSE)</f>
        <v>0</v>
      </c>
      <c r="E6228" s="67"/>
      <c r="G6228" s="1">
        <v>2</v>
      </c>
      <c r="H6228" s="1" t="str">
        <f t="shared" ref="H6228:H6229" si="2202">A6228</f>
        <v>SELECT</v>
      </c>
      <c r="I6228" s="1" t="e">
        <f t="shared" si="2179"/>
        <v>#N/A</v>
      </c>
      <c r="J6228" s="1" t="e">
        <f t="shared" si="2180"/>
        <v>#N/A</v>
      </c>
      <c r="K6228" s="1" t="e">
        <f t="shared" si="2181"/>
        <v>#N/A</v>
      </c>
      <c r="L6228" s="1" t="e">
        <f t="shared" si="2182"/>
        <v>#N/A</v>
      </c>
      <c r="M6228" s="1" t="e">
        <f t="shared" si="2183"/>
        <v>#N/A</v>
      </c>
    </row>
    <row r="6229" spans="1:13" ht="52.5" customHeight="1">
      <c r="A6229" s="29" t="str">
        <f>GRD!$O$4</f>
        <v>SELECT</v>
      </c>
      <c r="B6229" s="65" t="e">
        <f t="shared" si="2201"/>
        <v>#N/A</v>
      </c>
      <c r="C6229" s="66"/>
      <c r="D6229" s="67">
        <f>VLOOKUP($I6181,DATA!$A$1:$V$200,22,FALSE)</f>
        <v>0</v>
      </c>
      <c r="E6229" s="67"/>
      <c r="G6229" s="1">
        <v>3</v>
      </c>
      <c r="H6229" s="1" t="str">
        <f t="shared" si="2202"/>
        <v>SELECT</v>
      </c>
      <c r="I6229" s="1" t="e">
        <f t="shared" si="2179"/>
        <v>#N/A</v>
      </c>
      <c r="J6229" s="1" t="e">
        <f t="shared" si="2180"/>
        <v>#N/A</v>
      </c>
      <c r="K6229" s="1" t="e">
        <f t="shared" si="2181"/>
        <v>#N/A</v>
      </c>
      <c r="L6229" s="1" t="e">
        <f t="shared" si="2182"/>
        <v>#N/A</v>
      </c>
      <c r="M6229" s="1" t="e">
        <f t="shared" si="2183"/>
        <v>#N/A</v>
      </c>
    </row>
    <row r="6235" spans="1:13">
      <c r="A6235" s="64" t="s">
        <v>80</v>
      </c>
      <c r="B6235" s="64"/>
      <c r="C6235" s="64" t="s">
        <v>81</v>
      </c>
      <c r="D6235" s="64"/>
      <c r="E6235" s="64"/>
    </row>
    <row r="6236" spans="1:13">
      <c r="C6236" s="64" t="s">
        <v>82</v>
      </c>
      <c r="D6236" s="64"/>
      <c r="E6236" s="64"/>
    </row>
    <row r="6237" spans="1:13">
      <c r="A6237" s="1" t="s">
        <v>84</v>
      </c>
    </row>
    <row r="6239" spans="1:13">
      <c r="A6239" s="1" t="s">
        <v>83</v>
      </c>
    </row>
    <row r="6241" spans="1:13" s="21" customFormat="1" ht="18.75" customHeight="1">
      <c r="A6241" s="89" t="s">
        <v>34</v>
      </c>
      <c r="B6241" s="89"/>
      <c r="C6241" s="89"/>
      <c r="D6241" s="89"/>
      <c r="E6241" s="89"/>
      <c r="I6241" s="21">
        <f t="shared" ref="I6241" si="2203">I6181+1</f>
        <v>105</v>
      </c>
    </row>
    <row r="6242" spans="1:13" s="21" customFormat="1" ht="30" customHeight="1">
      <c r="A6242" s="90" t="s">
        <v>35</v>
      </c>
      <c r="B6242" s="90"/>
      <c r="C6242" s="90"/>
      <c r="D6242" s="90"/>
      <c r="E6242" s="90"/>
      <c r="H6242" s="1"/>
      <c r="I6242" s="1"/>
      <c r="J6242" s="1"/>
      <c r="K6242" s="1"/>
      <c r="L6242" s="1"/>
      <c r="M6242" s="1"/>
    </row>
    <row r="6243" spans="1:13" ht="18.75" customHeight="1">
      <c r="A6243" s="22" t="s">
        <v>49</v>
      </c>
      <c r="B6243" s="91" t="str">
        <f>IF((SCH!$B$2=""),"",SCH!$B$2)</f>
        <v/>
      </c>
      <c r="C6243" s="91"/>
      <c r="D6243" s="91"/>
      <c r="E6243" s="92"/>
    </row>
    <row r="6244" spans="1:13" ht="18.75" customHeight="1">
      <c r="A6244" s="23" t="s">
        <v>50</v>
      </c>
      <c r="B6244" s="82" t="str">
        <f>IF((SCH!$B$3=""),"",SCH!$B$3)</f>
        <v/>
      </c>
      <c r="C6244" s="82"/>
      <c r="D6244" s="82"/>
      <c r="E6244" s="83"/>
    </row>
    <row r="6245" spans="1:13" ht="18.75" customHeight="1">
      <c r="A6245" s="23" t="s">
        <v>56</v>
      </c>
      <c r="B6245" s="46" t="str">
        <f>IF((SCH!$B$4=""),"",SCH!$B$4)</f>
        <v/>
      </c>
      <c r="C6245" s="24" t="s">
        <v>57</v>
      </c>
      <c r="D6245" s="82" t="str">
        <f>IF((SCH!$B$5=""),"",SCH!$B$5)</f>
        <v/>
      </c>
      <c r="E6245" s="83"/>
    </row>
    <row r="6246" spans="1:13" ht="18.75" customHeight="1">
      <c r="A6246" s="23" t="s">
        <v>51</v>
      </c>
      <c r="B6246" s="82" t="str">
        <f>IF((SCH!$B$6=""),"",SCH!$B$6)</f>
        <v/>
      </c>
      <c r="C6246" s="82"/>
      <c r="D6246" s="82"/>
      <c r="E6246" s="83"/>
    </row>
    <row r="6247" spans="1:13" ht="18.75" customHeight="1">
      <c r="A6247" s="23" t="s">
        <v>52</v>
      </c>
      <c r="B6247" s="82" t="str">
        <f>IF((SCH!$B$7=""),"",SCH!$B$7)</f>
        <v/>
      </c>
      <c r="C6247" s="82"/>
      <c r="D6247" s="82"/>
      <c r="E6247" s="83"/>
    </row>
    <row r="6248" spans="1:13" ht="18.75" customHeight="1">
      <c r="A6248" s="25" t="s">
        <v>53</v>
      </c>
      <c r="B6248" s="84" t="str">
        <f>IF((SCH!$B$8=""),"",SCH!$B$8)</f>
        <v/>
      </c>
      <c r="C6248" s="84"/>
      <c r="D6248" s="84"/>
      <c r="E6248" s="85"/>
    </row>
    <row r="6249" spans="1:13" ht="26.25" customHeight="1">
      <c r="A6249" s="86" t="s">
        <v>36</v>
      </c>
      <c r="B6249" s="86"/>
      <c r="C6249" s="86"/>
      <c r="D6249" s="86"/>
      <c r="E6249" s="86"/>
    </row>
    <row r="6250" spans="1:13" s="21" customFormat="1" ht="15" customHeight="1">
      <c r="A6250" s="87" t="s">
        <v>37</v>
      </c>
      <c r="B6250" s="87"/>
      <c r="C6250" s="87"/>
      <c r="D6250" s="87"/>
      <c r="E6250" s="87"/>
      <c r="H6250" s="1"/>
      <c r="I6250" s="1"/>
      <c r="J6250" s="1"/>
      <c r="K6250" s="1"/>
      <c r="L6250" s="1"/>
      <c r="M6250" s="1"/>
    </row>
    <row r="6251" spans="1:13" s="21" customFormat="1">
      <c r="A6251" s="88" t="s">
        <v>38</v>
      </c>
      <c r="B6251" s="88"/>
      <c r="C6251" s="88"/>
      <c r="D6251" s="88"/>
      <c r="E6251" s="88"/>
      <c r="H6251" s="1"/>
      <c r="I6251" s="1"/>
      <c r="J6251" s="1"/>
      <c r="K6251" s="1"/>
      <c r="L6251" s="1"/>
      <c r="M6251" s="1"/>
    </row>
    <row r="6252" spans="1:13" ht="26.25" customHeight="1">
      <c r="A6252" s="72" t="s">
        <v>39</v>
      </c>
      <c r="B6252" s="72"/>
      <c r="C6252" s="72"/>
      <c r="D6252" s="72"/>
      <c r="E6252" s="72"/>
    </row>
    <row r="6253" spans="1:13" ht="23.25">
      <c r="A6253" s="5" t="s">
        <v>45</v>
      </c>
      <c r="B6253" s="45">
        <f>VLOOKUP($I6241,DATA!$A$1:$V$200,2,FALSE)</f>
        <v>0</v>
      </c>
      <c r="C6253" s="43" t="s">
        <v>48</v>
      </c>
      <c r="D6253" s="81">
        <f>VLOOKUP($I6241,DATA!$A$1:$V$200,3,FALSE)</f>
        <v>0</v>
      </c>
      <c r="E6253" s="81"/>
    </row>
    <row r="6254" spans="1:13" ht="23.25">
      <c r="A6254" s="5" t="s">
        <v>46</v>
      </c>
      <c r="B6254" s="79">
        <f>VLOOKUP($I6241,DATA!$A$1:$V$200,4,FALSE)</f>
        <v>0</v>
      </c>
      <c r="C6254" s="79"/>
      <c r="D6254" s="79"/>
      <c r="E6254" s="79"/>
    </row>
    <row r="6255" spans="1:13" ht="23.25">
      <c r="A6255" s="5" t="s">
        <v>47</v>
      </c>
      <c r="B6255" s="79">
        <f>VLOOKUP($I6241,DATA!$A$1:$V$200,5,FALSE)</f>
        <v>0</v>
      </c>
      <c r="C6255" s="79"/>
      <c r="D6255" s="79"/>
      <c r="E6255" s="79"/>
    </row>
    <row r="6256" spans="1:13" ht="23.25" customHeight="1">
      <c r="A6256" s="5" t="s">
        <v>40</v>
      </c>
      <c r="B6256" s="79">
        <f>VLOOKUP($I6241,DATA!$A$1:$V$200,6,FALSE)</f>
        <v>0</v>
      </c>
      <c r="C6256" s="79"/>
      <c r="D6256" s="79"/>
      <c r="E6256" s="79"/>
    </row>
    <row r="6257" spans="1:5" ht="23.25" customHeight="1">
      <c r="A6257" s="5" t="s">
        <v>41</v>
      </c>
      <c r="B6257" s="79">
        <f>VLOOKUP($I6241,DATA!$A$1:$V$200,7,FALSE)</f>
        <v>0</v>
      </c>
      <c r="C6257" s="79"/>
      <c r="D6257" s="79"/>
      <c r="E6257" s="79"/>
    </row>
    <row r="6258" spans="1:5" ht="23.25" customHeight="1">
      <c r="A6258" s="5" t="s">
        <v>42</v>
      </c>
      <c r="B6258" s="79">
        <f>VLOOKUP($I6241,DATA!$A$1:$V$200,8,FALSE)</f>
        <v>0</v>
      </c>
      <c r="C6258" s="79"/>
      <c r="D6258" s="79"/>
      <c r="E6258" s="79"/>
    </row>
    <row r="6259" spans="1:5" ht="25.5">
      <c r="A6259" s="5" t="s">
        <v>43</v>
      </c>
      <c r="B6259" s="79">
        <f>VLOOKUP($I6241,DATA!$A$1:$V$200,9,FALSE)</f>
        <v>0</v>
      </c>
      <c r="C6259" s="79"/>
      <c r="D6259" s="79"/>
      <c r="E6259" s="79"/>
    </row>
    <row r="6260" spans="1:5" ht="22.5" customHeight="1">
      <c r="A6260" s="80" t="s">
        <v>44</v>
      </c>
      <c r="B6260" s="80"/>
      <c r="C6260" s="80"/>
      <c r="D6260" s="80"/>
      <c r="E6260" s="80"/>
    </row>
    <row r="6261" spans="1:5" ht="18.75" customHeight="1">
      <c r="A6261" s="72" t="s">
        <v>58</v>
      </c>
      <c r="B6261" s="72"/>
      <c r="C6261" s="72"/>
      <c r="D6261" s="72"/>
      <c r="E6261" s="72"/>
    </row>
    <row r="6262" spans="1:5" ht="22.5" customHeight="1">
      <c r="A6262" s="26" t="s">
        <v>74</v>
      </c>
    </row>
    <row r="6263" spans="1:5" ht="18" customHeight="1">
      <c r="A6263" s="44" t="s">
        <v>59</v>
      </c>
      <c r="B6263" s="73" t="s">
        <v>60</v>
      </c>
      <c r="C6263" s="74"/>
      <c r="D6263" s="73" t="s">
        <v>61</v>
      </c>
      <c r="E6263" s="74"/>
    </row>
    <row r="6264" spans="1:5" ht="37.5" customHeight="1">
      <c r="A6264" s="28" t="s">
        <v>62</v>
      </c>
      <c r="B6264" s="65" t="e">
        <f t="shared" ref="B6264" si="2204">HLOOKUP(D6264,$I$23:$M$32,2,FALSE)</f>
        <v>#N/A</v>
      </c>
      <c r="C6264" s="66"/>
      <c r="D6264" s="68">
        <f>VLOOKUP($I6241,DATA!$A$1:$V$200,10,FALSE)</f>
        <v>0</v>
      </c>
      <c r="E6264" s="69"/>
    </row>
    <row r="6265" spans="1:5" ht="37.5" customHeight="1">
      <c r="A6265" s="28" t="s">
        <v>63</v>
      </c>
      <c r="B6265" s="65" t="e">
        <f t="shared" ref="B6265" si="2205">HLOOKUP(D6264,$I$23:$M$32,3,FALSE)</f>
        <v>#N/A</v>
      </c>
      <c r="C6265" s="66"/>
      <c r="D6265" s="68">
        <f>VLOOKUP($I6241,DATA!$A$1:$V$200,11,FALSE)</f>
        <v>0</v>
      </c>
      <c r="E6265" s="69"/>
    </row>
    <row r="6266" spans="1:5" ht="37.5" customHeight="1">
      <c r="A6266" s="28" t="s">
        <v>64</v>
      </c>
      <c r="B6266" s="65" t="e">
        <f t="shared" ref="B6266" si="2206">HLOOKUP(D6264,$I$23:$M$32,4,FALSE)</f>
        <v>#N/A</v>
      </c>
      <c r="C6266" s="66"/>
      <c r="D6266" s="68">
        <f>VLOOKUP($I6241,DATA!$A$1:$V$200,12,FALSE)</f>
        <v>0</v>
      </c>
      <c r="E6266" s="69"/>
    </row>
    <row r="6267" spans="1:5" ht="21.75" customHeight="1">
      <c r="A6267" s="26" t="s">
        <v>75</v>
      </c>
    </row>
    <row r="6268" spans="1:5" ht="18" customHeight="1">
      <c r="A6268" s="75" t="s">
        <v>65</v>
      </c>
      <c r="B6268" s="73" t="s">
        <v>60</v>
      </c>
      <c r="C6268" s="74"/>
      <c r="D6268" s="73" t="s">
        <v>61</v>
      </c>
      <c r="E6268" s="74"/>
    </row>
    <row r="6269" spans="1:5" ht="37.5" customHeight="1">
      <c r="A6269" s="76"/>
      <c r="B6269" s="65" t="e">
        <f t="shared" ref="B6269" si="2207">HLOOKUP(D6264,$I$23:$M$32,5,FALSE)</f>
        <v>#N/A</v>
      </c>
      <c r="C6269" s="66"/>
      <c r="D6269" s="68">
        <f>VLOOKUP($I6241,DATA!$A$1:$V$200,13,FALSE)</f>
        <v>0</v>
      </c>
      <c r="E6269" s="69"/>
    </row>
    <row r="6270" spans="1:5" ht="22.5" customHeight="1">
      <c r="A6270" s="26" t="s">
        <v>76</v>
      </c>
    </row>
    <row r="6271" spans="1:5" ht="18" customHeight="1">
      <c r="A6271" s="77" t="s">
        <v>66</v>
      </c>
      <c r="B6271" s="73" t="s">
        <v>60</v>
      </c>
      <c r="C6271" s="74"/>
      <c r="D6271" s="73" t="s">
        <v>61</v>
      </c>
      <c r="E6271" s="74"/>
    </row>
    <row r="6272" spans="1:5" ht="37.5" customHeight="1">
      <c r="A6272" s="78"/>
      <c r="B6272" s="65" t="e">
        <f t="shared" ref="B6272" si="2208">HLOOKUP(D6264,$I$23:$M$32,6,FALSE)</f>
        <v>#N/A</v>
      </c>
      <c r="C6272" s="66"/>
      <c r="D6272" s="68">
        <f>VLOOKUP($I6241,DATA!$A$1:$V$200,14,FALSE)</f>
        <v>0</v>
      </c>
      <c r="E6272" s="69"/>
    </row>
    <row r="6273" spans="1:13" ht="22.5" customHeight="1">
      <c r="A6273" s="26" t="s">
        <v>77</v>
      </c>
    </row>
    <row r="6274" spans="1:13" ht="30" customHeight="1">
      <c r="A6274" s="27" t="s">
        <v>67</v>
      </c>
      <c r="B6274" s="73" t="s">
        <v>60</v>
      </c>
      <c r="C6274" s="74"/>
      <c r="D6274" s="73" t="s">
        <v>61</v>
      </c>
      <c r="E6274" s="74"/>
    </row>
    <row r="6275" spans="1:13" ht="37.5" customHeight="1">
      <c r="A6275" s="28" t="s">
        <v>68</v>
      </c>
      <c r="B6275" s="65" t="e">
        <f t="shared" ref="B6275" si="2209">HLOOKUP(D6264,$I$23:$M$32,7,FALSE)</f>
        <v>#N/A</v>
      </c>
      <c r="C6275" s="66"/>
      <c r="D6275" s="68">
        <f>VLOOKUP($I6241,DATA!$A$1:$V$200,15,FALSE)</f>
        <v>0</v>
      </c>
      <c r="E6275" s="69"/>
    </row>
    <row r="6276" spans="1:13" ht="37.5" customHeight="1">
      <c r="A6276" s="28" t="s">
        <v>69</v>
      </c>
      <c r="B6276" s="65" t="e">
        <f t="shared" ref="B6276" si="2210">HLOOKUP(D6264,$I$23:$M$32,8,FALSE)</f>
        <v>#N/A</v>
      </c>
      <c r="C6276" s="66"/>
      <c r="D6276" s="68">
        <f>VLOOKUP($I6241,DATA!$A$1:$V$200,16,FALSE)</f>
        <v>0</v>
      </c>
      <c r="E6276" s="69"/>
    </row>
    <row r="6277" spans="1:13" ht="45" customHeight="1">
      <c r="A6277" s="29" t="s">
        <v>70</v>
      </c>
      <c r="B6277" s="65" t="e">
        <f t="shared" ref="B6277" si="2211">HLOOKUP(D6264,$I$23:$M$32,9,FALSE)</f>
        <v>#N/A</v>
      </c>
      <c r="C6277" s="66"/>
      <c r="D6277" s="68">
        <f>VLOOKUP($I6241,DATA!$A$1:$V$200,17,FALSE)</f>
        <v>0</v>
      </c>
      <c r="E6277" s="69"/>
    </row>
    <row r="6278" spans="1:13" ht="37.5" customHeight="1">
      <c r="A6278" s="28" t="s">
        <v>71</v>
      </c>
      <c r="B6278" s="65" t="e">
        <f t="shared" ref="B6278" si="2212">HLOOKUP(D6264,$I$23:$M$32,10,FALSE)</f>
        <v>#N/A</v>
      </c>
      <c r="C6278" s="66"/>
      <c r="D6278" s="68">
        <f>VLOOKUP($I6241,DATA!$A$1:$V$200,18,FALSE)</f>
        <v>0</v>
      </c>
      <c r="E6278" s="69"/>
    </row>
    <row r="6279" spans="1:13" ht="37.5" customHeight="1">
      <c r="A6279" s="30"/>
      <c r="B6279" s="31"/>
      <c r="C6279" s="31"/>
      <c r="D6279" s="32"/>
      <c r="E6279" s="32"/>
    </row>
    <row r="6280" spans="1:13" ht="18.75" customHeight="1">
      <c r="A6280" s="72" t="s">
        <v>72</v>
      </c>
      <c r="B6280" s="72"/>
      <c r="C6280" s="72"/>
      <c r="D6280" s="72"/>
      <c r="E6280" s="72"/>
    </row>
    <row r="6281" spans="1:13" ht="22.5" customHeight="1">
      <c r="A6281" s="26" t="s">
        <v>78</v>
      </c>
    </row>
    <row r="6282" spans="1:13" ht="30" customHeight="1">
      <c r="A6282" s="27" t="s">
        <v>73</v>
      </c>
      <c r="B6282" s="73" t="s">
        <v>60</v>
      </c>
      <c r="C6282" s="74"/>
      <c r="D6282" s="73" t="s">
        <v>61</v>
      </c>
      <c r="E6282" s="74"/>
      <c r="I6282" s="1" t="s">
        <v>26</v>
      </c>
      <c r="J6282" s="1" t="s">
        <v>25</v>
      </c>
      <c r="K6282" s="1" t="s">
        <v>194</v>
      </c>
      <c r="L6282" s="1" t="s">
        <v>195</v>
      </c>
      <c r="M6282" s="1" t="s">
        <v>196</v>
      </c>
    </row>
    <row r="6283" spans="1:13" ht="52.5" customHeight="1">
      <c r="A6283" s="29" t="str">
        <f>GRD!$L$4</f>
        <v>SELECT</v>
      </c>
      <c r="B6283" s="65" t="e">
        <f t="shared" ref="B6283:B6284" si="2213">HLOOKUP(D6283,$I$42:$M$44,$G6283,FALSE)</f>
        <v>#N/A</v>
      </c>
      <c r="C6283" s="66"/>
      <c r="D6283" s="68">
        <f>VLOOKUP($I6241,DATA!$A$1:$V$200,19,FALSE)</f>
        <v>0</v>
      </c>
      <c r="E6283" s="69"/>
      <c r="G6283" s="1">
        <v>2</v>
      </c>
      <c r="H6283" s="1" t="str">
        <f t="shared" ref="H6283:H6284" si="2214">A6283</f>
        <v>SELECT</v>
      </c>
      <c r="I6283" s="1" t="e">
        <f t="shared" ref="I6283:I6284" si="2215">VLOOKUP($H6283,$H$3:$M$15,2,FALSE)</f>
        <v>#N/A</v>
      </c>
      <c r="J6283" s="1" t="e">
        <f t="shared" ref="J6283:J6284" si="2216">VLOOKUP($H6283,$H$3:$M$15,3,FALSE)</f>
        <v>#N/A</v>
      </c>
      <c r="K6283" s="1" t="e">
        <f t="shared" ref="K6283:K6284" si="2217">VLOOKUP($H6283,$H$3:$M$15,4,FALSE)</f>
        <v>#N/A</v>
      </c>
      <c r="L6283" s="1" t="e">
        <f t="shared" ref="L6283:L6284" si="2218">VLOOKUP($H6283,$H$3:$M$15,5,FALSE)</f>
        <v>#N/A</v>
      </c>
      <c r="M6283" s="1" t="e">
        <f t="shared" ref="M6283:M6284" si="2219">VLOOKUP($H6283,$H$3:$M$15,6,FALSE)</f>
        <v>#N/A</v>
      </c>
    </row>
    <row r="6284" spans="1:13" ht="52.5" customHeight="1">
      <c r="A6284" s="29" t="str">
        <f>GRD!$M$4</f>
        <v>SELECT</v>
      </c>
      <c r="B6284" s="65" t="e">
        <f t="shared" si="2213"/>
        <v>#N/A</v>
      </c>
      <c r="C6284" s="66"/>
      <c r="D6284" s="68">
        <f>VLOOKUP($I6241,DATA!$A$1:$V$200,20,FALSE)</f>
        <v>0</v>
      </c>
      <c r="E6284" s="69"/>
      <c r="G6284" s="1">
        <v>3</v>
      </c>
      <c r="H6284" s="1" t="str">
        <f t="shared" si="2214"/>
        <v>SELECT</v>
      </c>
      <c r="I6284" s="1" t="e">
        <f t="shared" si="2215"/>
        <v>#N/A</v>
      </c>
      <c r="J6284" s="1" t="e">
        <f t="shared" si="2216"/>
        <v>#N/A</v>
      </c>
      <c r="K6284" s="1" t="e">
        <f t="shared" si="2217"/>
        <v>#N/A</v>
      </c>
      <c r="L6284" s="1" t="e">
        <f t="shared" si="2218"/>
        <v>#N/A</v>
      </c>
      <c r="M6284" s="1" t="e">
        <f t="shared" si="2219"/>
        <v>#N/A</v>
      </c>
    </row>
    <row r="6285" spans="1:13" ht="37.5" customHeight="1">
      <c r="A6285" s="70" t="s">
        <v>79</v>
      </c>
      <c r="B6285" s="70"/>
      <c r="C6285" s="70"/>
      <c r="D6285" s="70"/>
      <c r="E6285" s="70"/>
    </row>
    <row r="6286" spans="1:13" ht="12" customHeight="1">
      <c r="A6286" s="33"/>
      <c r="B6286" s="33"/>
      <c r="C6286" s="33"/>
      <c r="D6286" s="33"/>
      <c r="E6286" s="33"/>
    </row>
    <row r="6287" spans="1:13" ht="30" customHeight="1">
      <c r="A6287" s="27" t="s">
        <v>73</v>
      </c>
      <c r="B6287" s="71" t="s">
        <v>60</v>
      </c>
      <c r="C6287" s="71"/>
      <c r="D6287" s="71" t="s">
        <v>61</v>
      </c>
      <c r="E6287" s="71"/>
      <c r="I6287" s="1" t="s">
        <v>26</v>
      </c>
      <c r="J6287" s="1" t="s">
        <v>25</v>
      </c>
      <c r="K6287" s="1" t="s">
        <v>194</v>
      </c>
      <c r="L6287" s="1" t="s">
        <v>195</v>
      </c>
      <c r="M6287" s="1" t="s">
        <v>196</v>
      </c>
    </row>
    <row r="6288" spans="1:13" ht="52.5" customHeight="1">
      <c r="A6288" s="29" t="str">
        <f>GRD!$N$4</f>
        <v>SELECT</v>
      </c>
      <c r="B6288" s="65" t="e">
        <f t="shared" ref="B6288:B6289" si="2220">HLOOKUP(D6288,$I$47:$M$49,$G6288,FALSE)</f>
        <v>#N/A</v>
      </c>
      <c r="C6288" s="66"/>
      <c r="D6288" s="67">
        <f>VLOOKUP($I6241,DATA!$A$1:$V$200,21,FALSE)</f>
        <v>0</v>
      </c>
      <c r="E6288" s="67"/>
      <c r="G6288" s="1">
        <v>2</v>
      </c>
      <c r="H6288" s="1" t="str">
        <f t="shared" ref="H6288:H6289" si="2221">A6288</f>
        <v>SELECT</v>
      </c>
      <c r="I6288" s="1" t="e">
        <f t="shared" ref="I6288:I6349" si="2222">VLOOKUP($H6288,$H$3:$M$15,2,FALSE)</f>
        <v>#N/A</v>
      </c>
      <c r="J6288" s="1" t="e">
        <f t="shared" ref="J6288:J6349" si="2223">VLOOKUP($H6288,$H$3:$M$15,3,FALSE)</f>
        <v>#N/A</v>
      </c>
      <c r="K6288" s="1" t="e">
        <f t="shared" ref="K6288:K6349" si="2224">VLOOKUP($H6288,$H$3:$M$15,4,FALSE)</f>
        <v>#N/A</v>
      </c>
      <c r="L6288" s="1" t="e">
        <f t="shared" ref="L6288:L6349" si="2225">VLOOKUP($H6288,$H$3:$M$15,5,FALSE)</f>
        <v>#N/A</v>
      </c>
      <c r="M6288" s="1" t="e">
        <f t="shared" ref="M6288:M6349" si="2226">VLOOKUP($H6288,$H$3:$M$15,6,FALSE)</f>
        <v>#N/A</v>
      </c>
    </row>
    <row r="6289" spans="1:13" ht="52.5" customHeight="1">
      <c r="A6289" s="29" t="str">
        <f>GRD!$O$4</f>
        <v>SELECT</v>
      </c>
      <c r="B6289" s="65" t="e">
        <f t="shared" si="2220"/>
        <v>#N/A</v>
      </c>
      <c r="C6289" s="66"/>
      <c r="D6289" s="67">
        <f>VLOOKUP($I6241,DATA!$A$1:$V$200,22,FALSE)</f>
        <v>0</v>
      </c>
      <c r="E6289" s="67"/>
      <c r="G6289" s="1">
        <v>3</v>
      </c>
      <c r="H6289" s="1" t="str">
        <f t="shared" si="2221"/>
        <v>SELECT</v>
      </c>
      <c r="I6289" s="1" t="e">
        <f t="shared" si="2222"/>
        <v>#N/A</v>
      </c>
      <c r="J6289" s="1" t="e">
        <f t="shared" si="2223"/>
        <v>#N/A</v>
      </c>
      <c r="K6289" s="1" t="e">
        <f t="shared" si="2224"/>
        <v>#N/A</v>
      </c>
      <c r="L6289" s="1" t="e">
        <f t="shared" si="2225"/>
        <v>#N/A</v>
      </c>
      <c r="M6289" s="1" t="e">
        <f t="shared" si="2226"/>
        <v>#N/A</v>
      </c>
    </row>
    <row r="6295" spans="1:13">
      <c r="A6295" s="64" t="s">
        <v>80</v>
      </c>
      <c r="B6295" s="64"/>
      <c r="C6295" s="64" t="s">
        <v>81</v>
      </c>
      <c r="D6295" s="64"/>
      <c r="E6295" s="64"/>
    </row>
    <row r="6296" spans="1:13">
      <c r="C6296" s="64" t="s">
        <v>82</v>
      </c>
      <c r="D6296" s="64"/>
      <c r="E6296" s="64"/>
    </row>
    <row r="6297" spans="1:13">
      <c r="A6297" s="1" t="s">
        <v>84</v>
      </c>
    </row>
    <row r="6299" spans="1:13">
      <c r="A6299" s="1" t="s">
        <v>83</v>
      </c>
    </row>
    <row r="6301" spans="1:13" s="21" customFormat="1" ht="18.75" customHeight="1">
      <c r="A6301" s="89" t="s">
        <v>34</v>
      </c>
      <c r="B6301" s="89"/>
      <c r="C6301" s="89"/>
      <c r="D6301" s="89"/>
      <c r="E6301" s="89"/>
      <c r="I6301" s="21">
        <f t="shared" ref="I6301" si="2227">I6241+1</f>
        <v>106</v>
      </c>
    </row>
    <row r="6302" spans="1:13" s="21" customFormat="1" ht="30" customHeight="1">
      <c r="A6302" s="90" t="s">
        <v>35</v>
      </c>
      <c r="B6302" s="90"/>
      <c r="C6302" s="90"/>
      <c r="D6302" s="90"/>
      <c r="E6302" s="90"/>
      <c r="H6302" s="1"/>
      <c r="I6302" s="1"/>
      <c r="J6302" s="1"/>
      <c r="K6302" s="1"/>
      <c r="L6302" s="1"/>
      <c r="M6302" s="1"/>
    </row>
    <row r="6303" spans="1:13" ht="18.75" customHeight="1">
      <c r="A6303" s="22" t="s">
        <v>49</v>
      </c>
      <c r="B6303" s="91" t="str">
        <f>IF((SCH!$B$2=""),"",SCH!$B$2)</f>
        <v/>
      </c>
      <c r="C6303" s="91"/>
      <c r="D6303" s="91"/>
      <c r="E6303" s="92"/>
    </row>
    <row r="6304" spans="1:13" ht="18.75" customHeight="1">
      <c r="A6304" s="23" t="s">
        <v>50</v>
      </c>
      <c r="B6304" s="82" t="str">
        <f>IF((SCH!$B$3=""),"",SCH!$B$3)</f>
        <v/>
      </c>
      <c r="C6304" s="82"/>
      <c r="D6304" s="82"/>
      <c r="E6304" s="83"/>
    </row>
    <row r="6305" spans="1:13" ht="18.75" customHeight="1">
      <c r="A6305" s="23" t="s">
        <v>56</v>
      </c>
      <c r="B6305" s="46" t="str">
        <f>IF((SCH!$B$4=""),"",SCH!$B$4)</f>
        <v/>
      </c>
      <c r="C6305" s="24" t="s">
        <v>57</v>
      </c>
      <c r="D6305" s="82" t="str">
        <f>IF((SCH!$B$5=""),"",SCH!$B$5)</f>
        <v/>
      </c>
      <c r="E6305" s="83"/>
    </row>
    <row r="6306" spans="1:13" ht="18.75" customHeight="1">
      <c r="A6306" s="23" t="s">
        <v>51</v>
      </c>
      <c r="B6306" s="82" t="str">
        <f>IF((SCH!$B$6=""),"",SCH!$B$6)</f>
        <v/>
      </c>
      <c r="C6306" s="82"/>
      <c r="D6306" s="82"/>
      <c r="E6306" s="83"/>
    </row>
    <row r="6307" spans="1:13" ht="18.75" customHeight="1">
      <c r="A6307" s="23" t="s">
        <v>52</v>
      </c>
      <c r="B6307" s="82" t="str">
        <f>IF((SCH!$B$7=""),"",SCH!$B$7)</f>
        <v/>
      </c>
      <c r="C6307" s="82"/>
      <c r="D6307" s="82"/>
      <c r="E6307" s="83"/>
    </row>
    <row r="6308" spans="1:13" ht="18.75" customHeight="1">
      <c r="A6308" s="25" t="s">
        <v>53</v>
      </c>
      <c r="B6308" s="84" t="str">
        <f>IF((SCH!$B$8=""),"",SCH!$B$8)</f>
        <v/>
      </c>
      <c r="C6308" s="84"/>
      <c r="D6308" s="84"/>
      <c r="E6308" s="85"/>
    </row>
    <row r="6309" spans="1:13" ht="26.25" customHeight="1">
      <c r="A6309" s="86" t="s">
        <v>36</v>
      </c>
      <c r="B6309" s="86"/>
      <c r="C6309" s="86"/>
      <c r="D6309" s="86"/>
      <c r="E6309" s="86"/>
    </row>
    <row r="6310" spans="1:13" s="21" customFormat="1" ht="15" customHeight="1">
      <c r="A6310" s="87" t="s">
        <v>37</v>
      </c>
      <c r="B6310" s="87"/>
      <c r="C6310" s="87"/>
      <c r="D6310" s="87"/>
      <c r="E6310" s="87"/>
      <c r="H6310" s="1"/>
      <c r="I6310" s="1"/>
      <c r="J6310" s="1"/>
      <c r="K6310" s="1"/>
      <c r="L6310" s="1"/>
      <c r="M6310" s="1"/>
    </row>
    <row r="6311" spans="1:13" s="21" customFormat="1">
      <c r="A6311" s="88" t="s">
        <v>38</v>
      </c>
      <c r="B6311" s="88"/>
      <c r="C6311" s="88"/>
      <c r="D6311" s="88"/>
      <c r="E6311" s="88"/>
      <c r="H6311" s="1"/>
      <c r="I6311" s="1"/>
      <c r="J6311" s="1"/>
      <c r="K6311" s="1"/>
      <c r="L6311" s="1"/>
      <c r="M6311" s="1"/>
    </row>
    <row r="6312" spans="1:13" ht="26.25" customHeight="1">
      <c r="A6312" s="72" t="s">
        <v>39</v>
      </c>
      <c r="B6312" s="72"/>
      <c r="C6312" s="72"/>
      <c r="D6312" s="72"/>
      <c r="E6312" s="72"/>
    </row>
    <row r="6313" spans="1:13" ht="23.25">
      <c r="A6313" s="5" t="s">
        <v>45</v>
      </c>
      <c r="B6313" s="45">
        <f>VLOOKUP($I6301,DATA!$A$1:$V$200,2,FALSE)</f>
        <v>0</v>
      </c>
      <c r="C6313" s="43" t="s">
        <v>48</v>
      </c>
      <c r="D6313" s="81">
        <f>VLOOKUP($I6301,DATA!$A$1:$V$200,3,FALSE)</f>
        <v>0</v>
      </c>
      <c r="E6313" s="81"/>
    </row>
    <row r="6314" spans="1:13" ht="23.25">
      <c r="A6314" s="5" t="s">
        <v>46</v>
      </c>
      <c r="B6314" s="79">
        <f>VLOOKUP($I6301,DATA!$A$1:$V$200,4,FALSE)</f>
        <v>0</v>
      </c>
      <c r="C6314" s="79"/>
      <c r="D6314" s="79"/>
      <c r="E6314" s="79"/>
    </row>
    <row r="6315" spans="1:13" ht="23.25">
      <c r="A6315" s="5" t="s">
        <v>47</v>
      </c>
      <c r="B6315" s="79">
        <f>VLOOKUP($I6301,DATA!$A$1:$V$200,5,FALSE)</f>
        <v>0</v>
      </c>
      <c r="C6315" s="79"/>
      <c r="D6315" s="79"/>
      <c r="E6315" s="79"/>
    </row>
    <row r="6316" spans="1:13" ht="23.25" customHeight="1">
      <c r="A6316" s="5" t="s">
        <v>40</v>
      </c>
      <c r="B6316" s="79">
        <f>VLOOKUP($I6301,DATA!$A$1:$V$200,6,FALSE)</f>
        <v>0</v>
      </c>
      <c r="C6316" s="79"/>
      <c r="D6316" s="79"/>
      <c r="E6316" s="79"/>
    </row>
    <row r="6317" spans="1:13" ht="23.25" customHeight="1">
      <c r="A6317" s="5" t="s">
        <v>41</v>
      </c>
      <c r="B6317" s="79">
        <f>VLOOKUP($I6301,DATA!$A$1:$V$200,7,FALSE)</f>
        <v>0</v>
      </c>
      <c r="C6317" s="79"/>
      <c r="D6317" s="79"/>
      <c r="E6317" s="79"/>
    </row>
    <row r="6318" spans="1:13" ht="23.25" customHeight="1">
      <c r="A6318" s="5" t="s">
        <v>42</v>
      </c>
      <c r="B6318" s="79">
        <f>VLOOKUP($I6301,DATA!$A$1:$V$200,8,FALSE)</f>
        <v>0</v>
      </c>
      <c r="C6318" s="79"/>
      <c r="D6318" s="79"/>
      <c r="E6318" s="79"/>
    </row>
    <row r="6319" spans="1:13" ht="25.5">
      <c r="A6319" s="5" t="s">
        <v>43</v>
      </c>
      <c r="B6319" s="79">
        <f>VLOOKUP($I6301,DATA!$A$1:$V$200,9,FALSE)</f>
        <v>0</v>
      </c>
      <c r="C6319" s="79"/>
      <c r="D6319" s="79"/>
      <c r="E6319" s="79"/>
    </row>
    <row r="6320" spans="1:13" ht="22.5" customHeight="1">
      <c r="A6320" s="80" t="s">
        <v>44</v>
      </c>
      <c r="B6320" s="80"/>
      <c r="C6320" s="80"/>
      <c r="D6320" s="80"/>
      <c r="E6320" s="80"/>
    </row>
    <row r="6321" spans="1:5" ht="18.75" customHeight="1">
      <c r="A6321" s="72" t="s">
        <v>58</v>
      </c>
      <c r="B6321" s="72"/>
      <c r="C6321" s="72"/>
      <c r="D6321" s="72"/>
      <c r="E6321" s="72"/>
    </row>
    <row r="6322" spans="1:5" ht="22.5" customHeight="1">
      <c r="A6322" s="26" t="s">
        <v>74</v>
      </c>
    </row>
    <row r="6323" spans="1:5" ht="18" customHeight="1">
      <c r="A6323" s="44" t="s">
        <v>59</v>
      </c>
      <c r="B6323" s="73" t="s">
        <v>60</v>
      </c>
      <c r="C6323" s="74"/>
      <c r="D6323" s="73" t="s">
        <v>61</v>
      </c>
      <c r="E6323" s="74"/>
    </row>
    <row r="6324" spans="1:5" ht="37.5" customHeight="1">
      <c r="A6324" s="28" t="s">
        <v>62</v>
      </c>
      <c r="B6324" s="65" t="e">
        <f t="shared" ref="B6324" si="2228">HLOOKUP(D6324,$I$23:$M$32,2,FALSE)</f>
        <v>#N/A</v>
      </c>
      <c r="C6324" s="66"/>
      <c r="D6324" s="68">
        <f>VLOOKUP($I6301,DATA!$A$1:$V$200,10,FALSE)</f>
        <v>0</v>
      </c>
      <c r="E6324" s="69"/>
    </row>
    <row r="6325" spans="1:5" ht="37.5" customHeight="1">
      <c r="A6325" s="28" t="s">
        <v>63</v>
      </c>
      <c r="B6325" s="65" t="e">
        <f t="shared" ref="B6325" si="2229">HLOOKUP(D6324,$I$23:$M$32,3,FALSE)</f>
        <v>#N/A</v>
      </c>
      <c r="C6325" s="66"/>
      <c r="D6325" s="68">
        <f>VLOOKUP($I6301,DATA!$A$1:$V$200,11,FALSE)</f>
        <v>0</v>
      </c>
      <c r="E6325" s="69"/>
    </row>
    <row r="6326" spans="1:5" ht="37.5" customHeight="1">
      <c r="A6326" s="28" t="s">
        <v>64</v>
      </c>
      <c r="B6326" s="65" t="e">
        <f t="shared" ref="B6326" si="2230">HLOOKUP(D6324,$I$23:$M$32,4,FALSE)</f>
        <v>#N/A</v>
      </c>
      <c r="C6326" s="66"/>
      <c r="D6326" s="68">
        <f>VLOOKUP($I6301,DATA!$A$1:$V$200,12,FALSE)</f>
        <v>0</v>
      </c>
      <c r="E6326" s="69"/>
    </row>
    <row r="6327" spans="1:5" ht="21.75" customHeight="1">
      <c r="A6327" s="26" t="s">
        <v>75</v>
      </c>
    </row>
    <row r="6328" spans="1:5" ht="18" customHeight="1">
      <c r="A6328" s="75" t="s">
        <v>65</v>
      </c>
      <c r="B6328" s="73" t="s">
        <v>60</v>
      </c>
      <c r="C6328" s="74"/>
      <c r="D6328" s="73" t="s">
        <v>61</v>
      </c>
      <c r="E6328" s="74"/>
    </row>
    <row r="6329" spans="1:5" ht="37.5" customHeight="1">
      <c r="A6329" s="76"/>
      <c r="B6329" s="65" t="e">
        <f t="shared" ref="B6329" si="2231">HLOOKUP(D6324,$I$23:$M$32,5,FALSE)</f>
        <v>#N/A</v>
      </c>
      <c r="C6329" s="66"/>
      <c r="D6329" s="68">
        <f>VLOOKUP($I6301,DATA!$A$1:$V$200,13,FALSE)</f>
        <v>0</v>
      </c>
      <c r="E6329" s="69"/>
    </row>
    <row r="6330" spans="1:5" ht="22.5" customHeight="1">
      <c r="A6330" s="26" t="s">
        <v>76</v>
      </c>
    </row>
    <row r="6331" spans="1:5" ht="18" customHeight="1">
      <c r="A6331" s="77" t="s">
        <v>66</v>
      </c>
      <c r="B6331" s="73" t="s">
        <v>60</v>
      </c>
      <c r="C6331" s="74"/>
      <c r="D6331" s="73" t="s">
        <v>61</v>
      </c>
      <c r="E6331" s="74"/>
    </row>
    <row r="6332" spans="1:5" ht="37.5" customHeight="1">
      <c r="A6332" s="78"/>
      <c r="B6332" s="65" t="e">
        <f t="shared" ref="B6332" si="2232">HLOOKUP(D6324,$I$23:$M$32,6,FALSE)</f>
        <v>#N/A</v>
      </c>
      <c r="C6332" s="66"/>
      <c r="D6332" s="68">
        <f>VLOOKUP($I6301,DATA!$A$1:$V$200,14,FALSE)</f>
        <v>0</v>
      </c>
      <c r="E6332" s="69"/>
    </row>
    <row r="6333" spans="1:5" ht="22.5" customHeight="1">
      <c r="A6333" s="26" t="s">
        <v>77</v>
      </c>
    </row>
    <row r="6334" spans="1:5" ht="30" customHeight="1">
      <c r="A6334" s="27" t="s">
        <v>67</v>
      </c>
      <c r="B6334" s="73" t="s">
        <v>60</v>
      </c>
      <c r="C6334" s="74"/>
      <c r="D6334" s="73" t="s">
        <v>61</v>
      </c>
      <c r="E6334" s="74"/>
    </row>
    <row r="6335" spans="1:5" ht="37.5" customHeight="1">
      <c r="A6335" s="28" t="s">
        <v>68</v>
      </c>
      <c r="B6335" s="65" t="e">
        <f t="shared" ref="B6335" si="2233">HLOOKUP(D6324,$I$23:$M$32,7,FALSE)</f>
        <v>#N/A</v>
      </c>
      <c r="C6335" s="66"/>
      <c r="D6335" s="68">
        <f>VLOOKUP($I6301,DATA!$A$1:$V$200,15,FALSE)</f>
        <v>0</v>
      </c>
      <c r="E6335" s="69"/>
    </row>
    <row r="6336" spans="1:5" ht="37.5" customHeight="1">
      <c r="A6336" s="28" t="s">
        <v>69</v>
      </c>
      <c r="B6336" s="65" t="e">
        <f t="shared" ref="B6336" si="2234">HLOOKUP(D6324,$I$23:$M$32,8,FALSE)</f>
        <v>#N/A</v>
      </c>
      <c r="C6336" s="66"/>
      <c r="D6336" s="68">
        <f>VLOOKUP($I6301,DATA!$A$1:$V$200,16,FALSE)</f>
        <v>0</v>
      </c>
      <c r="E6336" s="69"/>
    </row>
    <row r="6337" spans="1:13" ht="45" customHeight="1">
      <c r="A6337" s="29" t="s">
        <v>70</v>
      </c>
      <c r="B6337" s="65" t="e">
        <f t="shared" ref="B6337" si="2235">HLOOKUP(D6324,$I$23:$M$32,9,FALSE)</f>
        <v>#N/A</v>
      </c>
      <c r="C6337" s="66"/>
      <c r="D6337" s="68">
        <f>VLOOKUP($I6301,DATA!$A$1:$V$200,17,FALSE)</f>
        <v>0</v>
      </c>
      <c r="E6337" s="69"/>
    </row>
    <row r="6338" spans="1:13" ht="37.5" customHeight="1">
      <c r="A6338" s="28" t="s">
        <v>71</v>
      </c>
      <c r="B6338" s="65" t="e">
        <f t="shared" ref="B6338" si="2236">HLOOKUP(D6324,$I$23:$M$32,10,FALSE)</f>
        <v>#N/A</v>
      </c>
      <c r="C6338" s="66"/>
      <c r="D6338" s="68">
        <f>VLOOKUP($I6301,DATA!$A$1:$V$200,18,FALSE)</f>
        <v>0</v>
      </c>
      <c r="E6338" s="69"/>
    </row>
    <row r="6339" spans="1:13" ht="37.5" customHeight="1">
      <c r="A6339" s="30"/>
      <c r="B6339" s="31"/>
      <c r="C6339" s="31"/>
      <c r="D6339" s="32"/>
      <c r="E6339" s="32"/>
    </row>
    <row r="6340" spans="1:13" ht="18.75" customHeight="1">
      <c r="A6340" s="72" t="s">
        <v>72</v>
      </c>
      <c r="B6340" s="72"/>
      <c r="C6340" s="72"/>
      <c r="D6340" s="72"/>
      <c r="E6340" s="72"/>
    </row>
    <row r="6341" spans="1:13" ht="22.5" customHeight="1">
      <c r="A6341" s="26" t="s">
        <v>78</v>
      </c>
    </row>
    <row r="6342" spans="1:13" ht="30" customHeight="1">
      <c r="A6342" s="27" t="s">
        <v>73</v>
      </c>
      <c r="B6342" s="73" t="s">
        <v>60</v>
      </c>
      <c r="C6342" s="74"/>
      <c r="D6342" s="73" t="s">
        <v>61</v>
      </c>
      <c r="E6342" s="74"/>
      <c r="I6342" s="1" t="s">
        <v>26</v>
      </c>
      <c r="J6342" s="1" t="s">
        <v>25</v>
      </c>
      <c r="K6342" s="1" t="s">
        <v>194</v>
      </c>
      <c r="L6342" s="1" t="s">
        <v>195</v>
      </c>
      <c r="M6342" s="1" t="s">
        <v>196</v>
      </c>
    </row>
    <row r="6343" spans="1:13" ht="52.5" customHeight="1">
      <c r="A6343" s="29" t="str">
        <f>GRD!$L$4</f>
        <v>SELECT</v>
      </c>
      <c r="B6343" s="65" t="e">
        <f t="shared" ref="B6343:B6344" si="2237">HLOOKUP(D6343,$I$42:$M$44,$G6343,FALSE)</f>
        <v>#N/A</v>
      </c>
      <c r="C6343" s="66"/>
      <c r="D6343" s="68">
        <f>VLOOKUP($I6301,DATA!$A$1:$V$200,19,FALSE)</f>
        <v>0</v>
      </c>
      <c r="E6343" s="69"/>
      <c r="G6343" s="1">
        <v>2</v>
      </c>
      <c r="H6343" s="1" t="str">
        <f t="shared" ref="H6343:H6344" si="2238">A6343</f>
        <v>SELECT</v>
      </c>
      <c r="I6343" s="1" t="e">
        <f t="shared" ref="I6343:I6344" si="2239">VLOOKUP($H6343,$H$3:$M$15,2,FALSE)</f>
        <v>#N/A</v>
      </c>
      <c r="J6343" s="1" t="e">
        <f t="shared" ref="J6343:J6344" si="2240">VLOOKUP($H6343,$H$3:$M$15,3,FALSE)</f>
        <v>#N/A</v>
      </c>
      <c r="K6343" s="1" t="e">
        <f t="shared" ref="K6343:K6344" si="2241">VLOOKUP($H6343,$H$3:$M$15,4,FALSE)</f>
        <v>#N/A</v>
      </c>
      <c r="L6343" s="1" t="e">
        <f t="shared" ref="L6343:L6344" si="2242">VLOOKUP($H6343,$H$3:$M$15,5,FALSE)</f>
        <v>#N/A</v>
      </c>
      <c r="M6343" s="1" t="e">
        <f t="shared" ref="M6343:M6344" si="2243">VLOOKUP($H6343,$H$3:$M$15,6,FALSE)</f>
        <v>#N/A</v>
      </c>
    </row>
    <row r="6344" spans="1:13" ht="52.5" customHeight="1">
      <c r="A6344" s="29" t="str">
        <f>GRD!$M$4</f>
        <v>SELECT</v>
      </c>
      <c r="B6344" s="65" t="e">
        <f t="shared" si="2237"/>
        <v>#N/A</v>
      </c>
      <c r="C6344" s="66"/>
      <c r="D6344" s="68">
        <f>VLOOKUP($I6301,DATA!$A$1:$V$200,20,FALSE)</f>
        <v>0</v>
      </c>
      <c r="E6344" s="69"/>
      <c r="G6344" s="1">
        <v>3</v>
      </c>
      <c r="H6344" s="1" t="str">
        <f t="shared" si="2238"/>
        <v>SELECT</v>
      </c>
      <c r="I6344" s="1" t="e">
        <f t="shared" si="2239"/>
        <v>#N/A</v>
      </c>
      <c r="J6344" s="1" t="e">
        <f t="shared" si="2240"/>
        <v>#N/A</v>
      </c>
      <c r="K6344" s="1" t="e">
        <f t="shared" si="2241"/>
        <v>#N/A</v>
      </c>
      <c r="L6344" s="1" t="e">
        <f t="shared" si="2242"/>
        <v>#N/A</v>
      </c>
      <c r="M6344" s="1" t="e">
        <f t="shared" si="2243"/>
        <v>#N/A</v>
      </c>
    </row>
    <row r="6345" spans="1:13" ht="37.5" customHeight="1">
      <c r="A6345" s="70" t="s">
        <v>79</v>
      </c>
      <c r="B6345" s="70"/>
      <c r="C6345" s="70"/>
      <c r="D6345" s="70"/>
      <c r="E6345" s="70"/>
    </row>
    <row r="6346" spans="1:13" ht="12" customHeight="1">
      <c r="A6346" s="33"/>
      <c r="B6346" s="33"/>
      <c r="C6346" s="33"/>
      <c r="D6346" s="33"/>
      <c r="E6346" s="33"/>
    </row>
    <row r="6347" spans="1:13" ht="30" customHeight="1">
      <c r="A6347" s="27" t="s">
        <v>73</v>
      </c>
      <c r="B6347" s="71" t="s">
        <v>60</v>
      </c>
      <c r="C6347" s="71"/>
      <c r="D6347" s="71" t="s">
        <v>61</v>
      </c>
      <c r="E6347" s="71"/>
      <c r="I6347" s="1" t="s">
        <v>26</v>
      </c>
      <c r="J6347" s="1" t="s">
        <v>25</v>
      </c>
      <c r="K6347" s="1" t="s">
        <v>194</v>
      </c>
      <c r="L6347" s="1" t="s">
        <v>195</v>
      </c>
      <c r="M6347" s="1" t="s">
        <v>196</v>
      </c>
    </row>
    <row r="6348" spans="1:13" ht="52.5" customHeight="1">
      <c r="A6348" s="29" t="str">
        <f>GRD!$N$4</f>
        <v>SELECT</v>
      </c>
      <c r="B6348" s="65" t="e">
        <f t="shared" ref="B6348:B6349" si="2244">HLOOKUP(D6348,$I$47:$M$49,$G6348,FALSE)</f>
        <v>#N/A</v>
      </c>
      <c r="C6348" s="66"/>
      <c r="D6348" s="67">
        <f>VLOOKUP($I6301,DATA!$A$1:$V$200,21,FALSE)</f>
        <v>0</v>
      </c>
      <c r="E6348" s="67"/>
      <c r="G6348" s="1">
        <v>2</v>
      </c>
      <c r="H6348" s="1" t="str">
        <f t="shared" ref="H6348:H6349" si="2245">A6348</f>
        <v>SELECT</v>
      </c>
      <c r="I6348" s="1" t="e">
        <f t="shared" si="2222"/>
        <v>#N/A</v>
      </c>
      <c r="J6348" s="1" t="e">
        <f t="shared" si="2223"/>
        <v>#N/A</v>
      </c>
      <c r="K6348" s="1" t="e">
        <f t="shared" si="2224"/>
        <v>#N/A</v>
      </c>
      <c r="L6348" s="1" t="e">
        <f t="shared" si="2225"/>
        <v>#N/A</v>
      </c>
      <c r="M6348" s="1" t="e">
        <f t="shared" si="2226"/>
        <v>#N/A</v>
      </c>
    </row>
    <row r="6349" spans="1:13" ht="52.5" customHeight="1">
      <c r="A6349" s="29" t="str">
        <f>GRD!$O$4</f>
        <v>SELECT</v>
      </c>
      <c r="B6349" s="65" t="e">
        <f t="shared" si="2244"/>
        <v>#N/A</v>
      </c>
      <c r="C6349" s="66"/>
      <c r="D6349" s="67">
        <f>VLOOKUP($I6301,DATA!$A$1:$V$200,22,FALSE)</f>
        <v>0</v>
      </c>
      <c r="E6349" s="67"/>
      <c r="G6349" s="1">
        <v>3</v>
      </c>
      <c r="H6349" s="1" t="str">
        <f t="shared" si="2245"/>
        <v>SELECT</v>
      </c>
      <c r="I6349" s="1" t="e">
        <f t="shared" si="2222"/>
        <v>#N/A</v>
      </c>
      <c r="J6349" s="1" t="e">
        <f t="shared" si="2223"/>
        <v>#N/A</v>
      </c>
      <c r="K6349" s="1" t="e">
        <f t="shared" si="2224"/>
        <v>#N/A</v>
      </c>
      <c r="L6349" s="1" t="e">
        <f t="shared" si="2225"/>
        <v>#N/A</v>
      </c>
      <c r="M6349" s="1" t="e">
        <f t="shared" si="2226"/>
        <v>#N/A</v>
      </c>
    </row>
    <row r="6355" spans="1:13">
      <c r="A6355" s="64" t="s">
        <v>80</v>
      </c>
      <c r="B6355" s="64"/>
      <c r="C6355" s="64" t="s">
        <v>81</v>
      </c>
      <c r="D6355" s="64"/>
      <c r="E6355" s="64"/>
    </row>
    <row r="6356" spans="1:13">
      <c r="C6356" s="64" t="s">
        <v>82</v>
      </c>
      <c r="D6356" s="64"/>
      <c r="E6356" s="64"/>
    </row>
    <row r="6357" spans="1:13">
      <c r="A6357" s="1" t="s">
        <v>84</v>
      </c>
    </row>
    <row r="6359" spans="1:13">
      <c r="A6359" s="1" t="s">
        <v>83</v>
      </c>
    </row>
    <row r="6361" spans="1:13" s="21" customFormat="1" ht="18.75" customHeight="1">
      <c r="A6361" s="89" t="s">
        <v>34</v>
      </c>
      <c r="B6361" s="89"/>
      <c r="C6361" s="89"/>
      <c r="D6361" s="89"/>
      <c r="E6361" s="89"/>
      <c r="I6361" s="21">
        <f t="shared" ref="I6361" si="2246">I6301+1</f>
        <v>107</v>
      </c>
    </row>
    <row r="6362" spans="1:13" s="21" customFormat="1" ht="30" customHeight="1">
      <c r="A6362" s="90" t="s">
        <v>35</v>
      </c>
      <c r="B6362" s="90"/>
      <c r="C6362" s="90"/>
      <c r="D6362" s="90"/>
      <c r="E6362" s="90"/>
      <c r="H6362" s="1"/>
      <c r="I6362" s="1"/>
      <c r="J6362" s="1"/>
      <c r="K6362" s="1"/>
      <c r="L6362" s="1"/>
      <c r="M6362" s="1"/>
    </row>
    <row r="6363" spans="1:13" ht="18.75" customHeight="1">
      <c r="A6363" s="22" t="s">
        <v>49</v>
      </c>
      <c r="B6363" s="91" t="str">
        <f>IF((SCH!$B$2=""),"",SCH!$B$2)</f>
        <v/>
      </c>
      <c r="C6363" s="91"/>
      <c r="D6363" s="91"/>
      <c r="E6363" s="92"/>
    </row>
    <row r="6364" spans="1:13" ht="18.75" customHeight="1">
      <c r="A6364" s="23" t="s">
        <v>50</v>
      </c>
      <c r="B6364" s="82" t="str">
        <f>IF((SCH!$B$3=""),"",SCH!$B$3)</f>
        <v/>
      </c>
      <c r="C6364" s="82"/>
      <c r="D6364" s="82"/>
      <c r="E6364" s="83"/>
    </row>
    <row r="6365" spans="1:13" ht="18.75" customHeight="1">
      <c r="A6365" s="23" t="s">
        <v>56</v>
      </c>
      <c r="B6365" s="46" t="str">
        <f>IF((SCH!$B$4=""),"",SCH!$B$4)</f>
        <v/>
      </c>
      <c r="C6365" s="24" t="s">
        <v>57</v>
      </c>
      <c r="D6365" s="82" t="str">
        <f>IF((SCH!$B$5=""),"",SCH!$B$5)</f>
        <v/>
      </c>
      <c r="E6365" s="83"/>
    </row>
    <row r="6366" spans="1:13" ht="18.75" customHeight="1">
      <c r="A6366" s="23" t="s">
        <v>51</v>
      </c>
      <c r="B6366" s="82" t="str">
        <f>IF((SCH!$B$6=""),"",SCH!$B$6)</f>
        <v/>
      </c>
      <c r="C6366" s="82"/>
      <c r="D6366" s="82"/>
      <c r="E6366" s="83"/>
    </row>
    <row r="6367" spans="1:13" ht="18.75" customHeight="1">
      <c r="A6367" s="23" t="s">
        <v>52</v>
      </c>
      <c r="B6367" s="82" t="str">
        <f>IF((SCH!$B$7=""),"",SCH!$B$7)</f>
        <v/>
      </c>
      <c r="C6367" s="82"/>
      <c r="D6367" s="82"/>
      <c r="E6367" s="83"/>
    </row>
    <row r="6368" spans="1:13" ht="18.75" customHeight="1">
      <c r="A6368" s="25" t="s">
        <v>53</v>
      </c>
      <c r="B6368" s="84" t="str">
        <f>IF((SCH!$B$8=""),"",SCH!$B$8)</f>
        <v/>
      </c>
      <c r="C6368" s="84"/>
      <c r="D6368" s="84"/>
      <c r="E6368" s="85"/>
    </row>
    <row r="6369" spans="1:13" ht="26.25" customHeight="1">
      <c r="A6369" s="86" t="s">
        <v>36</v>
      </c>
      <c r="B6369" s="86"/>
      <c r="C6369" s="86"/>
      <c r="D6369" s="86"/>
      <c r="E6369" s="86"/>
    </row>
    <row r="6370" spans="1:13" s="21" customFormat="1" ht="15" customHeight="1">
      <c r="A6370" s="87" t="s">
        <v>37</v>
      </c>
      <c r="B6370" s="87"/>
      <c r="C6370" s="87"/>
      <c r="D6370" s="87"/>
      <c r="E6370" s="87"/>
      <c r="H6370" s="1"/>
      <c r="I6370" s="1"/>
      <c r="J6370" s="1"/>
      <c r="K6370" s="1"/>
      <c r="L6370" s="1"/>
      <c r="M6370" s="1"/>
    </row>
    <row r="6371" spans="1:13" s="21" customFormat="1">
      <c r="A6371" s="88" t="s">
        <v>38</v>
      </c>
      <c r="B6371" s="88"/>
      <c r="C6371" s="88"/>
      <c r="D6371" s="88"/>
      <c r="E6371" s="88"/>
      <c r="H6371" s="1"/>
      <c r="I6371" s="1"/>
      <c r="J6371" s="1"/>
      <c r="K6371" s="1"/>
      <c r="L6371" s="1"/>
      <c r="M6371" s="1"/>
    </row>
    <row r="6372" spans="1:13" ht="26.25" customHeight="1">
      <c r="A6372" s="72" t="s">
        <v>39</v>
      </c>
      <c r="B6372" s="72"/>
      <c r="C6372" s="72"/>
      <c r="D6372" s="72"/>
      <c r="E6372" s="72"/>
    </row>
    <row r="6373" spans="1:13" ht="23.25">
      <c r="A6373" s="5" t="s">
        <v>45</v>
      </c>
      <c r="B6373" s="45">
        <f>VLOOKUP($I6361,DATA!$A$1:$V$200,2,FALSE)</f>
        <v>0</v>
      </c>
      <c r="C6373" s="43" t="s">
        <v>48</v>
      </c>
      <c r="D6373" s="81">
        <f>VLOOKUP($I6361,DATA!$A$1:$V$200,3,FALSE)</f>
        <v>0</v>
      </c>
      <c r="E6373" s="81"/>
    </row>
    <row r="6374" spans="1:13" ht="23.25">
      <c r="A6374" s="5" t="s">
        <v>46</v>
      </c>
      <c r="B6374" s="79">
        <f>VLOOKUP($I6361,DATA!$A$1:$V$200,4,FALSE)</f>
        <v>0</v>
      </c>
      <c r="C6374" s="79"/>
      <c r="D6374" s="79"/>
      <c r="E6374" s="79"/>
    </row>
    <row r="6375" spans="1:13" ht="23.25">
      <c r="A6375" s="5" t="s">
        <v>47</v>
      </c>
      <c r="B6375" s="79">
        <f>VLOOKUP($I6361,DATA!$A$1:$V$200,5,FALSE)</f>
        <v>0</v>
      </c>
      <c r="C6375" s="79"/>
      <c r="D6375" s="79"/>
      <c r="E6375" s="79"/>
    </row>
    <row r="6376" spans="1:13" ht="23.25" customHeight="1">
      <c r="A6376" s="5" t="s">
        <v>40</v>
      </c>
      <c r="B6376" s="79">
        <f>VLOOKUP($I6361,DATA!$A$1:$V$200,6,FALSE)</f>
        <v>0</v>
      </c>
      <c r="C6376" s="79"/>
      <c r="D6376" s="79"/>
      <c r="E6376" s="79"/>
    </row>
    <row r="6377" spans="1:13" ht="23.25" customHeight="1">
      <c r="A6377" s="5" t="s">
        <v>41</v>
      </c>
      <c r="B6377" s="79">
        <f>VLOOKUP($I6361,DATA!$A$1:$V$200,7,FALSE)</f>
        <v>0</v>
      </c>
      <c r="C6377" s="79"/>
      <c r="D6377" s="79"/>
      <c r="E6377" s="79"/>
    </row>
    <row r="6378" spans="1:13" ht="23.25" customHeight="1">
      <c r="A6378" s="5" t="s">
        <v>42</v>
      </c>
      <c r="B6378" s="79">
        <f>VLOOKUP($I6361,DATA!$A$1:$V$200,8,FALSE)</f>
        <v>0</v>
      </c>
      <c r="C6378" s="79"/>
      <c r="D6378" s="79"/>
      <c r="E6378" s="79"/>
    </row>
    <row r="6379" spans="1:13" ht="25.5">
      <c r="A6379" s="5" t="s">
        <v>43</v>
      </c>
      <c r="B6379" s="79">
        <f>VLOOKUP($I6361,DATA!$A$1:$V$200,9,FALSE)</f>
        <v>0</v>
      </c>
      <c r="C6379" s="79"/>
      <c r="D6379" s="79"/>
      <c r="E6379" s="79"/>
    </row>
    <row r="6380" spans="1:13" ht="22.5" customHeight="1">
      <c r="A6380" s="80" t="s">
        <v>44</v>
      </c>
      <c r="B6380" s="80"/>
      <c r="C6380" s="80"/>
      <c r="D6380" s="80"/>
      <c r="E6380" s="80"/>
    </row>
    <row r="6381" spans="1:13" ht="18.75" customHeight="1">
      <c r="A6381" s="72" t="s">
        <v>58</v>
      </c>
      <c r="B6381" s="72"/>
      <c r="C6381" s="72"/>
      <c r="D6381" s="72"/>
      <c r="E6381" s="72"/>
    </row>
    <row r="6382" spans="1:13" ht="22.5" customHeight="1">
      <c r="A6382" s="26" t="s">
        <v>74</v>
      </c>
    </row>
    <row r="6383" spans="1:13" ht="18" customHeight="1">
      <c r="A6383" s="44" t="s">
        <v>59</v>
      </c>
      <c r="B6383" s="73" t="s">
        <v>60</v>
      </c>
      <c r="C6383" s="74"/>
      <c r="D6383" s="73" t="s">
        <v>61</v>
      </c>
      <c r="E6383" s="74"/>
    </row>
    <row r="6384" spans="1:13" ht="37.5" customHeight="1">
      <c r="A6384" s="28" t="s">
        <v>62</v>
      </c>
      <c r="B6384" s="65" t="e">
        <f t="shared" ref="B6384" si="2247">HLOOKUP(D6384,$I$23:$M$32,2,FALSE)</f>
        <v>#N/A</v>
      </c>
      <c r="C6384" s="66"/>
      <c r="D6384" s="68">
        <f>VLOOKUP($I6361,DATA!$A$1:$V$200,10,FALSE)</f>
        <v>0</v>
      </c>
      <c r="E6384" s="69"/>
    </row>
    <row r="6385" spans="1:5" ht="37.5" customHeight="1">
      <c r="A6385" s="28" t="s">
        <v>63</v>
      </c>
      <c r="B6385" s="65" t="e">
        <f t="shared" ref="B6385" si="2248">HLOOKUP(D6384,$I$23:$M$32,3,FALSE)</f>
        <v>#N/A</v>
      </c>
      <c r="C6385" s="66"/>
      <c r="D6385" s="68">
        <f>VLOOKUP($I6361,DATA!$A$1:$V$200,11,FALSE)</f>
        <v>0</v>
      </c>
      <c r="E6385" s="69"/>
    </row>
    <row r="6386" spans="1:5" ht="37.5" customHeight="1">
      <c r="A6386" s="28" t="s">
        <v>64</v>
      </c>
      <c r="B6386" s="65" t="e">
        <f t="shared" ref="B6386" si="2249">HLOOKUP(D6384,$I$23:$M$32,4,FALSE)</f>
        <v>#N/A</v>
      </c>
      <c r="C6386" s="66"/>
      <c r="D6386" s="68">
        <f>VLOOKUP($I6361,DATA!$A$1:$V$200,12,FALSE)</f>
        <v>0</v>
      </c>
      <c r="E6386" s="69"/>
    </row>
    <row r="6387" spans="1:5" ht="21.75" customHeight="1">
      <c r="A6387" s="26" t="s">
        <v>75</v>
      </c>
    </row>
    <row r="6388" spans="1:5" ht="18" customHeight="1">
      <c r="A6388" s="75" t="s">
        <v>65</v>
      </c>
      <c r="B6388" s="73" t="s">
        <v>60</v>
      </c>
      <c r="C6388" s="74"/>
      <c r="D6388" s="73" t="s">
        <v>61</v>
      </c>
      <c r="E6388" s="74"/>
    </row>
    <row r="6389" spans="1:5" ht="37.5" customHeight="1">
      <c r="A6389" s="76"/>
      <c r="B6389" s="65" t="e">
        <f t="shared" ref="B6389" si="2250">HLOOKUP(D6384,$I$23:$M$32,5,FALSE)</f>
        <v>#N/A</v>
      </c>
      <c r="C6389" s="66"/>
      <c r="D6389" s="68">
        <f>VLOOKUP($I6361,DATA!$A$1:$V$200,13,FALSE)</f>
        <v>0</v>
      </c>
      <c r="E6389" s="69"/>
    </row>
    <row r="6390" spans="1:5" ht="22.5" customHeight="1">
      <c r="A6390" s="26" t="s">
        <v>76</v>
      </c>
    </row>
    <row r="6391" spans="1:5" ht="18" customHeight="1">
      <c r="A6391" s="77" t="s">
        <v>66</v>
      </c>
      <c r="B6391" s="73" t="s">
        <v>60</v>
      </c>
      <c r="C6391" s="74"/>
      <c r="D6391" s="73" t="s">
        <v>61</v>
      </c>
      <c r="E6391" s="74"/>
    </row>
    <row r="6392" spans="1:5" ht="37.5" customHeight="1">
      <c r="A6392" s="78"/>
      <c r="B6392" s="65" t="e">
        <f t="shared" ref="B6392" si="2251">HLOOKUP(D6384,$I$23:$M$32,6,FALSE)</f>
        <v>#N/A</v>
      </c>
      <c r="C6392" s="66"/>
      <c r="D6392" s="68">
        <f>VLOOKUP($I6361,DATA!$A$1:$V$200,14,FALSE)</f>
        <v>0</v>
      </c>
      <c r="E6392" s="69"/>
    </row>
    <row r="6393" spans="1:5" ht="22.5" customHeight="1">
      <c r="A6393" s="26" t="s">
        <v>77</v>
      </c>
    </row>
    <row r="6394" spans="1:5" ht="30" customHeight="1">
      <c r="A6394" s="27" t="s">
        <v>67</v>
      </c>
      <c r="B6394" s="73" t="s">
        <v>60</v>
      </c>
      <c r="C6394" s="74"/>
      <c r="D6394" s="73" t="s">
        <v>61</v>
      </c>
      <c r="E6394" s="74"/>
    </row>
    <row r="6395" spans="1:5" ht="37.5" customHeight="1">
      <c r="A6395" s="28" t="s">
        <v>68</v>
      </c>
      <c r="B6395" s="65" t="e">
        <f t="shared" ref="B6395" si="2252">HLOOKUP(D6384,$I$23:$M$32,7,FALSE)</f>
        <v>#N/A</v>
      </c>
      <c r="C6395" s="66"/>
      <c r="D6395" s="68">
        <f>VLOOKUP($I6361,DATA!$A$1:$V$200,15,FALSE)</f>
        <v>0</v>
      </c>
      <c r="E6395" s="69"/>
    </row>
    <row r="6396" spans="1:5" ht="37.5" customHeight="1">
      <c r="A6396" s="28" t="s">
        <v>69</v>
      </c>
      <c r="B6396" s="65" t="e">
        <f t="shared" ref="B6396" si="2253">HLOOKUP(D6384,$I$23:$M$32,8,FALSE)</f>
        <v>#N/A</v>
      </c>
      <c r="C6396" s="66"/>
      <c r="D6396" s="68">
        <f>VLOOKUP($I6361,DATA!$A$1:$V$200,16,FALSE)</f>
        <v>0</v>
      </c>
      <c r="E6396" s="69"/>
    </row>
    <row r="6397" spans="1:5" ht="45" customHeight="1">
      <c r="A6397" s="29" t="s">
        <v>70</v>
      </c>
      <c r="B6397" s="65" t="e">
        <f t="shared" ref="B6397" si="2254">HLOOKUP(D6384,$I$23:$M$32,9,FALSE)</f>
        <v>#N/A</v>
      </c>
      <c r="C6397" s="66"/>
      <c r="D6397" s="68">
        <f>VLOOKUP($I6361,DATA!$A$1:$V$200,17,FALSE)</f>
        <v>0</v>
      </c>
      <c r="E6397" s="69"/>
    </row>
    <row r="6398" spans="1:5" ht="37.5" customHeight="1">
      <c r="A6398" s="28" t="s">
        <v>71</v>
      </c>
      <c r="B6398" s="65" t="e">
        <f t="shared" ref="B6398" si="2255">HLOOKUP(D6384,$I$23:$M$32,10,FALSE)</f>
        <v>#N/A</v>
      </c>
      <c r="C6398" s="66"/>
      <c r="D6398" s="68">
        <f>VLOOKUP($I6361,DATA!$A$1:$V$200,18,FALSE)</f>
        <v>0</v>
      </c>
      <c r="E6398" s="69"/>
    </row>
    <row r="6399" spans="1:5" ht="37.5" customHeight="1">
      <c r="A6399" s="30"/>
      <c r="B6399" s="31"/>
      <c r="C6399" s="31"/>
      <c r="D6399" s="32"/>
      <c r="E6399" s="32"/>
    </row>
    <row r="6400" spans="1:5" ht="18.75" customHeight="1">
      <c r="A6400" s="72" t="s">
        <v>72</v>
      </c>
      <c r="B6400" s="72"/>
      <c r="C6400" s="72"/>
      <c r="D6400" s="72"/>
      <c r="E6400" s="72"/>
    </row>
    <row r="6401" spans="1:13" ht="22.5" customHeight="1">
      <c r="A6401" s="26" t="s">
        <v>78</v>
      </c>
    </row>
    <row r="6402" spans="1:13" ht="30" customHeight="1">
      <c r="A6402" s="27" t="s">
        <v>73</v>
      </c>
      <c r="B6402" s="73" t="s">
        <v>60</v>
      </c>
      <c r="C6402" s="74"/>
      <c r="D6402" s="73" t="s">
        <v>61</v>
      </c>
      <c r="E6402" s="74"/>
      <c r="I6402" s="1" t="s">
        <v>26</v>
      </c>
      <c r="J6402" s="1" t="s">
        <v>25</v>
      </c>
      <c r="K6402" s="1" t="s">
        <v>194</v>
      </c>
      <c r="L6402" s="1" t="s">
        <v>195</v>
      </c>
      <c r="M6402" s="1" t="s">
        <v>196</v>
      </c>
    </row>
    <row r="6403" spans="1:13" ht="52.5" customHeight="1">
      <c r="A6403" s="29" t="str">
        <f>GRD!$L$4</f>
        <v>SELECT</v>
      </c>
      <c r="B6403" s="65" t="e">
        <f t="shared" ref="B6403:B6404" si="2256">HLOOKUP(D6403,$I$42:$M$44,$G6403,FALSE)</f>
        <v>#N/A</v>
      </c>
      <c r="C6403" s="66"/>
      <c r="D6403" s="68">
        <f>VLOOKUP($I6361,DATA!$A$1:$V$200,19,FALSE)</f>
        <v>0</v>
      </c>
      <c r="E6403" s="69"/>
      <c r="G6403" s="1">
        <v>2</v>
      </c>
      <c r="H6403" s="1" t="str">
        <f t="shared" ref="H6403:H6404" si="2257">A6403</f>
        <v>SELECT</v>
      </c>
      <c r="I6403" s="1" t="e">
        <f t="shared" ref="I6403:I6404" si="2258">VLOOKUP($H6403,$H$3:$M$15,2,FALSE)</f>
        <v>#N/A</v>
      </c>
      <c r="J6403" s="1" t="e">
        <f t="shared" ref="J6403:J6404" si="2259">VLOOKUP($H6403,$H$3:$M$15,3,FALSE)</f>
        <v>#N/A</v>
      </c>
      <c r="K6403" s="1" t="e">
        <f t="shared" ref="K6403:K6404" si="2260">VLOOKUP($H6403,$H$3:$M$15,4,FALSE)</f>
        <v>#N/A</v>
      </c>
      <c r="L6403" s="1" t="e">
        <f t="shared" ref="L6403:L6404" si="2261">VLOOKUP($H6403,$H$3:$M$15,5,FALSE)</f>
        <v>#N/A</v>
      </c>
      <c r="M6403" s="1" t="e">
        <f t="shared" ref="M6403:M6404" si="2262">VLOOKUP($H6403,$H$3:$M$15,6,FALSE)</f>
        <v>#N/A</v>
      </c>
    </row>
    <row r="6404" spans="1:13" ht="52.5" customHeight="1">
      <c r="A6404" s="29" t="str">
        <f>GRD!$M$4</f>
        <v>SELECT</v>
      </c>
      <c r="B6404" s="65" t="e">
        <f t="shared" si="2256"/>
        <v>#N/A</v>
      </c>
      <c r="C6404" s="66"/>
      <c r="D6404" s="68">
        <f>VLOOKUP($I6361,DATA!$A$1:$V$200,20,FALSE)</f>
        <v>0</v>
      </c>
      <c r="E6404" s="69"/>
      <c r="G6404" s="1">
        <v>3</v>
      </c>
      <c r="H6404" s="1" t="str">
        <f t="shared" si="2257"/>
        <v>SELECT</v>
      </c>
      <c r="I6404" s="1" t="e">
        <f t="shared" si="2258"/>
        <v>#N/A</v>
      </c>
      <c r="J6404" s="1" t="e">
        <f t="shared" si="2259"/>
        <v>#N/A</v>
      </c>
      <c r="K6404" s="1" t="e">
        <f t="shared" si="2260"/>
        <v>#N/A</v>
      </c>
      <c r="L6404" s="1" t="e">
        <f t="shared" si="2261"/>
        <v>#N/A</v>
      </c>
      <c r="M6404" s="1" t="e">
        <f t="shared" si="2262"/>
        <v>#N/A</v>
      </c>
    </row>
    <row r="6405" spans="1:13" ht="37.5" customHeight="1">
      <c r="A6405" s="70" t="s">
        <v>79</v>
      </c>
      <c r="B6405" s="70"/>
      <c r="C6405" s="70"/>
      <c r="D6405" s="70"/>
      <c r="E6405" s="70"/>
    </row>
    <row r="6406" spans="1:13" ht="12" customHeight="1">
      <c r="A6406" s="33"/>
      <c r="B6406" s="33"/>
      <c r="C6406" s="33"/>
      <c r="D6406" s="33"/>
      <c r="E6406" s="33"/>
    </row>
    <row r="6407" spans="1:13" ht="30" customHeight="1">
      <c r="A6407" s="27" t="s">
        <v>73</v>
      </c>
      <c r="B6407" s="71" t="s">
        <v>60</v>
      </c>
      <c r="C6407" s="71"/>
      <c r="D6407" s="71" t="s">
        <v>61</v>
      </c>
      <c r="E6407" s="71"/>
      <c r="I6407" s="1" t="s">
        <v>26</v>
      </c>
      <c r="J6407" s="1" t="s">
        <v>25</v>
      </c>
      <c r="K6407" s="1" t="s">
        <v>194</v>
      </c>
      <c r="L6407" s="1" t="s">
        <v>195</v>
      </c>
      <c r="M6407" s="1" t="s">
        <v>196</v>
      </c>
    </row>
    <row r="6408" spans="1:13" ht="52.5" customHeight="1">
      <c r="A6408" s="29" t="str">
        <f>GRD!$N$4</f>
        <v>SELECT</v>
      </c>
      <c r="B6408" s="65" t="e">
        <f t="shared" ref="B6408:B6409" si="2263">HLOOKUP(D6408,$I$47:$M$49,$G6408,FALSE)</f>
        <v>#N/A</v>
      </c>
      <c r="C6408" s="66"/>
      <c r="D6408" s="67">
        <f>VLOOKUP($I6361,DATA!$A$1:$V$200,21,FALSE)</f>
        <v>0</v>
      </c>
      <c r="E6408" s="67"/>
      <c r="G6408" s="1">
        <v>2</v>
      </c>
      <c r="H6408" s="1" t="str">
        <f t="shared" ref="H6408:H6409" si="2264">A6408</f>
        <v>SELECT</v>
      </c>
      <c r="I6408" s="1" t="e">
        <f t="shared" ref="I6408:I6469" si="2265">VLOOKUP($H6408,$H$3:$M$15,2,FALSE)</f>
        <v>#N/A</v>
      </c>
      <c r="J6408" s="1" t="e">
        <f t="shared" ref="J6408:J6469" si="2266">VLOOKUP($H6408,$H$3:$M$15,3,FALSE)</f>
        <v>#N/A</v>
      </c>
      <c r="K6408" s="1" t="e">
        <f t="shared" ref="K6408:K6469" si="2267">VLOOKUP($H6408,$H$3:$M$15,4,FALSE)</f>
        <v>#N/A</v>
      </c>
      <c r="L6408" s="1" t="e">
        <f t="shared" ref="L6408:L6469" si="2268">VLOOKUP($H6408,$H$3:$M$15,5,FALSE)</f>
        <v>#N/A</v>
      </c>
      <c r="M6408" s="1" t="e">
        <f t="shared" ref="M6408:M6469" si="2269">VLOOKUP($H6408,$H$3:$M$15,6,FALSE)</f>
        <v>#N/A</v>
      </c>
    </row>
    <row r="6409" spans="1:13" ht="52.5" customHeight="1">
      <c r="A6409" s="29" t="str">
        <f>GRD!$O$4</f>
        <v>SELECT</v>
      </c>
      <c r="B6409" s="65" t="e">
        <f t="shared" si="2263"/>
        <v>#N/A</v>
      </c>
      <c r="C6409" s="66"/>
      <c r="D6409" s="67">
        <f>VLOOKUP($I6361,DATA!$A$1:$V$200,22,FALSE)</f>
        <v>0</v>
      </c>
      <c r="E6409" s="67"/>
      <c r="G6409" s="1">
        <v>3</v>
      </c>
      <c r="H6409" s="1" t="str">
        <f t="shared" si="2264"/>
        <v>SELECT</v>
      </c>
      <c r="I6409" s="1" t="e">
        <f t="shared" si="2265"/>
        <v>#N/A</v>
      </c>
      <c r="J6409" s="1" t="e">
        <f t="shared" si="2266"/>
        <v>#N/A</v>
      </c>
      <c r="K6409" s="1" t="e">
        <f t="shared" si="2267"/>
        <v>#N/A</v>
      </c>
      <c r="L6409" s="1" t="e">
        <f t="shared" si="2268"/>
        <v>#N/A</v>
      </c>
      <c r="M6409" s="1" t="e">
        <f t="shared" si="2269"/>
        <v>#N/A</v>
      </c>
    </row>
    <row r="6415" spans="1:13">
      <c r="A6415" s="64" t="s">
        <v>80</v>
      </c>
      <c r="B6415" s="64"/>
      <c r="C6415" s="64" t="s">
        <v>81</v>
      </c>
      <c r="D6415" s="64"/>
      <c r="E6415" s="64"/>
    </row>
    <row r="6416" spans="1:13">
      <c r="C6416" s="64" t="s">
        <v>82</v>
      </c>
      <c r="D6416" s="64"/>
      <c r="E6416" s="64"/>
    </row>
    <row r="6417" spans="1:13">
      <c r="A6417" s="1" t="s">
        <v>84</v>
      </c>
    </row>
    <row r="6419" spans="1:13">
      <c r="A6419" s="1" t="s">
        <v>83</v>
      </c>
    </row>
    <row r="6421" spans="1:13" s="21" customFormat="1" ht="18.75" customHeight="1">
      <c r="A6421" s="89" t="s">
        <v>34</v>
      </c>
      <c r="B6421" s="89"/>
      <c r="C6421" s="89"/>
      <c r="D6421" s="89"/>
      <c r="E6421" s="89"/>
      <c r="I6421" s="21">
        <f t="shared" ref="I6421" si="2270">I6361+1</f>
        <v>108</v>
      </c>
    </row>
    <row r="6422" spans="1:13" s="21" customFormat="1" ht="30" customHeight="1">
      <c r="A6422" s="90" t="s">
        <v>35</v>
      </c>
      <c r="B6422" s="90"/>
      <c r="C6422" s="90"/>
      <c r="D6422" s="90"/>
      <c r="E6422" s="90"/>
      <c r="H6422" s="1"/>
      <c r="I6422" s="1"/>
      <c r="J6422" s="1"/>
      <c r="K6422" s="1"/>
      <c r="L6422" s="1"/>
      <c r="M6422" s="1"/>
    </row>
    <row r="6423" spans="1:13" ht="18.75" customHeight="1">
      <c r="A6423" s="22" t="s">
        <v>49</v>
      </c>
      <c r="B6423" s="91" t="str">
        <f>IF((SCH!$B$2=""),"",SCH!$B$2)</f>
        <v/>
      </c>
      <c r="C6423" s="91"/>
      <c r="D6423" s="91"/>
      <c r="E6423" s="92"/>
    </row>
    <row r="6424" spans="1:13" ht="18.75" customHeight="1">
      <c r="A6424" s="23" t="s">
        <v>50</v>
      </c>
      <c r="B6424" s="82" t="str">
        <f>IF((SCH!$B$3=""),"",SCH!$B$3)</f>
        <v/>
      </c>
      <c r="C6424" s="82"/>
      <c r="D6424" s="82"/>
      <c r="E6424" s="83"/>
    </row>
    <row r="6425" spans="1:13" ht="18.75" customHeight="1">
      <c r="A6425" s="23" t="s">
        <v>56</v>
      </c>
      <c r="B6425" s="46" t="str">
        <f>IF((SCH!$B$4=""),"",SCH!$B$4)</f>
        <v/>
      </c>
      <c r="C6425" s="24" t="s">
        <v>57</v>
      </c>
      <c r="D6425" s="82" t="str">
        <f>IF((SCH!$B$5=""),"",SCH!$B$5)</f>
        <v/>
      </c>
      <c r="E6425" s="83"/>
    </row>
    <row r="6426" spans="1:13" ht="18.75" customHeight="1">
      <c r="A6426" s="23" t="s">
        <v>51</v>
      </c>
      <c r="B6426" s="82" t="str">
        <f>IF((SCH!$B$6=""),"",SCH!$B$6)</f>
        <v/>
      </c>
      <c r="C6426" s="82"/>
      <c r="D6426" s="82"/>
      <c r="E6426" s="83"/>
    </row>
    <row r="6427" spans="1:13" ht="18.75" customHeight="1">
      <c r="A6427" s="23" t="s">
        <v>52</v>
      </c>
      <c r="B6427" s="82" t="str">
        <f>IF((SCH!$B$7=""),"",SCH!$B$7)</f>
        <v/>
      </c>
      <c r="C6427" s="82"/>
      <c r="D6427" s="82"/>
      <c r="E6427" s="83"/>
    </row>
    <row r="6428" spans="1:13" ht="18.75" customHeight="1">
      <c r="A6428" s="25" t="s">
        <v>53</v>
      </c>
      <c r="B6428" s="84" t="str">
        <f>IF((SCH!$B$8=""),"",SCH!$B$8)</f>
        <v/>
      </c>
      <c r="C6428" s="84"/>
      <c r="D6428" s="84"/>
      <c r="E6428" s="85"/>
    </row>
    <row r="6429" spans="1:13" ht="26.25" customHeight="1">
      <c r="A6429" s="86" t="s">
        <v>36</v>
      </c>
      <c r="B6429" s="86"/>
      <c r="C6429" s="86"/>
      <c r="D6429" s="86"/>
      <c r="E6429" s="86"/>
    </row>
    <row r="6430" spans="1:13" s="21" customFormat="1" ht="15" customHeight="1">
      <c r="A6430" s="87" t="s">
        <v>37</v>
      </c>
      <c r="B6430" s="87"/>
      <c r="C6430" s="87"/>
      <c r="D6430" s="87"/>
      <c r="E6430" s="87"/>
      <c r="H6430" s="1"/>
      <c r="I6430" s="1"/>
      <c r="J6430" s="1"/>
      <c r="K6430" s="1"/>
      <c r="L6430" s="1"/>
      <c r="M6430" s="1"/>
    </row>
    <row r="6431" spans="1:13" s="21" customFormat="1">
      <c r="A6431" s="88" t="s">
        <v>38</v>
      </c>
      <c r="B6431" s="88"/>
      <c r="C6431" s="88"/>
      <c r="D6431" s="88"/>
      <c r="E6431" s="88"/>
      <c r="H6431" s="1"/>
      <c r="I6431" s="1"/>
      <c r="J6431" s="1"/>
      <c r="K6431" s="1"/>
      <c r="L6431" s="1"/>
      <c r="M6431" s="1"/>
    </row>
    <row r="6432" spans="1:13" ht="26.25" customHeight="1">
      <c r="A6432" s="72" t="s">
        <v>39</v>
      </c>
      <c r="B6432" s="72"/>
      <c r="C6432" s="72"/>
      <c r="D6432" s="72"/>
      <c r="E6432" s="72"/>
    </row>
    <row r="6433" spans="1:5" ht="23.25">
      <c r="A6433" s="5" t="s">
        <v>45</v>
      </c>
      <c r="B6433" s="45">
        <f>VLOOKUP($I6421,DATA!$A$1:$V$200,2,FALSE)</f>
        <v>0</v>
      </c>
      <c r="C6433" s="43" t="s">
        <v>48</v>
      </c>
      <c r="D6433" s="81">
        <f>VLOOKUP($I6421,DATA!$A$1:$V$200,3,FALSE)</f>
        <v>0</v>
      </c>
      <c r="E6433" s="81"/>
    </row>
    <row r="6434" spans="1:5" ht="23.25">
      <c r="A6434" s="5" t="s">
        <v>46</v>
      </c>
      <c r="B6434" s="79">
        <f>VLOOKUP($I6421,DATA!$A$1:$V$200,4,FALSE)</f>
        <v>0</v>
      </c>
      <c r="C6434" s="79"/>
      <c r="D6434" s="79"/>
      <c r="E6434" s="79"/>
    </row>
    <row r="6435" spans="1:5" ht="23.25">
      <c r="A6435" s="5" t="s">
        <v>47</v>
      </c>
      <c r="B6435" s="79">
        <f>VLOOKUP($I6421,DATA!$A$1:$V$200,5,FALSE)</f>
        <v>0</v>
      </c>
      <c r="C6435" s="79"/>
      <c r="D6435" s="79"/>
      <c r="E6435" s="79"/>
    </row>
    <row r="6436" spans="1:5" ht="23.25" customHeight="1">
      <c r="A6436" s="5" t="s">
        <v>40</v>
      </c>
      <c r="B6436" s="79">
        <f>VLOOKUP($I6421,DATA!$A$1:$V$200,6,FALSE)</f>
        <v>0</v>
      </c>
      <c r="C6436" s="79"/>
      <c r="D6436" s="79"/>
      <c r="E6436" s="79"/>
    </row>
    <row r="6437" spans="1:5" ht="23.25" customHeight="1">
      <c r="A6437" s="5" t="s">
        <v>41</v>
      </c>
      <c r="B6437" s="79">
        <f>VLOOKUP($I6421,DATA!$A$1:$V$200,7,FALSE)</f>
        <v>0</v>
      </c>
      <c r="C6437" s="79"/>
      <c r="D6437" s="79"/>
      <c r="E6437" s="79"/>
    </row>
    <row r="6438" spans="1:5" ht="23.25" customHeight="1">
      <c r="A6438" s="5" t="s">
        <v>42</v>
      </c>
      <c r="B6438" s="79">
        <f>VLOOKUP($I6421,DATA!$A$1:$V$200,8,FALSE)</f>
        <v>0</v>
      </c>
      <c r="C6438" s="79"/>
      <c r="D6438" s="79"/>
      <c r="E6438" s="79"/>
    </row>
    <row r="6439" spans="1:5" ht="25.5">
      <c r="A6439" s="5" t="s">
        <v>43</v>
      </c>
      <c r="B6439" s="79">
        <f>VLOOKUP($I6421,DATA!$A$1:$V$200,9,FALSE)</f>
        <v>0</v>
      </c>
      <c r="C6439" s="79"/>
      <c r="D6439" s="79"/>
      <c r="E6439" s="79"/>
    </row>
    <row r="6440" spans="1:5" ht="22.5" customHeight="1">
      <c r="A6440" s="80" t="s">
        <v>44</v>
      </c>
      <c r="B6440" s="80"/>
      <c r="C6440" s="80"/>
      <c r="D6440" s="80"/>
      <c r="E6440" s="80"/>
    </row>
    <row r="6441" spans="1:5" ht="18.75" customHeight="1">
      <c r="A6441" s="72" t="s">
        <v>58</v>
      </c>
      <c r="B6441" s="72"/>
      <c r="C6441" s="72"/>
      <c r="D6441" s="72"/>
      <c r="E6441" s="72"/>
    </row>
    <row r="6442" spans="1:5" ht="22.5" customHeight="1">
      <c r="A6442" s="26" t="s">
        <v>74</v>
      </c>
    </row>
    <row r="6443" spans="1:5" ht="18" customHeight="1">
      <c r="A6443" s="44" t="s">
        <v>59</v>
      </c>
      <c r="B6443" s="73" t="s">
        <v>60</v>
      </c>
      <c r="C6443" s="74"/>
      <c r="D6443" s="73" t="s">
        <v>61</v>
      </c>
      <c r="E6443" s="74"/>
    </row>
    <row r="6444" spans="1:5" ht="37.5" customHeight="1">
      <c r="A6444" s="28" t="s">
        <v>62</v>
      </c>
      <c r="B6444" s="65" t="e">
        <f t="shared" ref="B6444" si="2271">HLOOKUP(D6444,$I$23:$M$32,2,FALSE)</f>
        <v>#N/A</v>
      </c>
      <c r="C6444" s="66"/>
      <c r="D6444" s="68">
        <f>VLOOKUP($I6421,DATA!$A$1:$V$200,10,FALSE)</f>
        <v>0</v>
      </c>
      <c r="E6444" s="69"/>
    </row>
    <row r="6445" spans="1:5" ht="37.5" customHeight="1">
      <c r="A6445" s="28" t="s">
        <v>63</v>
      </c>
      <c r="B6445" s="65" t="e">
        <f t="shared" ref="B6445" si="2272">HLOOKUP(D6444,$I$23:$M$32,3,FALSE)</f>
        <v>#N/A</v>
      </c>
      <c r="C6445" s="66"/>
      <c r="D6445" s="68">
        <f>VLOOKUP($I6421,DATA!$A$1:$V$200,11,FALSE)</f>
        <v>0</v>
      </c>
      <c r="E6445" s="69"/>
    </row>
    <row r="6446" spans="1:5" ht="37.5" customHeight="1">
      <c r="A6446" s="28" t="s">
        <v>64</v>
      </c>
      <c r="B6446" s="65" t="e">
        <f t="shared" ref="B6446" si="2273">HLOOKUP(D6444,$I$23:$M$32,4,FALSE)</f>
        <v>#N/A</v>
      </c>
      <c r="C6446" s="66"/>
      <c r="D6446" s="68">
        <f>VLOOKUP($I6421,DATA!$A$1:$V$200,12,FALSE)</f>
        <v>0</v>
      </c>
      <c r="E6446" s="69"/>
    </row>
    <row r="6447" spans="1:5" ht="21.75" customHeight="1">
      <c r="A6447" s="26" t="s">
        <v>75</v>
      </c>
    </row>
    <row r="6448" spans="1:5" ht="18" customHeight="1">
      <c r="A6448" s="75" t="s">
        <v>65</v>
      </c>
      <c r="B6448" s="73" t="s">
        <v>60</v>
      </c>
      <c r="C6448" s="74"/>
      <c r="D6448" s="73" t="s">
        <v>61</v>
      </c>
      <c r="E6448" s="74"/>
    </row>
    <row r="6449" spans="1:13" ht="37.5" customHeight="1">
      <c r="A6449" s="76"/>
      <c r="B6449" s="65" t="e">
        <f t="shared" ref="B6449" si="2274">HLOOKUP(D6444,$I$23:$M$32,5,FALSE)</f>
        <v>#N/A</v>
      </c>
      <c r="C6449" s="66"/>
      <c r="D6449" s="68">
        <f>VLOOKUP($I6421,DATA!$A$1:$V$200,13,FALSE)</f>
        <v>0</v>
      </c>
      <c r="E6449" s="69"/>
    </row>
    <row r="6450" spans="1:13" ht="22.5" customHeight="1">
      <c r="A6450" s="26" t="s">
        <v>76</v>
      </c>
    </row>
    <row r="6451" spans="1:13" ht="18" customHeight="1">
      <c r="A6451" s="77" t="s">
        <v>66</v>
      </c>
      <c r="B6451" s="73" t="s">
        <v>60</v>
      </c>
      <c r="C6451" s="74"/>
      <c r="D6451" s="73" t="s">
        <v>61</v>
      </c>
      <c r="E6451" s="74"/>
    </row>
    <row r="6452" spans="1:13" ht="37.5" customHeight="1">
      <c r="A6452" s="78"/>
      <c r="B6452" s="65" t="e">
        <f t="shared" ref="B6452" si="2275">HLOOKUP(D6444,$I$23:$M$32,6,FALSE)</f>
        <v>#N/A</v>
      </c>
      <c r="C6452" s="66"/>
      <c r="D6452" s="68">
        <f>VLOOKUP($I6421,DATA!$A$1:$V$200,14,FALSE)</f>
        <v>0</v>
      </c>
      <c r="E6452" s="69"/>
    </row>
    <row r="6453" spans="1:13" ht="22.5" customHeight="1">
      <c r="A6453" s="26" t="s">
        <v>77</v>
      </c>
    </row>
    <row r="6454" spans="1:13" ht="30" customHeight="1">
      <c r="A6454" s="27" t="s">
        <v>67</v>
      </c>
      <c r="B6454" s="73" t="s">
        <v>60</v>
      </c>
      <c r="C6454" s="74"/>
      <c r="D6454" s="73" t="s">
        <v>61</v>
      </c>
      <c r="E6454" s="74"/>
    </row>
    <row r="6455" spans="1:13" ht="37.5" customHeight="1">
      <c r="A6455" s="28" t="s">
        <v>68</v>
      </c>
      <c r="B6455" s="65" t="e">
        <f t="shared" ref="B6455" si="2276">HLOOKUP(D6444,$I$23:$M$32,7,FALSE)</f>
        <v>#N/A</v>
      </c>
      <c r="C6455" s="66"/>
      <c r="D6455" s="68">
        <f>VLOOKUP($I6421,DATA!$A$1:$V$200,15,FALSE)</f>
        <v>0</v>
      </c>
      <c r="E6455" s="69"/>
    </row>
    <row r="6456" spans="1:13" ht="37.5" customHeight="1">
      <c r="A6456" s="28" t="s">
        <v>69</v>
      </c>
      <c r="B6456" s="65" t="e">
        <f t="shared" ref="B6456" si="2277">HLOOKUP(D6444,$I$23:$M$32,8,FALSE)</f>
        <v>#N/A</v>
      </c>
      <c r="C6456" s="66"/>
      <c r="D6456" s="68">
        <f>VLOOKUP($I6421,DATA!$A$1:$V$200,16,FALSE)</f>
        <v>0</v>
      </c>
      <c r="E6456" s="69"/>
    </row>
    <row r="6457" spans="1:13" ht="45" customHeight="1">
      <c r="A6457" s="29" t="s">
        <v>70</v>
      </c>
      <c r="B6457" s="65" t="e">
        <f t="shared" ref="B6457" si="2278">HLOOKUP(D6444,$I$23:$M$32,9,FALSE)</f>
        <v>#N/A</v>
      </c>
      <c r="C6457" s="66"/>
      <c r="D6457" s="68">
        <f>VLOOKUP($I6421,DATA!$A$1:$V$200,17,FALSE)</f>
        <v>0</v>
      </c>
      <c r="E6457" s="69"/>
    </row>
    <row r="6458" spans="1:13" ht="37.5" customHeight="1">
      <c r="A6458" s="28" t="s">
        <v>71</v>
      </c>
      <c r="B6458" s="65" t="e">
        <f t="shared" ref="B6458" si="2279">HLOOKUP(D6444,$I$23:$M$32,10,FALSE)</f>
        <v>#N/A</v>
      </c>
      <c r="C6458" s="66"/>
      <c r="D6458" s="68">
        <f>VLOOKUP($I6421,DATA!$A$1:$V$200,18,FALSE)</f>
        <v>0</v>
      </c>
      <c r="E6458" s="69"/>
    </row>
    <row r="6459" spans="1:13" ht="37.5" customHeight="1">
      <c r="A6459" s="30"/>
      <c r="B6459" s="31"/>
      <c r="C6459" s="31"/>
      <c r="D6459" s="32"/>
      <c r="E6459" s="32"/>
    </row>
    <row r="6460" spans="1:13" ht="18.75" customHeight="1">
      <c r="A6460" s="72" t="s">
        <v>72</v>
      </c>
      <c r="B6460" s="72"/>
      <c r="C6460" s="72"/>
      <c r="D6460" s="72"/>
      <c r="E6460" s="72"/>
    </row>
    <row r="6461" spans="1:13" ht="22.5" customHeight="1">
      <c r="A6461" s="26" t="s">
        <v>78</v>
      </c>
    </row>
    <row r="6462" spans="1:13" ht="30" customHeight="1">
      <c r="A6462" s="27" t="s">
        <v>73</v>
      </c>
      <c r="B6462" s="73" t="s">
        <v>60</v>
      </c>
      <c r="C6462" s="74"/>
      <c r="D6462" s="73" t="s">
        <v>61</v>
      </c>
      <c r="E6462" s="74"/>
      <c r="I6462" s="1" t="s">
        <v>26</v>
      </c>
      <c r="J6462" s="1" t="s">
        <v>25</v>
      </c>
      <c r="K6462" s="1" t="s">
        <v>194</v>
      </c>
      <c r="L6462" s="1" t="s">
        <v>195</v>
      </c>
      <c r="M6462" s="1" t="s">
        <v>196</v>
      </c>
    </row>
    <row r="6463" spans="1:13" ht="52.5" customHeight="1">
      <c r="A6463" s="29" t="str">
        <f>GRD!$L$4</f>
        <v>SELECT</v>
      </c>
      <c r="B6463" s="65" t="e">
        <f t="shared" ref="B6463:B6464" si="2280">HLOOKUP(D6463,$I$42:$M$44,$G6463,FALSE)</f>
        <v>#N/A</v>
      </c>
      <c r="C6463" s="66"/>
      <c r="D6463" s="68">
        <f>VLOOKUP($I6421,DATA!$A$1:$V$200,19,FALSE)</f>
        <v>0</v>
      </c>
      <c r="E6463" s="69"/>
      <c r="G6463" s="1">
        <v>2</v>
      </c>
      <c r="H6463" s="1" t="str">
        <f t="shared" ref="H6463:H6464" si="2281">A6463</f>
        <v>SELECT</v>
      </c>
      <c r="I6463" s="1" t="e">
        <f t="shared" ref="I6463:I6464" si="2282">VLOOKUP($H6463,$H$3:$M$15,2,FALSE)</f>
        <v>#N/A</v>
      </c>
      <c r="J6463" s="1" t="e">
        <f t="shared" ref="J6463:J6464" si="2283">VLOOKUP($H6463,$H$3:$M$15,3,FALSE)</f>
        <v>#N/A</v>
      </c>
      <c r="K6463" s="1" t="e">
        <f t="shared" ref="K6463:K6464" si="2284">VLOOKUP($H6463,$H$3:$M$15,4,FALSE)</f>
        <v>#N/A</v>
      </c>
      <c r="L6463" s="1" t="e">
        <f t="shared" ref="L6463:L6464" si="2285">VLOOKUP($H6463,$H$3:$M$15,5,FALSE)</f>
        <v>#N/A</v>
      </c>
      <c r="M6463" s="1" t="e">
        <f t="shared" ref="M6463:M6464" si="2286">VLOOKUP($H6463,$H$3:$M$15,6,FALSE)</f>
        <v>#N/A</v>
      </c>
    </row>
    <row r="6464" spans="1:13" ht="52.5" customHeight="1">
      <c r="A6464" s="29" t="str">
        <f>GRD!$M$4</f>
        <v>SELECT</v>
      </c>
      <c r="B6464" s="65" t="e">
        <f t="shared" si="2280"/>
        <v>#N/A</v>
      </c>
      <c r="C6464" s="66"/>
      <c r="D6464" s="68">
        <f>VLOOKUP($I6421,DATA!$A$1:$V$200,20,FALSE)</f>
        <v>0</v>
      </c>
      <c r="E6464" s="69"/>
      <c r="G6464" s="1">
        <v>3</v>
      </c>
      <c r="H6464" s="1" t="str">
        <f t="shared" si="2281"/>
        <v>SELECT</v>
      </c>
      <c r="I6464" s="1" t="e">
        <f t="shared" si="2282"/>
        <v>#N/A</v>
      </c>
      <c r="J6464" s="1" t="e">
        <f t="shared" si="2283"/>
        <v>#N/A</v>
      </c>
      <c r="K6464" s="1" t="e">
        <f t="shared" si="2284"/>
        <v>#N/A</v>
      </c>
      <c r="L6464" s="1" t="e">
        <f t="shared" si="2285"/>
        <v>#N/A</v>
      </c>
      <c r="M6464" s="1" t="e">
        <f t="shared" si="2286"/>
        <v>#N/A</v>
      </c>
    </row>
    <row r="6465" spans="1:13" ht="37.5" customHeight="1">
      <c r="A6465" s="70" t="s">
        <v>79</v>
      </c>
      <c r="B6465" s="70"/>
      <c r="C6465" s="70"/>
      <c r="D6465" s="70"/>
      <c r="E6465" s="70"/>
    </row>
    <row r="6466" spans="1:13" ht="12" customHeight="1">
      <c r="A6466" s="33"/>
      <c r="B6466" s="33"/>
      <c r="C6466" s="33"/>
      <c r="D6466" s="33"/>
      <c r="E6466" s="33"/>
    </row>
    <row r="6467" spans="1:13" ht="30" customHeight="1">
      <c r="A6467" s="27" t="s">
        <v>73</v>
      </c>
      <c r="B6467" s="71" t="s">
        <v>60</v>
      </c>
      <c r="C6467" s="71"/>
      <c r="D6467" s="71" t="s">
        <v>61</v>
      </c>
      <c r="E6467" s="71"/>
      <c r="I6467" s="1" t="s">
        <v>26</v>
      </c>
      <c r="J6467" s="1" t="s">
        <v>25</v>
      </c>
      <c r="K6467" s="1" t="s">
        <v>194</v>
      </c>
      <c r="L6467" s="1" t="s">
        <v>195</v>
      </c>
      <c r="M6467" s="1" t="s">
        <v>196</v>
      </c>
    </row>
    <row r="6468" spans="1:13" ht="52.5" customHeight="1">
      <c r="A6468" s="29" t="str">
        <f>GRD!$N$4</f>
        <v>SELECT</v>
      </c>
      <c r="B6468" s="65" t="e">
        <f t="shared" ref="B6468:B6469" si="2287">HLOOKUP(D6468,$I$47:$M$49,$G6468,FALSE)</f>
        <v>#N/A</v>
      </c>
      <c r="C6468" s="66"/>
      <c r="D6468" s="67">
        <f>VLOOKUP($I6421,DATA!$A$1:$V$200,21,FALSE)</f>
        <v>0</v>
      </c>
      <c r="E6468" s="67"/>
      <c r="G6468" s="1">
        <v>2</v>
      </c>
      <c r="H6468" s="1" t="str">
        <f t="shared" ref="H6468:H6469" si="2288">A6468</f>
        <v>SELECT</v>
      </c>
      <c r="I6468" s="1" t="e">
        <f t="shared" si="2265"/>
        <v>#N/A</v>
      </c>
      <c r="J6468" s="1" t="e">
        <f t="shared" si="2266"/>
        <v>#N/A</v>
      </c>
      <c r="K6468" s="1" t="e">
        <f t="shared" si="2267"/>
        <v>#N/A</v>
      </c>
      <c r="L6468" s="1" t="e">
        <f t="shared" si="2268"/>
        <v>#N/A</v>
      </c>
      <c r="M6468" s="1" t="e">
        <f t="shared" si="2269"/>
        <v>#N/A</v>
      </c>
    </row>
    <row r="6469" spans="1:13" ht="52.5" customHeight="1">
      <c r="A6469" s="29" t="str">
        <f>GRD!$O$4</f>
        <v>SELECT</v>
      </c>
      <c r="B6469" s="65" t="e">
        <f t="shared" si="2287"/>
        <v>#N/A</v>
      </c>
      <c r="C6469" s="66"/>
      <c r="D6469" s="67">
        <f>VLOOKUP($I6421,DATA!$A$1:$V$200,22,FALSE)</f>
        <v>0</v>
      </c>
      <c r="E6469" s="67"/>
      <c r="G6469" s="1">
        <v>3</v>
      </c>
      <c r="H6469" s="1" t="str">
        <f t="shared" si="2288"/>
        <v>SELECT</v>
      </c>
      <c r="I6469" s="1" t="e">
        <f t="shared" si="2265"/>
        <v>#N/A</v>
      </c>
      <c r="J6469" s="1" t="e">
        <f t="shared" si="2266"/>
        <v>#N/A</v>
      </c>
      <c r="K6469" s="1" t="e">
        <f t="shared" si="2267"/>
        <v>#N/A</v>
      </c>
      <c r="L6469" s="1" t="e">
        <f t="shared" si="2268"/>
        <v>#N/A</v>
      </c>
      <c r="M6469" s="1" t="e">
        <f t="shared" si="2269"/>
        <v>#N/A</v>
      </c>
    </row>
    <row r="6475" spans="1:13">
      <c r="A6475" s="64" t="s">
        <v>80</v>
      </c>
      <c r="B6475" s="64"/>
      <c r="C6475" s="64" t="s">
        <v>81</v>
      </c>
      <c r="D6475" s="64"/>
      <c r="E6475" s="64"/>
    </row>
    <row r="6476" spans="1:13">
      <c r="C6476" s="64" t="s">
        <v>82</v>
      </c>
      <c r="D6476" s="64"/>
      <c r="E6476" s="64"/>
    </row>
    <row r="6477" spans="1:13">
      <c r="A6477" s="1" t="s">
        <v>84</v>
      </c>
    </row>
    <row r="6479" spans="1:13">
      <c r="A6479" s="1" t="s">
        <v>83</v>
      </c>
    </row>
    <row r="6481" spans="1:13" s="21" customFormat="1" ht="18.75" customHeight="1">
      <c r="A6481" s="89" t="s">
        <v>34</v>
      </c>
      <c r="B6481" s="89"/>
      <c r="C6481" s="89"/>
      <c r="D6481" s="89"/>
      <c r="E6481" s="89"/>
      <c r="I6481" s="21">
        <f t="shared" ref="I6481" si="2289">I6421+1</f>
        <v>109</v>
      </c>
    </row>
    <row r="6482" spans="1:13" s="21" customFormat="1" ht="30" customHeight="1">
      <c r="A6482" s="90" t="s">
        <v>35</v>
      </c>
      <c r="B6482" s="90"/>
      <c r="C6482" s="90"/>
      <c r="D6482" s="90"/>
      <c r="E6482" s="90"/>
      <c r="H6482" s="1"/>
      <c r="I6482" s="1"/>
      <c r="J6482" s="1"/>
      <c r="K6482" s="1"/>
      <c r="L6482" s="1"/>
      <c r="M6482" s="1"/>
    </row>
    <row r="6483" spans="1:13" ht="18.75" customHeight="1">
      <c r="A6483" s="22" t="s">
        <v>49</v>
      </c>
      <c r="B6483" s="91" t="str">
        <f>IF((SCH!$B$2=""),"",SCH!$B$2)</f>
        <v/>
      </c>
      <c r="C6483" s="91"/>
      <c r="D6483" s="91"/>
      <c r="E6483" s="92"/>
    </row>
    <row r="6484" spans="1:13" ht="18.75" customHeight="1">
      <c r="A6484" s="23" t="s">
        <v>50</v>
      </c>
      <c r="B6484" s="82" t="str">
        <f>IF((SCH!$B$3=""),"",SCH!$B$3)</f>
        <v/>
      </c>
      <c r="C6484" s="82"/>
      <c r="D6484" s="82"/>
      <c r="E6484" s="83"/>
    </row>
    <row r="6485" spans="1:13" ht="18.75" customHeight="1">
      <c r="A6485" s="23" t="s">
        <v>56</v>
      </c>
      <c r="B6485" s="46" t="str">
        <f>IF((SCH!$B$4=""),"",SCH!$B$4)</f>
        <v/>
      </c>
      <c r="C6485" s="24" t="s">
        <v>57</v>
      </c>
      <c r="D6485" s="82" t="str">
        <f>IF((SCH!$B$5=""),"",SCH!$B$5)</f>
        <v/>
      </c>
      <c r="E6485" s="83"/>
    </row>
    <row r="6486" spans="1:13" ht="18.75" customHeight="1">
      <c r="A6486" s="23" t="s">
        <v>51</v>
      </c>
      <c r="B6486" s="82" t="str">
        <f>IF((SCH!$B$6=""),"",SCH!$B$6)</f>
        <v/>
      </c>
      <c r="C6486" s="82"/>
      <c r="D6486" s="82"/>
      <c r="E6486" s="83"/>
    </row>
    <row r="6487" spans="1:13" ht="18.75" customHeight="1">
      <c r="A6487" s="23" t="s">
        <v>52</v>
      </c>
      <c r="B6487" s="82" t="str">
        <f>IF((SCH!$B$7=""),"",SCH!$B$7)</f>
        <v/>
      </c>
      <c r="C6487" s="82"/>
      <c r="D6487" s="82"/>
      <c r="E6487" s="83"/>
    </row>
    <row r="6488" spans="1:13" ht="18.75" customHeight="1">
      <c r="A6488" s="25" t="s">
        <v>53</v>
      </c>
      <c r="B6488" s="84" t="str">
        <f>IF((SCH!$B$8=""),"",SCH!$B$8)</f>
        <v/>
      </c>
      <c r="C6488" s="84"/>
      <c r="D6488" s="84"/>
      <c r="E6488" s="85"/>
    </row>
    <row r="6489" spans="1:13" ht="26.25" customHeight="1">
      <c r="A6489" s="86" t="s">
        <v>36</v>
      </c>
      <c r="B6489" s="86"/>
      <c r="C6489" s="86"/>
      <c r="D6489" s="86"/>
      <c r="E6489" s="86"/>
    </row>
    <row r="6490" spans="1:13" s="21" customFormat="1" ht="15" customHeight="1">
      <c r="A6490" s="87" t="s">
        <v>37</v>
      </c>
      <c r="B6490" s="87"/>
      <c r="C6490" s="87"/>
      <c r="D6490" s="87"/>
      <c r="E6490" s="87"/>
      <c r="H6490" s="1"/>
      <c r="I6490" s="1"/>
      <c r="J6490" s="1"/>
      <c r="K6490" s="1"/>
      <c r="L6490" s="1"/>
      <c r="M6490" s="1"/>
    </row>
    <row r="6491" spans="1:13" s="21" customFormat="1">
      <c r="A6491" s="88" t="s">
        <v>38</v>
      </c>
      <c r="B6491" s="88"/>
      <c r="C6491" s="88"/>
      <c r="D6491" s="88"/>
      <c r="E6491" s="88"/>
      <c r="H6491" s="1"/>
      <c r="I6491" s="1"/>
      <c r="J6491" s="1"/>
      <c r="K6491" s="1"/>
      <c r="L6491" s="1"/>
      <c r="M6491" s="1"/>
    </row>
    <row r="6492" spans="1:13" ht="26.25" customHeight="1">
      <c r="A6492" s="72" t="s">
        <v>39</v>
      </c>
      <c r="B6492" s="72"/>
      <c r="C6492" s="72"/>
      <c r="D6492" s="72"/>
      <c r="E6492" s="72"/>
    </row>
    <row r="6493" spans="1:13" ht="23.25">
      <c r="A6493" s="5" t="s">
        <v>45</v>
      </c>
      <c r="B6493" s="45">
        <f>VLOOKUP($I6481,DATA!$A$1:$V$200,2,FALSE)</f>
        <v>0</v>
      </c>
      <c r="C6493" s="43" t="s">
        <v>48</v>
      </c>
      <c r="D6493" s="81">
        <f>VLOOKUP($I6481,DATA!$A$1:$V$200,3,FALSE)</f>
        <v>0</v>
      </c>
      <c r="E6493" s="81"/>
    </row>
    <row r="6494" spans="1:13" ht="23.25">
      <c r="A6494" s="5" t="s">
        <v>46</v>
      </c>
      <c r="B6494" s="79">
        <f>VLOOKUP($I6481,DATA!$A$1:$V$200,4,FALSE)</f>
        <v>0</v>
      </c>
      <c r="C6494" s="79"/>
      <c r="D6494" s="79"/>
      <c r="E6494" s="79"/>
    </row>
    <row r="6495" spans="1:13" ht="23.25">
      <c r="A6495" s="5" t="s">
        <v>47</v>
      </c>
      <c r="B6495" s="79">
        <f>VLOOKUP($I6481,DATA!$A$1:$V$200,5,FALSE)</f>
        <v>0</v>
      </c>
      <c r="C6495" s="79"/>
      <c r="D6495" s="79"/>
      <c r="E6495" s="79"/>
    </row>
    <row r="6496" spans="1:13" ht="23.25" customHeight="1">
      <c r="A6496" s="5" t="s">
        <v>40</v>
      </c>
      <c r="B6496" s="79">
        <f>VLOOKUP($I6481,DATA!$A$1:$V$200,6,FALSE)</f>
        <v>0</v>
      </c>
      <c r="C6496" s="79"/>
      <c r="D6496" s="79"/>
      <c r="E6496" s="79"/>
    </row>
    <row r="6497" spans="1:5" ht="23.25" customHeight="1">
      <c r="A6497" s="5" t="s">
        <v>41</v>
      </c>
      <c r="B6497" s="79">
        <f>VLOOKUP($I6481,DATA!$A$1:$V$200,7,FALSE)</f>
        <v>0</v>
      </c>
      <c r="C6497" s="79"/>
      <c r="D6497" s="79"/>
      <c r="E6497" s="79"/>
    </row>
    <row r="6498" spans="1:5" ht="23.25" customHeight="1">
      <c r="A6498" s="5" t="s">
        <v>42</v>
      </c>
      <c r="B6498" s="79">
        <f>VLOOKUP($I6481,DATA!$A$1:$V$200,8,FALSE)</f>
        <v>0</v>
      </c>
      <c r="C6498" s="79"/>
      <c r="D6498" s="79"/>
      <c r="E6498" s="79"/>
    </row>
    <row r="6499" spans="1:5" ht="25.5">
      <c r="A6499" s="5" t="s">
        <v>43</v>
      </c>
      <c r="B6499" s="79">
        <f>VLOOKUP($I6481,DATA!$A$1:$V$200,9,FALSE)</f>
        <v>0</v>
      </c>
      <c r="C6499" s="79"/>
      <c r="D6499" s="79"/>
      <c r="E6499" s="79"/>
    </row>
    <row r="6500" spans="1:5" ht="22.5" customHeight="1">
      <c r="A6500" s="80" t="s">
        <v>44</v>
      </c>
      <c r="B6500" s="80"/>
      <c r="C6500" s="80"/>
      <c r="D6500" s="80"/>
      <c r="E6500" s="80"/>
    </row>
    <row r="6501" spans="1:5" ht="18.75" customHeight="1">
      <c r="A6501" s="72" t="s">
        <v>58</v>
      </c>
      <c r="B6501" s="72"/>
      <c r="C6501" s="72"/>
      <c r="D6501" s="72"/>
      <c r="E6501" s="72"/>
    </row>
    <row r="6502" spans="1:5" ht="22.5" customHeight="1">
      <c r="A6502" s="26" t="s">
        <v>74</v>
      </c>
    </row>
    <row r="6503" spans="1:5" ht="18" customHeight="1">
      <c r="A6503" s="44" t="s">
        <v>59</v>
      </c>
      <c r="B6503" s="73" t="s">
        <v>60</v>
      </c>
      <c r="C6503" s="74"/>
      <c r="D6503" s="73" t="s">
        <v>61</v>
      </c>
      <c r="E6503" s="74"/>
    </row>
    <row r="6504" spans="1:5" ht="37.5" customHeight="1">
      <c r="A6504" s="28" t="s">
        <v>62</v>
      </c>
      <c r="B6504" s="65" t="e">
        <f t="shared" ref="B6504" si="2290">HLOOKUP(D6504,$I$23:$M$32,2,FALSE)</f>
        <v>#N/A</v>
      </c>
      <c r="C6504" s="66"/>
      <c r="D6504" s="68">
        <f>VLOOKUP($I6481,DATA!$A$1:$V$200,10,FALSE)</f>
        <v>0</v>
      </c>
      <c r="E6504" s="69"/>
    </row>
    <row r="6505" spans="1:5" ht="37.5" customHeight="1">
      <c r="A6505" s="28" t="s">
        <v>63</v>
      </c>
      <c r="B6505" s="65" t="e">
        <f t="shared" ref="B6505" si="2291">HLOOKUP(D6504,$I$23:$M$32,3,FALSE)</f>
        <v>#N/A</v>
      </c>
      <c r="C6505" s="66"/>
      <c r="D6505" s="68">
        <f>VLOOKUP($I6481,DATA!$A$1:$V$200,11,FALSE)</f>
        <v>0</v>
      </c>
      <c r="E6505" s="69"/>
    </row>
    <row r="6506" spans="1:5" ht="37.5" customHeight="1">
      <c r="A6506" s="28" t="s">
        <v>64</v>
      </c>
      <c r="B6506" s="65" t="e">
        <f t="shared" ref="B6506" si="2292">HLOOKUP(D6504,$I$23:$M$32,4,FALSE)</f>
        <v>#N/A</v>
      </c>
      <c r="C6506" s="66"/>
      <c r="D6506" s="68">
        <f>VLOOKUP($I6481,DATA!$A$1:$V$200,12,FALSE)</f>
        <v>0</v>
      </c>
      <c r="E6506" s="69"/>
    </row>
    <row r="6507" spans="1:5" ht="21.75" customHeight="1">
      <c r="A6507" s="26" t="s">
        <v>75</v>
      </c>
    </row>
    <row r="6508" spans="1:5" ht="18" customHeight="1">
      <c r="A6508" s="75" t="s">
        <v>65</v>
      </c>
      <c r="B6508" s="73" t="s">
        <v>60</v>
      </c>
      <c r="C6508" s="74"/>
      <c r="D6508" s="73" t="s">
        <v>61</v>
      </c>
      <c r="E6508" s="74"/>
    </row>
    <row r="6509" spans="1:5" ht="37.5" customHeight="1">
      <c r="A6509" s="76"/>
      <c r="B6509" s="65" t="e">
        <f t="shared" ref="B6509" si="2293">HLOOKUP(D6504,$I$23:$M$32,5,FALSE)</f>
        <v>#N/A</v>
      </c>
      <c r="C6509" s="66"/>
      <c r="D6509" s="68">
        <f>VLOOKUP($I6481,DATA!$A$1:$V$200,13,FALSE)</f>
        <v>0</v>
      </c>
      <c r="E6509" s="69"/>
    </row>
    <row r="6510" spans="1:5" ht="22.5" customHeight="1">
      <c r="A6510" s="26" t="s">
        <v>76</v>
      </c>
    </row>
    <row r="6511" spans="1:5" ht="18" customHeight="1">
      <c r="A6511" s="77" t="s">
        <v>66</v>
      </c>
      <c r="B6511" s="73" t="s">
        <v>60</v>
      </c>
      <c r="C6511" s="74"/>
      <c r="D6511" s="73" t="s">
        <v>61</v>
      </c>
      <c r="E6511" s="74"/>
    </row>
    <row r="6512" spans="1:5" ht="37.5" customHeight="1">
      <c r="A6512" s="78"/>
      <c r="B6512" s="65" t="e">
        <f t="shared" ref="B6512" si="2294">HLOOKUP(D6504,$I$23:$M$32,6,FALSE)</f>
        <v>#N/A</v>
      </c>
      <c r="C6512" s="66"/>
      <c r="D6512" s="68">
        <f>VLOOKUP($I6481,DATA!$A$1:$V$200,14,FALSE)</f>
        <v>0</v>
      </c>
      <c r="E6512" s="69"/>
    </row>
    <row r="6513" spans="1:13" ht="22.5" customHeight="1">
      <c r="A6513" s="26" t="s">
        <v>77</v>
      </c>
    </row>
    <row r="6514" spans="1:13" ht="30" customHeight="1">
      <c r="A6514" s="27" t="s">
        <v>67</v>
      </c>
      <c r="B6514" s="73" t="s">
        <v>60</v>
      </c>
      <c r="C6514" s="74"/>
      <c r="D6514" s="73" t="s">
        <v>61</v>
      </c>
      <c r="E6514" s="74"/>
    </row>
    <row r="6515" spans="1:13" ht="37.5" customHeight="1">
      <c r="A6515" s="28" t="s">
        <v>68</v>
      </c>
      <c r="B6515" s="65" t="e">
        <f t="shared" ref="B6515" si="2295">HLOOKUP(D6504,$I$23:$M$32,7,FALSE)</f>
        <v>#N/A</v>
      </c>
      <c r="C6515" s="66"/>
      <c r="D6515" s="68">
        <f>VLOOKUP($I6481,DATA!$A$1:$V$200,15,FALSE)</f>
        <v>0</v>
      </c>
      <c r="E6515" s="69"/>
    </row>
    <row r="6516" spans="1:13" ht="37.5" customHeight="1">
      <c r="A6516" s="28" t="s">
        <v>69</v>
      </c>
      <c r="B6516" s="65" t="e">
        <f t="shared" ref="B6516" si="2296">HLOOKUP(D6504,$I$23:$M$32,8,FALSE)</f>
        <v>#N/A</v>
      </c>
      <c r="C6516" s="66"/>
      <c r="D6516" s="68">
        <f>VLOOKUP($I6481,DATA!$A$1:$V$200,16,FALSE)</f>
        <v>0</v>
      </c>
      <c r="E6516" s="69"/>
    </row>
    <row r="6517" spans="1:13" ht="45" customHeight="1">
      <c r="A6517" s="29" t="s">
        <v>70</v>
      </c>
      <c r="B6517" s="65" t="e">
        <f t="shared" ref="B6517" si="2297">HLOOKUP(D6504,$I$23:$M$32,9,FALSE)</f>
        <v>#N/A</v>
      </c>
      <c r="C6517" s="66"/>
      <c r="D6517" s="68">
        <f>VLOOKUP($I6481,DATA!$A$1:$V$200,17,FALSE)</f>
        <v>0</v>
      </c>
      <c r="E6517" s="69"/>
    </row>
    <row r="6518" spans="1:13" ht="37.5" customHeight="1">
      <c r="A6518" s="28" t="s">
        <v>71</v>
      </c>
      <c r="B6518" s="65" t="e">
        <f t="shared" ref="B6518" si="2298">HLOOKUP(D6504,$I$23:$M$32,10,FALSE)</f>
        <v>#N/A</v>
      </c>
      <c r="C6518" s="66"/>
      <c r="D6518" s="68">
        <f>VLOOKUP($I6481,DATA!$A$1:$V$200,18,FALSE)</f>
        <v>0</v>
      </c>
      <c r="E6518" s="69"/>
    </row>
    <row r="6519" spans="1:13" ht="37.5" customHeight="1">
      <c r="A6519" s="30"/>
      <c r="B6519" s="31"/>
      <c r="C6519" s="31"/>
      <c r="D6519" s="32"/>
      <c r="E6519" s="32"/>
    </row>
    <row r="6520" spans="1:13" ht="18.75" customHeight="1">
      <c r="A6520" s="72" t="s">
        <v>72</v>
      </c>
      <c r="B6520" s="72"/>
      <c r="C6520" s="72"/>
      <c r="D6520" s="72"/>
      <c r="E6520" s="72"/>
    </row>
    <row r="6521" spans="1:13" ht="22.5" customHeight="1">
      <c r="A6521" s="26" t="s">
        <v>78</v>
      </c>
    </row>
    <row r="6522" spans="1:13" ht="30" customHeight="1">
      <c r="A6522" s="27" t="s">
        <v>73</v>
      </c>
      <c r="B6522" s="73" t="s">
        <v>60</v>
      </c>
      <c r="C6522" s="74"/>
      <c r="D6522" s="73" t="s">
        <v>61</v>
      </c>
      <c r="E6522" s="74"/>
      <c r="I6522" s="1" t="s">
        <v>26</v>
      </c>
      <c r="J6522" s="1" t="s">
        <v>25</v>
      </c>
      <c r="K6522" s="1" t="s">
        <v>194</v>
      </c>
      <c r="L6522" s="1" t="s">
        <v>195</v>
      </c>
      <c r="M6522" s="1" t="s">
        <v>196</v>
      </c>
    </row>
    <row r="6523" spans="1:13" ht="52.5" customHeight="1">
      <c r="A6523" s="29" t="str">
        <f>GRD!$L$4</f>
        <v>SELECT</v>
      </c>
      <c r="B6523" s="65" t="e">
        <f t="shared" ref="B6523:B6524" si="2299">HLOOKUP(D6523,$I$42:$M$44,$G6523,FALSE)</f>
        <v>#N/A</v>
      </c>
      <c r="C6523" s="66"/>
      <c r="D6523" s="68">
        <f>VLOOKUP($I6481,DATA!$A$1:$V$200,19,FALSE)</f>
        <v>0</v>
      </c>
      <c r="E6523" s="69"/>
      <c r="G6523" s="1">
        <v>2</v>
      </c>
      <c r="H6523" s="1" t="str">
        <f t="shared" ref="H6523:H6524" si="2300">A6523</f>
        <v>SELECT</v>
      </c>
      <c r="I6523" s="1" t="e">
        <f t="shared" ref="I6523:I6524" si="2301">VLOOKUP($H6523,$H$3:$M$15,2,FALSE)</f>
        <v>#N/A</v>
      </c>
      <c r="J6523" s="1" t="e">
        <f t="shared" ref="J6523:J6524" si="2302">VLOOKUP($H6523,$H$3:$M$15,3,FALSE)</f>
        <v>#N/A</v>
      </c>
      <c r="K6523" s="1" t="e">
        <f t="shared" ref="K6523:K6524" si="2303">VLOOKUP($H6523,$H$3:$M$15,4,FALSE)</f>
        <v>#N/A</v>
      </c>
      <c r="L6523" s="1" t="e">
        <f t="shared" ref="L6523:L6524" si="2304">VLOOKUP($H6523,$H$3:$M$15,5,FALSE)</f>
        <v>#N/A</v>
      </c>
      <c r="M6523" s="1" t="e">
        <f t="shared" ref="M6523:M6524" si="2305">VLOOKUP($H6523,$H$3:$M$15,6,FALSE)</f>
        <v>#N/A</v>
      </c>
    </row>
    <row r="6524" spans="1:13" ht="52.5" customHeight="1">
      <c r="A6524" s="29" t="str">
        <f>GRD!$M$4</f>
        <v>SELECT</v>
      </c>
      <c r="B6524" s="65" t="e">
        <f t="shared" si="2299"/>
        <v>#N/A</v>
      </c>
      <c r="C6524" s="66"/>
      <c r="D6524" s="68">
        <f>VLOOKUP($I6481,DATA!$A$1:$V$200,20,FALSE)</f>
        <v>0</v>
      </c>
      <c r="E6524" s="69"/>
      <c r="G6524" s="1">
        <v>3</v>
      </c>
      <c r="H6524" s="1" t="str">
        <f t="shared" si="2300"/>
        <v>SELECT</v>
      </c>
      <c r="I6524" s="1" t="e">
        <f t="shared" si="2301"/>
        <v>#N/A</v>
      </c>
      <c r="J6524" s="1" t="e">
        <f t="shared" si="2302"/>
        <v>#N/A</v>
      </c>
      <c r="K6524" s="1" t="e">
        <f t="shared" si="2303"/>
        <v>#N/A</v>
      </c>
      <c r="L6524" s="1" t="e">
        <f t="shared" si="2304"/>
        <v>#N/A</v>
      </c>
      <c r="M6524" s="1" t="e">
        <f t="shared" si="2305"/>
        <v>#N/A</v>
      </c>
    </row>
    <row r="6525" spans="1:13" ht="37.5" customHeight="1">
      <c r="A6525" s="70" t="s">
        <v>79</v>
      </c>
      <c r="B6525" s="70"/>
      <c r="C6525" s="70"/>
      <c r="D6525" s="70"/>
      <c r="E6525" s="70"/>
    </row>
    <row r="6526" spans="1:13" ht="12" customHeight="1">
      <c r="A6526" s="33"/>
      <c r="B6526" s="33"/>
      <c r="C6526" s="33"/>
      <c r="D6526" s="33"/>
      <c r="E6526" s="33"/>
    </row>
    <row r="6527" spans="1:13" ht="30" customHeight="1">
      <c r="A6527" s="27" t="s">
        <v>73</v>
      </c>
      <c r="B6527" s="71" t="s">
        <v>60</v>
      </c>
      <c r="C6527" s="71"/>
      <c r="D6527" s="71" t="s">
        <v>61</v>
      </c>
      <c r="E6527" s="71"/>
      <c r="I6527" s="1" t="s">
        <v>26</v>
      </c>
      <c r="J6527" s="1" t="s">
        <v>25</v>
      </c>
      <c r="K6527" s="1" t="s">
        <v>194</v>
      </c>
      <c r="L6527" s="1" t="s">
        <v>195</v>
      </c>
      <c r="M6527" s="1" t="s">
        <v>196</v>
      </c>
    </row>
    <row r="6528" spans="1:13" ht="52.5" customHeight="1">
      <c r="A6528" s="29" t="str">
        <f>GRD!$N$4</f>
        <v>SELECT</v>
      </c>
      <c r="B6528" s="65" t="e">
        <f t="shared" ref="B6528:B6529" si="2306">HLOOKUP(D6528,$I$47:$M$49,$G6528,FALSE)</f>
        <v>#N/A</v>
      </c>
      <c r="C6528" s="66"/>
      <c r="D6528" s="67">
        <f>VLOOKUP($I6481,DATA!$A$1:$V$200,21,FALSE)</f>
        <v>0</v>
      </c>
      <c r="E6528" s="67"/>
      <c r="G6528" s="1">
        <v>2</v>
      </c>
      <c r="H6528" s="1" t="str">
        <f t="shared" ref="H6528:H6529" si="2307">A6528</f>
        <v>SELECT</v>
      </c>
      <c r="I6528" s="1" t="e">
        <f t="shared" ref="I6528:I6589" si="2308">VLOOKUP($H6528,$H$3:$M$15,2,FALSE)</f>
        <v>#N/A</v>
      </c>
      <c r="J6528" s="1" t="e">
        <f t="shared" ref="J6528:J6589" si="2309">VLOOKUP($H6528,$H$3:$M$15,3,FALSE)</f>
        <v>#N/A</v>
      </c>
      <c r="K6528" s="1" t="e">
        <f t="shared" ref="K6528:K6589" si="2310">VLOOKUP($H6528,$H$3:$M$15,4,FALSE)</f>
        <v>#N/A</v>
      </c>
      <c r="L6528" s="1" t="e">
        <f t="shared" ref="L6528:L6589" si="2311">VLOOKUP($H6528,$H$3:$M$15,5,FALSE)</f>
        <v>#N/A</v>
      </c>
      <c r="M6528" s="1" t="e">
        <f t="shared" ref="M6528:M6589" si="2312">VLOOKUP($H6528,$H$3:$M$15,6,FALSE)</f>
        <v>#N/A</v>
      </c>
    </row>
    <row r="6529" spans="1:13" ht="52.5" customHeight="1">
      <c r="A6529" s="29" t="str">
        <f>GRD!$O$4</f>
        <v>SELECT</v>
      </c>
      <c r="B6529" s="65" t="e">
        <f t="shared" si="2306"/>
        <v>#N/A</v>
      </c>
      <c r="C6529" s="66"/>
      <c r="D6529" s="67">
        <f>VLOOKUP($I6481,DATA!$A$1:$V$200,22,FALSE)</f>
        <v>0</v>
      </c>
      <c r="E6529" s="67"/>
      <c r="G6529" s="1">
        <v>3</v>
      </c>
      <c r="H6529" s="1" t="str">
        <f t="shared" si="2307"/>
        <v>SELECT</v>
      </c>
      <c r="I6529" s="1" t="e">
        <f t="shared" si="2308"/>
        <v>#N/A</v>
      </c>
      <c r="J6529" s="1" t="e">
        <f t="shared" si="2309"/>
        <v>#N/A</v>
      </c>
      <c r="K6529" s="1" t="e">
        <f t="shared" si="2310"/>
        <v>#N/A</v>
      </c>
      <c r="L6529" s="1" t="e">
        <f t="shared" si="2311"/>
        <v>#N/A</v>
      </c>
      <c r="M6529" s="1" t="e">
        <f t="shared" si="2312"/>
        <v>#N/A</v>
      </c>
    </row>
    <row r="6535" spans="1:13">
      <c r="A6535" s="64" t="s">
        <v>80</v>
      </c>
      <c r="B6535" s="64"/>
      <c r="C6535" s="64" t="s">
        <v>81</v>
      </c>
      <c r="D6535" s="64"/>
      <c r="E6535" s="64"/>
    </row>
    <row r="6536" spans="1:13">
      <c r="C6536" s="64" t="s">
        <v>82</v>
      </c>
      <c r="D6536" s="64"/>
      <c r="E6536" s="64"/>
    </row>
    <row r="6537" spans="1:13">
      <c r="A6537" s="1" t="s">
        <v>84</v>
      </c>
    </row>
    <row r="6539" spans="1:13">
      <c r="A6539" s="1" t="s">
        <v>83</v>
      </c>
    </row>
    <row r="6541" spans="1:13" s="21" customFormat="1" ht="18.75" customHeight="1">
      <c r="A6541" s="89" t="s">
        <v>34</v>
      </c>
      <c r="B6541" s="89"/>
      <c r="C6541" s="89"/>
      <c r="D6541" s="89"/>
      <c r="E6541" s="89"/>
      <c r="I6541" s="21">
        <f t="shared" ref="I6541" si="2313">I6481+1</f>
        <v>110</v>
      </c>
    </row>
    <row r="6542" spans="1:13" s="21" customFormat="1" ht="30" customHeight="1">
      <c r="A6542" s="90" t="s">
        <v>35</v>
      </c>
      <c r="B6542" s="90"/>
      <c r="C6542" s="90"/>
      <c r="D6542" s="90"/>
      <c r="E6542" s="90"/>
      <c r="H6542" s="1"/>
      <c r="I6542" s="1"/>
      <c r="J6542" s="1"/>
      <c r="K6542" s="1"/>
      <c r="L6542" s="1"/>
      <c r="M6542" s="1"/>
    </row>
    <row r="6543" spans="1:13" ht="18.75" customHeight="1">
      <c r="A6543" s="22" t="s">
        <v>49</v>
      </c>
      <c r="B6543" s="91" t="str">
        <f>IF((SCH!$B$2=""),"",SCH!$B$2)</f>
        <v/>
      </c>
      <c r="C6543" s="91"/>
      <c r="D6543" s="91"/>
      <c r="E6543" s="92"/>
    </row>
    <row r="6544" spans="1:13" ht="18.75" customHeight="1">
      <c r="A6544" s="23" t="s">
        <v>50</v>
      </c>
      <c r="B6544" s="82" t="str">
        <f>IF((SCH!$B$3=""),"",SCH!$B$3)</f>
        <v/>
      </c>
      <c r="C6544" s="82"/>
      <c r="D6544" s="82"/>
      <c r="E6544" s="83"/>
    </row>
    <row r="6545" spans="1:13" ht="18.75" customHeight="1">
      <c r="A6545" s="23" t="s">
        <v>56</v>
      </c>
      <c r="B6545" s="46" t="str">
        <f>IF((SCH!$B$4=""),"",SCH!$B$4)</f>
        <v/>
      </c>
      <c r="C6545" s="24" t="s">
        <v>57</v>
      </c>
      <c r="D6545" s="82" t="str">
        <f>IF((SCH!$B$5=""),"",SCH!$B$5)</f>
        <v/>
      </c>
      <c r="E6545" s="83"/>
    </row>
    <row r="6546" spans="1:13" ht="18.75" customHeight="1">
      <c r="A6546" s="23" t="s">
        <v>51</v>
      </c>
      <c r="B6546" s="82" t="str">
        <f>IF((SCH!$B$6=""),"",SCH!$B$6)</f>
        <v/>
      </c>
      <c r="C6546" s="82"/>
      <c r="D6546" s="82"/>
      <c r="E6546" s="83"/>
    </row>
    <row r="6547" spans="1:13" ht="18.75" customHeight="1">
      <c r="A6547" s="23" t="s">
        <v>52</v>
      </c>
      <c r="B6547" s="82" t="str">
        <f>IF((SCH!$B$7=""),"",SCH!$B$7)</f>
        <v/>
      </c>
      <c r="C6547" s="82"/>
      <c r="D6547" s="82"/>
      <c r="E6547" s="83"/>
    </row>
    <row r="6548" spans="1:13" ht="18.75" customHeight="1">
      <c r="A6548" s="25" t="s">
        <v>53</v>
      </c>
      <c r="B6548" s="84" t="str">
        <f>IF((SCH!$B$8=""),"",SCH!$B$8)</f>
        <v/>
      </c>
      <c r="C6548" s="84"/>
      <c r="D6548" s="84"/>
      <c r="E6548" s="85"/>
    </row>
    <row r="6549" spans="1:13" ht="26.25" customHeight="1">
      <c r="A6549" s="86" t="s">
        <v>36</v>
      </c>
      <c r="B6549" s="86"/>
      <c r="C6549" s="86"/>
      <c r="D6549" s="86"/>
      <c r="E6549" s="86"/>
    </row>
    <row r="6550" spans="1:13" s="21" customFormat="1" ht="15" customHeight="1">
      <c r="A6550" s="87" t="s">
        <v>37</v>
      </c>
      <c r="B6550" s="87"/>
      <c r="C6550" s="87"/>
      <c r="D6550" s="87"/>
      <c r="E6550" s="87"/>
      <c r="H6550" s="1"/>
      <c r="I6550" s="1"/>
      <c r="J6550" s="1"/>
      <c r="K6550" s="1"/>
      <c r="L6550" s="1"/>
      <c r="M6550" s="1"/>
    </row>
    <row r="6551" spans="1:13" s="21" customFormat="1">
      <c r="A6551" s="88" t="s">
        <v>38</v>
      </c>
      <c r="B6551" s="88"/>
      <c r="C6551" s="88"/>
      <c r="D6551" s="88"/>
      <c r="E6551" s="88"/>
      <c r="H6551" s="1"/>
      <c r="I6551" s="1"/>
      <c r="J6551" s="1"/>
      <c r="K6551" s="1"/>
      <c r="L6551" s="1"/>
      <c r="M6551" s="1"/>
    </row>
    <row r="6552" spans="1:13" ht="26.25" customHeight="1">
      <c r="A6552" s="72" t="s">
        <v>39</v>
      </c>
      <c r="B6552" s="72"/>
      <c r="C6552" s="72"/>
      <c r="D6552" s="72"/>
      <c r="E6552" s="72"/>
    </row>
    <row r="6553" spans="1:13" ht="23.25">
      <c r="A6553" s="5" t="s">
        <v>45</v>
      </c>
      <c r="B6553" s="45">
        <f>VLOOKUP($I6541,DATA!$A$1:$V$200,2,FALSE)</f>
        <v>0</v>
      </c>
      <c r="C6553" s="43" t="s">
        <v>48</v>
      </c>
      <c r="D6553" s="81">
        <f>VLOOKUP($I6541,DATA!$A$1:$V$200,3,FALSE)</f>
        <v>0</v>
      </c>
      <c r="E6553" s="81"/>
    </row>
    <row r="6554" spans="1:13" ht="23.25">
      <c r="A6554" s="5" t="s">
        <v>46</v>
      </c>
      <c r="B6554" s="79">
        <f>VLOOKUP($I6541,DATA!$A$1:$V$200,4,FALSE)</f>
        <v>0</v>
      </c>
      <c r="C6554" s="79"/>
      <c r="D6554" s="79"/>
      <c r="E6554" s="79"/>
    </row>
    <row r="6555" spans="1:13" ht="23.25">
      <c r="A6555" s="5" t="s">
        <v>47</v>
      </c>
      <c r="B6555" s="79">
        <f>VLOOKUP($I6541,DATA!$A$1:$V$200,5,FALSE)</f>
        <v>0</v>
      </c>
      <c r="C6555" s="79"/>
      <c r="D6555" s="79"/>
      <c r="E6555" s="79"/>
    </row>
    <row r="6556" spans="1:13" ht="23.25" customHeight="1">
      <c r="A6556" s="5" t="s">
        <v>40</v>
      </c>
      <c r="B6556" s="79">
        <f>VLOOKUP($I6541,DATA!$A$1:$V$200,6,FALSE)</f>
        <v>0</v>
      </c>
      <c r="C6556" s="79"/>
      <c r="D6556" s="79"/>
      <c r="E6556" s="79"/>
    </row>
    <row r="6557" spans="1:13" ht="23.25" customHeight="1">
      <c r="A6557" s="5" t="s">
        <v>41</v>
      </c>
      <c r="B6557" s="79">
        <f>VLOOKUP($I6541,DATA!$A$1:$V$200,7,FALSE)</f>
        <v>0</v>
      </c>
      <c r="C6557" s="79"/>
      <c r="D6557" s="79"/>
      <c r="E6557" s="79"/>
    </row>
    <row r="6558" spans="1:13" ht="23.25" customHeight="1">
      <c r="A6558" s="5" t="s">
        <v>42</v>
      </c>
      <c r="B6558" s="79">
        <f>VLOOKUP($I6541,DATA!$A$1:$V$200,8,FALSE)</f>
        <v>0</v>
      </c>
      <c r="C6558" s="79"/>
      <c r="D6558" s="79"/>
      <c r="E6558" s="79"/>
    </row>
    <row r="6559" spans="1:13" ht="25.5">
      <c r="A6559" s="5" t="s">
        <v>43</v>
      </c>
      <c r="B6559" s="79">
        <f>VLOOKUP($I6541,DATA!$A$1:$V$200,9,FALSE)</f>
        <v>0</v>
      </c>
      <c r="C6559" s="79"/>
      <c r="D6559" s="79"/>
      <c r="E6559" s="79"/>
    </row>
    <row r="6560" spans="1:13" ht="22.5" customHeight="1">
      <c r="A6560" s="80" t="s">
        <v>44</v>
      </c>
      <c r="B6560" s="80"/>
      <c r="C6560" s="80"/>
      <c r="D6560" s="80"/>
      <c r="E6560" s="80"/>
    </row>
    <row r="6561" spans="1:5" ht="18.75" customHeight="1">
      <c r="A6561" s="72" t="s">
        <v>58</v>
      </c>
      <c r="B6561" s="72"/>
      <c r="C6561" s="72"/>
      <c r="D6561" s="72"/>
      <c r="E6561" s="72"/>
    </row>
    <row r="6562" spans="1:5" ht="22.5" customHeight="1">
      <c r="A6562" s="26" t="s">
        <v>74</v>
      </c>
    </row>
    <row r="6563" spans="1:5" ht="18" customHeight="1">
      <c r="A6563" s="44" t="s">
        <v>59</v>
      </c>
      <c r="B6563" s="73" t="s">
        <v>60</v>
      </c>
      <c r="C6563" s="74"/>
      <c r="D6563" s="73" t="s">
        <v>61</v>
      </c>
      <c r="E6563" s="74"/>
    </row>
    <row r="6564" spans="1:5" ht="37.5" customHeight="1">
      <c r="A6564" s="28" t="s">
        <v>62</v>
      </c>
      <c r="B6564" s="65" t="e">
        <f t="shared" ref="B6564" si="2314">HLOOKUP(D6564,$I$23:$M$32,2,FALSE)</f>
        <v>#N/A</v>
      </c>
      <c r="C6564" s="66"/>
      <c r="D6564" s="68">
        <f>VLOOKUP($I6541,DATA!$A$1:$V$200,10,FALSE)</f>
        <v>0</v>
      </c>
      <c r="E6564" s="69"/>
    </row>
    <row r="6565" spans="1:5" ht="37.5" customHeight="1">
      <c r="A6565" s="28" t="s">
        <v>63</v>
      </c>
      <c r="B6565" s="65" t="e">
        <f t="shared" ref="B6565" si="2315">HLOOKUP(D6564,$I$23:$M$32,3,FALSE)</f>
        <v>#N/A</v>
      </c>
      <c r="C6565" s="66"/>
      <c r="D6565" s="68">
        <f>VLOOKUP($I6541,DATA!$A$1:$V$200,11,FALSE)</f>
        <v>0</v>
      </c>
      <c r="E6565" s="69"/>
    </row>
    <row r="6566" spans="1:5" ht="37.5" customHeight="1">
      <c r="A6566" s="28" t="s">
        <v>64</v>
      </c>
      <c r="B6566" s="65" t="e">
        <f t="shared" ref="B6566" si="2316">HLOOKUP(D6564,$I$23:$M$32,4,FALSE)</f>
        <v>#N/A</v>
      </c>
      <c r="C6566" s="66"/>
      <c r="D6566" s="68">
        <f>VLOOKUP($I6541,DATA!$A$1:$V$200,12,FALSE)</f>
        <v>0</v>
      </c>
      <c r="E6566" s="69"/>
    </row>
    <row r="6567" spans="1:5" ht="21.75" customHeight="1">
      <c r="A6567" s="26" t="s">
        <v>75</v>
      </c>
    </row>
    <row r="6568" spans="1:5" ht="18" customHeight="1">
      <c r="A6568" s="75" t="s">
        <v>65</v>
      </c>
      <c r="B6568" s="73" t="s">
        <v>60</v>
      </c>
      <c r="C6568" s="74"/>
      <c r="D6568" s="73" t="s">
        <v>61</v>
      </c>
      <c r="E6568" s="74"/>
    </row>
    <row r="6569" spans="1:5" ht="37.5" customHeight="1">
      <c r="A6569" s="76"/>
      <c r="B6569" s="65" t="e">
        <f t="shared" ref="B6569" si="2317">HLOOKUP(D6564,$I$23:$M$32,5,FALSE)</f>
        <v>#N/A</v>
      </c>
      <c r="C6569" s="66"/>
      <c r="D6569" s="68">
        <f>VLOOKUP($I6541,DATA!$A$1:$V$200,13,FALSE)</f>
        <v>0</v>
      </c>
      <c r="E6569" s="69"/>
    </row>
    <row r="6570" spans="1:5" ht="22.5" customHeight="1">
      <c r="A6570" s="26" t="s">
        <v>76</v>
      </c>
    </row>
    <row r="6571" spans="1:5" ht="18" customHeight="1">
      <c r="A6571" s="77" t="s">
        <v>66</v>
      </c>
      <c r="B6571" s="73" t="s">
        <v>60</v>
      </c>
      <c r="C6571" s="74"/>
      <c r="D6571" s="73" t="s">
        <v>61</v>
      </c>
      <c r="E6571" s="74"/>
    </row>
    <row r="6572" spans="1:5" ht="37.5" customHeight="1">
      <c r="A6572" s="78"/>
      <c r="B6572" s="65" t="e">
        <f t="shared" ref="B6572" si="2318">HLOOKUP(D6564,$I$23:$M$32,6,FALSE)</f>
        <v>#N/A</v>
      </c>
      <c r="C6572" s="66"/>
      <c r="D6572" s="68">
        <f>VLOOKUP($I6541,DATA!$A$1:$V$200,14,FALSE)</f>
        <v>0</v>
      </c>
      <c r="E6572" s="69"/>
    </row>
    <row r="6573" spans="1:5" ht="22.5" customHeight="1">
      <c r="A6573" s="26" t="s">
        <v>77</v>
      </c>
    </row>
    <row r="6574" spans="1:5" ht="30" customHeight="1">
      <c r="A6574" s="27" t="s">
        <v>67</v>
      </c>
      <c r="B6574" s="73" t="s">
        <v>60</v>
      </c>
      <c r="C6574" s="74"/>
      <c r="D6574" s="73" t="s">
        <v>61</v>
      </c>
      <c r="E6574" s="74"/>
    </row>
    <row r="6575" spans="1:5" ht="37.5" customHeight="1">
      <c r="A6575" s="28" t="s">
        <v>68</v>
      </c>
      <c r="B6575" s="65" t="e">
        <f t="shared" ref="B6575" si="2319">HLOOKUP(D6564,$I$23:$M$32,7,FALSE)</f>
        <v>#N/A</v>
      </c>
      <c r="C6575" s="66"/>
      <c r="D6575" s="68">
        <f>VLOOKUP($I6541,DATA!$A$1:$V$200,15,FALSE)</f>
        <v>0</v>
      </c>
      <c r="E6575" s="69"/>
    </row>
    <row r="6576" spans="1:5" ht="37.5" customHeight="1">
      <c r="A6576" s="28" t="s">
        <v>69</v>
      </c>
      <c r="B6576" s="65" t="e">
        <f t="shared" ref="B6576" si="2320">HLOOKUP(D6564,$I$23:$M$32,8,FALSE)</f>
        <v>#N/A</v>
      </c>
      <c r="C6576" s="66"/>
      <c r="D6576" s="68">
        <f>VLOOKUP($I6541,DATA!$A$1:$V$200,16,FALSE)</f>
        <v>0</v>
      </c>
      <c r="E6576" s="69"/>
    </row>
    <row r="6577" spans="1:13" ht="45" customHeight="1">
      <c r="A6577" s="29" t="s">
        <v>70</v>
      </c>
      <c r="B6577" s="65" t="e">
        <f t="shared" ref="B6577" si="2321">HLOOKUP(D6564,$I$23:$M$32,9,FALSE)</f>
        <v>#N/A</v>
      </c>
      <c r="C6577" s="66"/>
      <c r="D6577" s="68">
        <f>VLOOKUP($I6541,DATA!$A$1:$V$200,17,FALSE)</f>
        <v>0</v>
      </c>
      <c r="E6577" s="69"/>
    </row>
    <row r="6578" spans="1:13" ht="37.5" customHeight="1">
      <c r="A6578" s="28" t="s">
        <v>71</v>
      </c>
      <c r="B6578" s="65" t="e">
        <f t="shared" ref="B6578" si="2322">HLOOKUP(D6564,$I$23:$M$32,10,FALSE)</f>
        <v>#N/A</v>
      </c>
      <c r="C6578" s="66"/>
      <c r="D6578" s="68">
        <f>VLOOKUP($I6541,DATA!$A$1:$V$200,18,FALSE)</f>
        <v>0</v>
      </c>
      <c r="E6578" s="69"/>
    </row>
    <row r="6579" spans="1:13" ht="37.5" customHeight="1">
      <c r="A6579" s="30"/>
      <c r="B6579" s="31"/>
      <c r="C6579" s="31"/>
      <c r="D6579" s="32"/>
      <c r="E6579" s="32"/>
    </row>
    <row r="6580" spans="1:13" ht="18.75" customHeight="1">
      <c r="A6580" s="72" t="s">
        <v>72</v>
      </c>
      <c r="B6580" s="72"/>
      <c r="C6580" s="72"/>
      <c r="D6580" s="72"/>
      <c r="E6580" s="72"/>
    </row>
    <row r="6581" spans="1:13" ht="22.5" customHeight="1">
      <c r="A6581" s="26" t="s">
        <v>78</v>
      </c>
    </row>
    <row r="6582" spans="1:13" ht="30" customHeight="1">
      <c r="A6582" s="27" t="s">
        <v>73</v>
      </c>
      <c r="B6582" s="73" t="s">
        <v>60</v>
      </c>
      <c r="C6582" s="74"/>
      <c r="D6582" s="73" t="s">
        <v>61</v>
      </c>
      <c r="E6582" s="74"/>
      <c r="I6582" s="1" t="s">
        <v>26</v>
      </c>
      <c r="J6582" s="1" t="s">
        <v>25</v>
      </c>
      <c r="K6582" s="1" t="s">
        <v>194</v>
      </c>
      <c r="L6582" s="1" t="s">
        <v>195</v>
      </c>
      <c r="M6582" s="1" t="s">
        <v>196</v>
      </c>
    </row>
    <row r="6583" spans="1:13" ht="52.5" customHeight="1">
      <c r="A6583" s="29" t="str">
        <f>GRD!$L$4</f>
        <v>SELECT</v>
      </c>
      <c r="B6583" s="65" t="e">
        <f t="shared" ref="B6583:B6584" si="2323">HLOOKUP(D6583,$I$42:$M$44,$G6583,FALSE)</f>
        <v>#N/A</v>
      </c>
      <c r="C6583" s="66"/>
      <c r="D6583" s="68">
        <f>VLOOKUP($I6541,DATA!$A$1:$V$200,19,FALSE)</f>
        <v>0</v>
      </c>
      <c r="E6583" s="69"/>
      <c r="G6583" s="1">
        <v>2</v>
      </c>
      <c r="H6583" s="1" t="str">
        <f t="shared" ref="H6583:H6584" si="2324">A6583</f>
        <v>SELECT</v>
      </c>
      <c r="I6583" s="1" t="e">
        <f t="shared" ref="I6583:I6584" si="2325">VLOOKUP($H6583,$H$3:$M$15,2,FALSE)</f>
        <v>#N/A</v>
      </c>
      <c r="J6583" s="1" t="e">
        <f t="shared" ref="J6583:J6584" si="2326">VLOOKUP($H6583,$H$3:$M$15,3,FALSE)</f>
        <v>#N/A</v>
      </c>
      <c r="K6583" s="1" t="e">
        <f t="shared" ref="K6583:K6584" si="2327">VLOOKUP($H6583,$H$3:$M$15,4,FALSE)</f>
        <v>#N/A</v>
      </c>
      <c r="L6583" s="1" t="e">
        <f t="shared" ref="L6583:L6584" si="2328">VLOOKUP($H6583,$H$3:$M$15,5,FALSE)</f>
        <v>#N/A</v>
      </c>
      <c r="M6583" s="1" t="e">
        <f t="shared" ref="M6583:M6584" si="2329">VLOOKUP($H6583,$H$3:$M$15,6,FALSE)</f>
        <v>#N/A</v>
      </c>
    </row>
    <row r="6584" spans="1:13" ht="52.5" customHeight="1">
      <c r="A6584" s="29" t="str">
        <f>GRD!$M$4</f>
        <v>SELECT</v>
      </c>
      <c r="B6584" s="65" t="e">
        <f t="shared" si="2323"/>
        <v>#N/A</v>
      </c>
      <c r="C6584" s="66"/>
      <c r="D6584" s="68">
        <f>VLOOKUP($I6541,DATA!$A$1:$V$200,20,FALSE)</f>
        <v>0</v>
      </c>
      <c r="E6584" s="69"/>
      <c r="G6584" s="1">
        <v>3</v>
      </c>
      <c r="H6584" s="1" t="str">
        <f t="shared" si="2324"/>
        <v>SELECT</v>
      </c>
      <c r="I6584" s="1" t="e">
        <f t="shared" si="2325"/>
        <v>#N/A</v>
      </c>
      <c r="J6584" s="1" t="e">
        <f t="shared" si="2326"/>
        <v>#N/A</v>
      </c>
      <c r="K6584" s="1" t="e">
        <f t="shared" si="2327"/>
        <v>#N/A</v>
      </c>
      <c r="L6584" s="1" t="e">
        <f t="shared" si="2328"/>
        <v>#N/A</v>
      </c>
      <c r="M6584" s="1" t="e">
        <f t="shared" si="2329"/>
        <v>#N/A</v>
      </c>
    </row>
    <row r="6585" spans="1:13" ht="37.5" customHeight="1">
      <c r="A6585" s="70" t="s">
        <v>79</v>
      </c>
      <c r="B6585" s="70"/>
      <c r="C6585" s="70"/>
      <c r="D6585" s="70"/>
      <c r="E6585" s="70"/>
    </row>
    <row r="6586" spans="1:13" ht="12" customHeight="1">
      <c r="A6586" s="33"/>
      <c r="B6586" s="33"/>
      <c r="C6586" s="33"/>
      <c r="D6586" s="33"/>
      <c r="E6586" s="33"/>
    </row>
    <row r="6587" spans="1:13" ht="30" customHeight="1">
      <c r="A6587" s="27" t="s">
        <v>73</v>
      </c>
      <c r="B6587" s="71" t="s">
        <v>60</v>
      </c>
      <c r="C6587" s="71"/>
      <c r="D6587" s="71" t="s">
        <v>61</v>
      </c>
      <c r="E6587" s="71"/>
      <c r="I6587" s="1" t="s">
        <v>26</v>
      </c>
      <c r="J6587" s="1" t="s">
        <v>25</v>
      </c>
      <c r="K6587" s="1" t="s">
        <v>194</v>
      </c>
      <c r="L6587" s="1" t="s">
        <v>195</v>
      </c>
      <c r="M6587" s="1" t="s">
        <v>196</v>
      </c>
    </row>
    <row r="6588" spans="1:13" ht="52.5" customHeight="1">
      <c r="A6588" s="29" t="str">
        <f>GRD!$N$4</f>
        <v>SELECT</v>
      </c>
      <c r="B6588" s="65" t="e">
        <f t="shared" ref="B6588:B6589" si="2330">HLOOKUP(D6588,$I$47:$M$49,$G6588,FALSE)</f>
        <v>#N/A</v>
      </c>
      <c r="C6588" s="66"/>
      <c r="D6588" s="67">
        <f>VLOOKUP($I6541,DATA!$A$1:$V$200,21,FALSE)</f>
        <v>0</v>
      </c>
      <c r="E6588" s="67"/>
      <c r="G6588" s="1">
        <v>2</v>
      </c>
      <c r="H6588" s="1" t="str">
        <f t="shared" ref="H6588:H6589" si="2331">A6588</f>
        <v>SELECT</v>
      </c>
      <c r="I6588" s="1" t="e">
        <f t="shared" si="2308"/>
        <v>#N/A</v>
      </c>
      <c r="J6588" s="1" t="e">
        <f t="shared" si="2309"/>
        <v>#N/A</v>
      </c>
      <c r="K6588" s="1" t="e">
        <f t="shared" si="2310"/>
        <v>#N/A</v>
      </c>
      <c r="L6588" s="1" t="e">
        <f t="shared" si="2311"/>
        <v>#N/A</v>
      </c>
      <c r="M6588" s="1" t="e">
        <f t="shared" si="2312"/>
        <v>#N/A</v>
      </c>
    </row>
    <row r="6589" spans="1:13" ht="52.5" customHeight="1">
      <c r="A6589" s="29" t="str">
        <f>GRD!$O$4</f>
        <v>SELECT</v>
      </c>
      <c r="B6589" s="65" t="e">
        <f t="shared" si="2330"/>
        <v>#N/A</v>
      </c>
      <c r="C6589" s="66"/>
      <c r="D6589" s="67">
        <f>VLOOKUP($I6541,DATA!$A$1:$V$200,22,FALSE)</f>
        <v>0</v>
      </c>
      <c r="E6589" s="67"/>
      <c r="G6589" s="1">
        <v>3</v>
      </c>
      <c r="H6589" s="1" t="str">
        <f t="shared" si="2331"/>
        <v>SELECT</v>
      </c>
      <c r="I6589" s="1" t="e">
        <f t="shared" si="2308"/>
        <v>#N/A</v>
      </c>
      <c r="J6589" s="1" t="e">
        <f t="shared" si="2309"/>
        <v>#N/A</v>
      </c>
      <c r="K6589" s="1" t="e">
        <f t="shared" si="2310"/>
        <v>#N/A</v>
      </c>
      <c r="L6589" s="1" t="e">
        <f t="shared" si="2311"/>
        <v>#N/A</v>
      </c>
      <c r="M6589" s="1" t="e">
        <f t="shared" si="2312"/>
        <v>#N/A</v>
      </c>
    </row>
    <row r="6595" spans="1:13">
      <c r="A6595" s="64" t="s">
        <v>80</v>
      </c>
      <c r="B6595" s="64"/>
      <c r="C6595" s="64" t="s">
        <v>81</v>
      </c>
      <c r="D6595" s="64"/>
      <c r="E6595" s="64"/>
    </row>
    <row r="6596" spans="1:13">
      <c r="C6596" s="64" t="s">
        <v>82</v>
      </c>
      <c r="D6596" s="64"/>
      <c r="E6596" s="64"/>
    </row>
    <row r="6597" spans="1:13">
      <c r="A6597" s="1" t="s">
        <v>84</v>
      </c>
    </row>
    <row r="6599" spans="1:13">
      <c r="A6599" s="1" t="s">
        <v>83</v>
      </c>
    </row>
    <row r="6601" spans="1:13" s="21" customFormat="1" ht="18.75" customHeight="1">
      <c r="A6601" s="89" t="s">
        <v>34</v>
      </c>
      <c r="B6601" s="89"/>
      <c r="C6601" s="89"/>
      <c r="D6601" s="89"/>
      <c r="E6601" s="89"/>
      <c r="I6601" s="21">
        <f t="shared" ref="I6601" si="2332">I6541+1</f>
        <v>111</v>
      </c>
    </row>
    <row r="6602" spans="1:13" s="21" customFormat="1" ht="30" customHeight="1">
      <c r="A6602" s="90" t="s">
        <v>35</v>
      </c>
      <c r="B6602" s="90"/>
      <c r="C6602" s="90"/>
      <c r="D6602" s="90"/>
      <c r="E6602" s="90"/>
      <c r="H6602" s="1"/>
      <c r="I6602" s="1"/>
      <c r="J6602" s="1"/>
      <c r="K6602" s="1"/>
      <c r="L6602" s="1"/>
      <c r="M6602" s="1"/>
    </row>
    <row r="6603" spans="1:13" ht="18.75" customHeight="1">
      <c r="A6603" s="22" t="s">
        <v>49</v>
      </c>
      <c r="B6603" s="91" t="str">
        <f>IF((SCH!$B$2=""),"",SCH!$B$2)</f>
        <v/>
      </c>
      <c r="C6603" s="91"/>
      <c r="D6603" s="91"/>
      <c r="E6603" s="92"/>
    </row>
    <row r="6604" spans="1:13" ht="18.75" customHeight="1">
      <c r="A6604" s="23" t="s">
        <v>50</v>
      </c>
      <c r="B6604" s="82" t="str">
        <f>IF((SCH!$B$3=""),"",SCH!$B$3)</f>
        <v/>
      </c>
      <c r="C6604" s="82"/>
      <c r="D6604" s="82"/>
      <c r="E6604" s="83"/>
    </row>
    <row r="6605" spans="1:13" ht="18.75" customHeight="1">
      <c r="A6605" s="23" t="s">
        <v>56</v>
      </c>
      <c r="B6605" s="46" t="str">
        <f>IF((SCH!$B$4=""),"",SCH!$B$4)</f>
        <v/>
      </c>
      <c r="C6605" s="24" t="s">
        <v>57</v>
      </c>
      <c r="D6605" s="82" t="str">
        <f>IF((SCH!$B$5=""),"",SCH!$B$5)</f>
        <v/>
      </c>
      <c r="E6605" s="83"/>
    </row>
    <row r="6606" spans="1:13" ht="18.75" customHeight="1">
      <c r="A6606" s="23" t="s">
        <v>51</v>
      </c>
      <c r="B6606" s="82" t="str">
        <f>IF((SCH!$B$6=""),"",SCH!$B$6)</f>
        <v/>
      </c>
      <c r="C6606" s="82"/>
      <c r="D6606" s="82"/>
      <c r="E6606" s="83"/>
    </row>
    <row r="6607" spans="1:13" ht="18.75" customHeight="1">
      <c r="A6607" s="23" t="s">
        <v>52</v>
      </c>
      <c r="B6607" s="82" t="str">
        <f>IF((SCH!$B$7=""),"",SCH!$B$7)</f>
        <v/>
      </c>
      <c r="C6607" s="82"/>
      <c r="D6607" s="82"/>
      <c r="E6607" s="83"/>
    </row>
    <row r="6608" spans="1:13" ht="18.75" customHeight="1">
      <c r="A6608" s="25" t="s">
        <v>53</v>
      </c>
      <c r="B6608" s="84" t="str">
        <f>IF((SCH!$B$8=""),"",SCH!$B$8)</f>
        <v/>
      </c>
      <c r="C6608" s="84"/>
      <c r="D6608" s="84"/>
      <c r="E6608" s="85"/>
    </row>
    <row r="6609" spans="1:13" ht="26.25" customHeight="1">
      <c r="A6609" s="86" t="s">
        <v>36</v>
      </c>
      <c r="B6609" s="86"/>
      <c r="C6609" s="86"/>
      <c r="D6609" s="86"/>
      <c r="E6609" s="86"/>
    </row>
    <row r="6610" spans="1:13" s="21" customFormat="1" ht="15" customHeight="1">
      <c r="A6610" s="87" t="s">
        <v>37</v>
      </c>
      <c r="B6610" s="87"/>
      <c r="C6610" s="87"/>
      <c r="D6610" s="87"/>
      <c r="E6610" s="87"/>
      <c r="H6610" s="1"/>
      <c r="I6610" s="1"/>
      <c r="J6610" s="1"/>
      <c r="K6610" s="1"/>
      <c r="L6610" s="1"/>
      <c r="M6610" s="1"/>
    </row>
    <row r="6611" spans="1:13" s="21" customFormat="1">
      <c r="A6611" s="88" t="s">
        <v>38</v>
      </c>
      <c r="B6611" s="88"/>
      <c r="C6611" s="88"/>
      <c r="D6611" s="88"/>
      <c r="E6611" s="88"/>
      <c r="H6611" s="1"/>
      <c r="I6611" s="1"/>
      <c r="J6611" s="1"/>
      <c r="K6611" s="1"/>
      <c r="L6611" s="1"/>
      <c r="M6611" s="1"/>
    </row>
    <row r="6612" spans="1:13" ht="26.25" customHeight="1">
      <c r="A6612" s="72" t="s">
        <v>39</v>
      </c>
      <c r="B6612" s="72"/>
      <c r="C6612" s="72"/>
      <c r="D6612" s="72"/>
      <c r="E6612" s="72"/>
    </row>
    <row r="6613" spans="1:13" ht="23.25">
      <c r="A6613" s="5" t="s">
        <v>45</v>
      </c>
      <c r="B6613" s="45">
        <f>VLOOKUP($I6601,DATA!$A$1:$V$200,2,FALSE)</f>
        <v>0</v>
      </c>
      <c r="C6613" s="43" t="s">
        <v>48</v>
      </c>
      <c r="D6613" s="81">
        <f>VLOOKUP($I6601,DATA!$A$1:$V$200,3,FALSE)</f>
        <v>0</v>
      </c>
      <c r="E6613" s="81"/>
    </row>
    <row r="6614" spans="1:13" ht="23.25">
      <c r="A6614" s="5" t="s">
        <v>46</v>
      </c>
      <c r="B6614" s="79">
        <f>VLOOKUP($I6601,DATA!$A$1:$V$200,4,FALSE)</f>
        <v>0</v>
      </c>
      <c r="C6614" s="79"/>
      <c r="D6614" s="79"/>
      <c r="E6614" s="79"/>
    </row>
    <row r="6615" spans="1:13" ht="23.25">
      <c r="A6615" s="5" t="s">
        <v>47</v>
      </c>
      <c r="B6615" s="79">
        <f>VLOOKUP($I6601,DATA!$A$1:$V$200,5,FALSE)</f>
        <v>0</v>
      </c>
      <c r="C6615" s="79"/>
      <c r="D6615" s="79"/>
      <c r="E6615" s="79"/>
    </row>
    <row r="6616" spans="1:13" ht="23.25" customHeight="1">
      <c r="A6616" s="5" t="s">
        <v>40</v>
      </c>
      <c r="B6616" s="79">
        <f>VLOOKUP($I6601,DATA!$A$1:$V$200,6,FALSE)</f>
        <v>0</v>
      </c>
      <c r="C6616" s="79"/>
      <c r="D6616" s="79"/>
      <c r="E6616" s="79"/>
    </row>
    <row r="6617" spans="1:13" ht="23.25" customHeight="1">
      <c r="A6617" s="5" t="s">
        <v>41</v>
      </c>
      <c r="B6617" s="79">
        <f>VLOOKUP($I6601,DATA!$A$1:$V$200,7,FALSE)</f>
        <v>0</v>
      </c>
      <c r="C6617" s="79"/>
      <c r="D6617" s="79"/>
      <c r="E6617" s="79"/>
    </row>
    <row r="6618" spans="1:13" ht="23.25" customHeight="1">
      <c r="A6618" s="5" t="s">
        <v>42</v>
      </c>
      <c r="B6618" s="79">
        <f>VLOOKUP($I6601,DATA!$A$1:$V$200,8,FALSE)</f>
        <v>0</v>
      </c>
      <c r="C6618" s="79"/>
      <c r="D6618" s="79"/>
      <c r="E6618" s="79"/>
    </row>
    <row r="6619" spans="1:13" ht="25.5">
      <c r="A6619" s="5" t="s">
        <v>43</v>
      </c>
      <c r="B6619" s="79">
        <f>VLOOKUP($I6601,DATA!$A$1:$V$200,9,FALSE)</f>
        <v>0</v>
      </c>
      <c r="C6619" s="79"/>
      <c r="D6619" s="79"/>
      <c r="E6619" s="79"/>
    </row>
    <row r="6620" spans="1:13" ht="22.5" customHeight="1">
      <c r="A6620" s="80" t="s">
        <v>44</v>
      </c>
      <c r="B6620" s="80"/>
      <c r="C6620" s="80"/>
      <c r="D6620" s="80"/>
      <c r="E6620" s="80"/>
    </row>
    <row r="6621" spans="1:13" ht="18.75" customHeight="1">
      <c r="A6621" s="72" t="s">
        <v>58</v>
      </c>
      <c r="B6621" s="72"/>
      <c r="C6621" s="72"/>
      <c r="D6621" s="72"/>
      <c r="E6621" s="72"/>
    </row>
    <row r="6622" spans="1:13" ht="22.5" customHeight="1">
      <c r="A6622" s="26" t="s">
        <v>74</v>
      </c>
    </row>
    <row r="6623" spans="1:13" ht="18" customHeight="1">
      <c r="A6623" s="44" t="s">
        <v>59</v>
      </c>
      <c r="B6623" s="73" t="s">
        <v>60</v>
      </c>
      <c r="C6623" s="74"/>
      <c r="D6623" s="73" t="s">
        <v>61</v>
      </c>
      <c r="E6623" s="74"/>
    </row>
    <row r="6624" spans="1:13" ht="37.5" customHeight="1">
      <c r="A6624" s="28" t="s">
        <v>62</v>
      </c>
      <c r="B6624" s="65" t="e">
        <f t="shared" ref="B6624" si="2333">HLOOKUP(D6624,$I$23:$M$32,2,FALSE)</f>
        <v>#N/A</v>
      </c>
      <c r="C6624" s="66"/>
      <c r="D6624" s="68">
        <f>VLOOKUP($I6601,DATA!$A$1:$V$200,10,FALSE)</f>
        <v>0</v>
      </c>
      <c r="E6624" s="69"/>
    </row>
    <row r="6625" spans="1:5" ht="37.5" customHeight="1">
      <c r="A6625" s="28" t="s">
        <v>63</v>
      </c>
      <c r="B6625" s="65" t="e">
        <f t="shared" ref="B6625" si="2334">HLOOKUP(D6624,$I$23:$M$32,3,FALSE)</f>
        <v>#N/A</v>
      </c>
      <c r="C6625" s="66"/>
      <c r="D6625" s="68">
        <f>VLOOKUP($I6601,DATA!$A$1:$V$200,11,FALSE)</f>
        <v>0</v>
      </c>
      <c r="E6625" s="69"/>
    </row>
    <row r="6626" spans="1:5" ht="37.5" customHeight="1">
      <c r="A6626" s="28" t="s">
        <v>64</v>
      </c>
      <c r="B6626" s="65" t="e">
        <f t="shared" ref="B6626" si="2335">HLOOKUP(D6624,$I$23:$M$32,4,FALSE)</f>
        <v>#N/A</v>
      </c>
      <c r="C6626" s="66"/>
      <c r="D6626" s="68">
        <f>VLOOKUP($I6601,DATA!$A$1:$V$200,12,FALSE)</f>
        <v>0</v>
      </c>
      <c r="E6626" s="69"/>
    </row>
    <row r="6627" spans="1:5" ht="21.75" customHeight="1">
      <c r="A6627" s="26" t="s">
        <v>75</v>
      </c>
    </row>
    <row r="6628" spans="1:5" ht="18" customHeight="1">
      <c r="A6628" s="75" t="s">
        <v>65</v>
      </c>
      <c r="B6628" s="73" t="s">
        <v>60</v>
      </c>
      <c r="C6628" s="74"/>
      <c r="D6628" s="73" t="s">
        <v>61</v>
      </c>
      <c r="E6628" s="74"/>
    </row>
    <row r="6629" spans="1:5" ht="37.5" customHeight="1">
      <c r="A6629" s="76"/>
      <c r="B6629" s="65" t="e">
        <f t="shared" ref="B6629" si="2336">HLOOKUP(D6624,$I$23:$M$32,5,FALSE)</f>
        <v>#N/A</v>
      </c>
      <c r="C6629" s="66"/>
      <c r="D6629" s="68">
        <f>VLOOKUP($I6601,DATA!$A$1:$V$200,13,FALSE)</f>
        <v>0</v>
      </c>
      <c r="E6629" s="69"/>
    </row>
    <row r="6630" spans="1:5" ht="22.5" customHeight="1">
      <c r="A6630" s="26" t="s">
        <v>76</v>
      </c>
    </row>
    <row r="6631" spans="1:5" ht="18" customHeight="1">
      <c r="A6631" s="77" t="s">
        <v>66</v>
      </c>
      <c r="B6631" s="73" t="s">
        <v>60</v>
      </c>
      <c r="C6631" s="74"/>
      <c r="D6631" s="73" t="s">
        <v>61</v>
      </c>
      <c r="E6631" s="74"/>
    </row>
    <row r="6632" spans="1:5" ht="37.5" customHeight="1">
      <c r="A6632" s="78"/>
      <c r="B6632" s="65" t="e">
        <f t="shared" ref="B6632" si="2337">HLOOKUP(D6624,$I$23:$M$32,6,FALSE)</f>
        <v>#N/A</v>
      </c>
      <c r="C6632" s="66"/>
      <c r="D6632" s="68">
        <f>VLOOKUP($I6601,DATA!$A$1:$V$200,14,FALSE)</f>
        <v>0</v>
      </c>
      <c r="E6632" s="69"/>
    </row>
    <row r="6633" spans="1:5" ht="22.5" customHeight="1">
      <c r="A6633" s="26" t="s">
        <v>77</v>
      </c>
    </row>
    <row r="6634" spans="1:5" ht="30" customHeight="1">
      <c r="A6634" s="27" t="s">
        <v>67</v>
      </c>
      <c r="B6634" s="73" t="s">
        <v>60</v>
      </c>
      <c r="C6634" s="74"/>
      <c r="D6634" s="73" t="s">
        <v>61</v>
      </c>
      <c r="E6634" s="74"/>
    </row>
    <row r="6635" spans="1:5" ht="37.5" customHeight="1">
      <c r="A6635" s="28" t="s">
        <v>68</v>
      </c>
      <c r="B6635" s="65" t="e">
        <f t="shared" ref="B6635" si="2338">HLOOKUP(D6624,$I$23:$M$32,7,FALSE)</f>
        <v>#N/A</v>
      </c>
      <c r="C6635" s="66"/>
      <c r="D6635" s="68">
        <f>VLOOKUP($I6601,DATA!$A$1:$V$200,15,FALSE)</f>
        <v>0</v>
      </c>
      <c r="E6635" s="69"/>
    </row>
    <row r="6636" spans="1:5" ht="37.5" customHeight="1">
      <c r="A6636" s="28" t="s">
        <v>69</v>
      </c>
      <c r="B6636" s="65" t="e">
        <f t="shared" ref="B6636" si="2339">HLOOKUP(D6624,$I$23:$M$32,8,FALSE)</f>
        <v>#N/A</v>
      </c>
      <c r="C6636" s="66"/>
      <c r="D6636" s="68">
        <f>VLOOKUP($I6601,DATA!$A$1:$V$200,16,FALSE)</f>
        <v>0</v>
      </c>
      <c r="E6636" s="69"/>
    </row>
    <row r="6637" spans="1:5" ht="45" customHeight="1">
      <c r="A6637" s="29" t="s">
        <v>70</v>
      </c>
      <c r="B6637" s="65" t="e">
        <f t="shared" ref="B6637" si="2340">HLOOKUP(D6624,$I$23:$M$32,9,FALSE)</f>
        <v>#N/A</v>
      </c>
      <c r="C6637" s="66"/>
      <c r="D6637" s="68">
        <f>VLOOKUP($I6601,DATA!$A$1:$V$200,17,FALSE)</f>
        <v>0</v>
      </c>
      <c r="E6637" s="69"/>
    </row>
    <row r="6638" spans="1:5" ht="37.5" customHeight="1">
      <c r="A6638" s="28" t="s">
        <v>71</v>
      </c>
      <c r="B6638" s="65" t="e">
        <f t="shared" ref="B6638" si="2341">HLOOKUP(D6624,$I$23:$M$32,10,FALSE)</f>
        <v>#N/A</v>
      </c>
      <c r="C6638" s="66"/>
      <c r="D6638" s="68">
        <f>VLOOKUP($I6601,DATA!$A$1:$V$200,18,FALSE)</f>
        <v>0</v>
      </c>
      <c r="E6638" s="69"/>
    </row>
    <row r="6639" spans="1:5" ht="37.5" customHeight="1">
      <c r="A6639" s="30"/>
      <c r="B6639" s="31"/>
      <c r="C6639" s="31"/>
      <c r="D6639" s="32"/>
      <c r="E6639" s="32"/>
    </row>
    <row r="6640" spans="1:5" ht="18.75" customHeight="1">
      <c r="A6640" s="72" t="s">
        <v>72</v>
      </c>
      <c r="B6640" s="72"/>
      <c r="C6640" s="72"/>
      <c r="D6640" s="72"/>
      <c r="E6640" s="72"/>
    </row>
    <row r="6641" spans="1:13" ht="22.5" customHeight="1">
      <c r="A6641" s="26" t="s">
        <v>78</v>
      </c>
    </row>
    <row r="6642" spans="1:13" ht="30" customHeight="1">
      <c r="A6642" s="27" t="s">
        <v>73</v>
      </c>
      <c r="B6642" s="73" t="s">
        <v>60</v>
      </c>
      <c r="C6642" s="74"/>
      <c r="D6642" s="73" t="s">
        <v>61</v>
      </c>
      <c r="E6642" s="74"/>
      <c r="I6642" s="1" t="s">
        <v>26</v>
      </c>
      <c r="J6642" s="1" t="s">
        <v>25</v>
      </c>
      <c r="K6642" s="1" t="s">
        <v>194</v>
      </c>
      <c r="L6642" s="1" t="s">
        <v>195</v>
      </c>
      <c r="M6642" s="1" t="s">
        <v>196</v>
      </c>
    </row>
    <row r="6643" spans="1:13" ht="52.5" customHeight="1">
      <c r="A6643" s="29" t="str">
        <f>GRD!$L$4</f>
        <v>SELECT</v>
      </c>
      <c r="B6643" s="65" t="e">
        <f t="shared" ref="B6643:B6644" si="2342">HLOOKUP(D6643,$I$42:$M$44,$G6643,FALSE)</f>
        <v>#N/A</v>
      </c>
      <c r="C6643" s="66"/>
      <c r="D6643" s="68">
        <f>VLOOKUP($I6601,DATA!$A$1:$V$200,19,FALSE)</f>
        <v>0</v>
      </c>
      <c r="E6643" s="69"/>
      <c r="G6643" s="1">
        <v>2</v>
      </c>
      <c r="H6643" s="1" t="str">
        <f t="shared" ref="H6643:H6644" si="2343">A6643</f>
        <v>SELECT</v>
      </c>
      <c r="I6643" s="1" t="e">
        <f t="shared" ref="I6643:I6644" si="2344">VLOOKUP($H6643,$H$3:$M$15,2,FALSE)</f>
        <v>#N/A</v>
      </c>
      <c r="J6643" s="1" t="e">
        <f t="shared" ref="J6643:J6644" si="2345">VLOOKUP($H6643,$H$3:$M$15,3,FALSE)</f>
        <v>#N/A</v>
      </c>
      <c r="K6643" s="1" t="e">
        <f t="shared" ref="K6643:K6644" si="2346">VLOOKUP($H6643,$H$3:$M$15,4,FALSE)</f>
        <v>#N/A</v>
      </c>
      <c r="L6643" s="1" t="e">
        <f t="shared" ref="L6643:L6644" si="2347">VLOOKUP($H6643,$H$3:$M$15,5,FALSE)</f>
        <v>#N/A</v>
      </c>
      <c r="M6643" s="1" t="e">
        <f t="shared" ref="M6643:M6644" si="2348">VLOOKUP($H6643,$H$3:$M$15,6,FALSE)</f>
        <v>#N/A</v>
      </c>
    </row>
    <row r="6644" spans="1:13" ht="52.5" customHeight="1">
      <c r="A6644" s="29" t="str">
        <f>GRD!$M$4</f>
        <v>SELECT</v>
      </c>
      <c r="B6644" s="65" t="e">
        <f t="shared" si="2342"/>
        <v>#N/A</v>
      </c>
      <c r="C6644" s="66"/>
      <c r="D6644" s="68">
        <f>VLOOKUP($I6601,DATA!$A$1:$V$200,20,FALSE)</f>
        <v>0</v>
      </c>
      <c r="E6644" s="69"/>
      <c r="G6644" s="1">
        <v>3</v>
      </c>
      <c r="H6644" s="1" t="str">
        <f t="shared" si="2343"/>
        <v>SELECT</v>
      </c>
      <c r="I6644" s="1" t="e">
        <f t="shared" si="2344"/>
        <v>#N/A</v>
      </c>
      <c r="J6644" s="1" t="e">
        <f t="shared" si="2345"/>
        <v>#N/A</v>
      </c>
      <c r="K6644" s="1" t="e">
        <f t="shared" si="2346"/>
        <v>#N/A</v>
      </c>
      <c r="L6644" s="1" t="e">
        <f t="shared" si="2347"/>
        <v>#N/A</v>
      </c>
      <c r="M6644" s="1" t="e">
        <f t="shared" si="2348"/>
        <v>#N/A</v>
      </c>
    </row>
    <row r="6645" spans="1:13" ht="37.5" customHeight="1">
      <c r="A6645" s="70" t="s">
        <v>79</v>
      </c>
      <c r="B6645" s="70"/>
      <c r="C6645" s="70"/>
      <c r="D6645" s="70"/>
      <c r="E6645" s="70"/>
    </row>
    <row r="6646" spans="1:13" ht="12" customHeight="1">
      <c r="A6646" s="33"/>
      <c r="B6646" s="33"/>
      <c r="C6646" s="33"/>
      <c r="D6646" s="33"/>
      <c r="E6646" s="33"/>
    </row>
    <row r="6647" spans="1:13" ht="30" customHeight="1">
      <c r="A6647" s="27" t="s">
        <v>73</v>
      </c>
      <c r="B6647" s="71" t="s">
        <v>60</v>
      </c>
      <c r="C6647" s="71"/>
      <c r="D6647" s="71" t="s">
        <v>61</v>
      </c>
      <c r="E6647" s="71"/>
      <c r="I6647" s="1" t="s">
        <v>26</v>
      </c>
      <c r="J6647" s="1" t="s">
        <v>25</v>
      </c>
      <c r="K6647" s="1" t="s">
        <v>194</v>
      </c>
      <c r="L6647" s="1" t="s">
        <v>195</v>
      </c>
      <c r="M6647" s="1" t="s">
        <v>196</v>
      </c>
    </row>
    <row r="6648" spans="1:13" ht="52.5" customHeight="1">
      <c r="A6648" s="29" t="str">
        <f>GRD!$N$4</f>
        <v>SELECT</v>
      </c>
      <c r="B6648" s="65" t="e">
        <f t="shared" ref="B6648:B6649" si="2349">HLOOKUP(D6648,$I$47:$M$49,$G6648,FALSE)</f>
        <v>#N/A</v>
      </c>
      <c r="C6648" s="66"/>
      <c r="D6648" s="67">
        <f>VLOOKUP($I6601,DATA!$A$1:$V$200,21,FALSE)</f>
        <v>0</v>
      </c>
      <c r="E6648" s="67"/>
      <c r="G6648" s="1">
        <v>2</v>
      </c>
      <c r="H6648" s="1" t="str">
        <f t="shared" ref="H6648:H6649" si="2350">A6648</f>
        <v>SELECT</v>
      </c>
      <c r="I6648" s="1" t="e">
        <f t="shared" ref="I6648:I6709" si="2351">VLOOKUP($H6648,$H$3:$M$15,2,FALSE)</f>
        <v>#N/A</v>
      </c>
      <c r="J6648" s="1" t="e">
        <f t="shared" ref="J6648:J6709" si="2352">VLOOKUP($H6648,$H$3:$M$15,3,FALSE)</f>
        <v>#N/A</v>
      </c>
      <c r="K6648" s="1" t="e">
        <f t="shared" ref="K6648:K6709" si="2353">VLOOKUP($H6648,$H$3:$M$15,4,FALSE)</f>
        <v>#N/A</v>
      </c>
      <c r="L6648" s="1" t="e">
        <f t="shared" ref="L6648:L6709" si="2354">VLOOKUP($H6648,$H$3:$M$15,5,FALSE)</f>
        <v>#N/A</v>
      </c>
      <c r="M6648" s="1" t="e">
        <f t="shared" ref="M6648:M6709" si="2355">VLOOKUP($H6648,$H$3:$M$15,6,FALSE)</f>
        <v>#N/A</v>
      </c>
    </row>
    <row r="6649" spans="1:13" ht="52.5" customHeight="1">
      <c r="A6649" s="29" t="str">
        <f>GRD!$O$4</f>
        <v>SELECT</v>
      </c>
      <c r="B6649" s="65" t="e">
        <f t="shared" si="2349"/>
        <v>#N/A</v>
      </c>
      <c r="C6649" s="66"/>
      <c r="D6649" s="67">
        <f>VLOOKUP($I6601,DATA!$A$1:$V$200,22,FALSE)</f>
        <v>0</v>
      </c>
      <c r="E6649" s="67"/>
      <c r="G6649" s="1">
        <v>3</v>
      </c>
      <c r="H6649" s="1" t="str">
        <f t="shared" si="2350"/>
        <v>SELECT</v>
      </c>
      <c r="I6649" s="1" t="e">
        <f t="shared" si="2351"/>
        <v>#N/A</v>
      </c>
      <c r="J6649" s="1" t="e">
        <f t="shared" si="2352"/>
        <v>#N/A</v>
      </c>
      <c r="K6649" s="1" t="e">
        <f t="shared" si="2353"/>
        <v>#N/A</v>
      </c>
      <c r="L6649" s="1" t="e">
        <f t="shared" si="2354"/>
        <v>#N/A</v>
      </c>
      <c r="M6649" s="1" t="e">
        <f t="shared" si="2355"/>
        <v>#N/A</v>
      </c>
    </row>
    <row r="6655" spans="1:13">
      <c r="A6655" s="64" t="s">
        <v>80</v>
      </c>
      <c r="B6655" s="64"/>
      <c r="C6655" s="64" t="s">
        <v>81</v>
      </c>
      <c r="D6655" s="64"/>
      <c r="E6655" s="64"/>
    </row>
    <row r="6656" spans="1:13">
      <c r="C6656" s="64" t="s">
        <v>82</v>
      </c>
      <c r="D6656" s="64"/>
      <c r="E6656" s="64"/>
    </row>
    <row r="6657" spans="1:13">
      <c r="A6657" s="1" t="s">
        <v>84</v>
      </c>
    </row>
    <row r="6659" spans="1:13">
      <c r="A6659" s="1" t="s">
        <v>83</v>
      </c>
    </row>
    <row r="6661" spans="1:13" s="21" customFormat="1" ht="18.75" customHeight="1">
      <c r="A6661" s="89" t="s">
        <v>34</v>
      </c>
      <c r="B6661" s="89"/>
      <c r="C6661" s="89"/>
      <c r="D6661" s="89"/>
      <c r="E6661" s="89"/>
      <c r="I6661" s="21">
        <f t="shared" ref="I6661" si="2356">I6601+1</f>
        <v>112</v>
      </c>
    </row>
    <row r="6662" spans="1:13" s="21" customFormat="1" ht="30" customHeight="1">
      <c r="A6662" s="90" t="s">
        <v>35</v>
      </c>
      <c r="B6662" s="90"/>
      <c r="C6662" s="90"/>
      <c r="D6662" s="90"/>
      <c r="E6662" s="90"/>
      <c r="H6662" s="1"/>
      <c r="I6662" s="1"/>
      <c r="J6662" s="1"/>
      <c r="K6662" s="1"/>
      <c r="L6662" s="1"/>
      <c r="M6662" s="1"/>
    </row>
    <row r="6663" spans="1:13" ht="18.75" customHeight="1">
      <c r="A6663" s="22" t="s">
        <v>49</v>
      </c>
      <c r="B6663" s="91" t="str">
        <f>IF((SCH!$B$2=""),"",SCH!$B$2)</f>
        <v/>
      </c>
      <c r="C6663" s="91"/>
      <c r="D6663" s="91"/>
      <c r="E6663" s="92"/>
    </row>
    <row r="6664" spans="1:13" ht="18.75" customHeight="1">
      <c r="A6664" s="23" t="s">
        <v>50</v>
      </c>
      <c r="B6664" s="82" t="str">
        <f>IF((SCH!$B$3=""),"",SCH!$B$3)</f>
        <v/>
      </c>
      <c r="C6664" s="82"/>
      <c r="D6664" s="82"/>
      <c r="E6664" s="83"/>
    </row>
    <row r="6665" spans="1:13" ht="18.75" customHeight="1">
      <c r="A6665" s="23" t="s">
        <v>56</v>
      </c>
      <c r="B6665" s="46" t="str">
        <f>IF((SCH!$B$4=""),"",SCH!$B$4)</f>
        <v/>
      </c>
      <c r="C6665" s="24" t="s">
        <v>57</v>
      </c>
      <c r="D6665" s="82" t="str">
        <f>IF((SCH!$B$5=""),"",SCH!$B$5)</f>
        <v/>
      </c>
      <c r="E6665" s="83"/>
    </row>
    <row r="6666" spans="1:13" ht="18.75" customHeight="1">
      <c r="A6666" s="23" t="s">
        <v>51</v>
      </c>
      <c r="B6666" s="82" t="str">
        <f>IF((SCH!$B$6=""),"",SCH!$B$6)</f>
        <v/>
      </c>
      <c r="C6666" s="82"/>
      <c r="D6666" s="82"/>
      <c r="E6666" s="83"/>
    </row>
    <row r="6667" spans="1:13" ht="18.75" customHeight="1">
      <c r="A6667" s="23" t="s">
        <v>52</v>
      </c>
      <c r="B6667" s="82" t="str">
        <f>IF((SCH!$B$7=""),"",SCH!$B$7)</f>
        <v/>
      </c>
      <c r="C6667" s="82"/>
      <c r="D6667" s="82"/>
      <c r="E6667" s="83"/>
    </row>
    <row r="6668" spans="1:13" ht="18.75" customHeight="1">
      <c r="A6668" s="25" t="s">
        <v>53</v>
      </c>
      <c r="B6668" s="84" t="str">
        <f>IF((SCH!$B$8=""),"",SCH!$B$8)</f>
        <v/>
      </c>
      <c r="C6668" s="84"/>
      <c r="D6668" s="84"/>
      <c r="E6668" s="85"/>
    </row>
    <row r="6669" spans="1:13" ht="26.25" customHeight="1">
      <c r="A6669" s="86" t="s">
        <v>36</v>
      </c>
      <c r="B6669" s="86"/>
      <c r="C6669" s="86"/>
      <c r="D6669" s="86"/>
      <c r="E6669" s="86"/>
    </row>
    <row r="6670" spans="1:13" s="21" customFormat="1" ht="15" customHeight="1">
      <c r="A6670" s="87" t="s">
        <v>37</v>
      </c>
      <c r="B6670" s="87"/>
      <c r="C6670" s="87"/>
      <c r="D6670" s="87"/>
      <c r="E6670" s="87"/>
      <c r="H6670" s="1"/>
      <c r="I6670" s="1"/>
      <c r="J6670" s="1"/>
      <c r="K6670" s="1"/>
      <c r="L6670" s="1"/>
      <c r="M6670" s="1"/>
    </row>
    <row r="6671" spans="1:13" s="21" customFormat="1">
      <c r="A6671" s="88" t="s">
        <v>38</v>
      </c>
      <c r="B6671" s="88"/>
      <c r="C6671" s="88"/>
      <c r="D6671" s="88"/>
      <c r="E6671" s="88"/>
      <c r="H6671" s="1"/>
      <c r="I6671" s="1"/>
      <c r="J6671" s="1"/>
      <c r="K6671" s="1"/>
      <c r="L6671" s="1"/>
      <c r="M6671" s="1"/>
    </row>
    <row r="6672" spans="1:13" ht="26.25" customHeight="1">
      <c r="A6672" s="72" t="s">
        <v>39</v>
      </c>
      <c r="B6672" s="72"/>
      <c r="C6672" s="72"/>
      <c r="D6672" s="72"/>
      <c r="E6672" s="72"/>
    </row>
    <row r="6673" spans="1:5" ht="23.25">
      <c r="A6673" s="5" t="s">
        <v>45</v>
      </c>
      <c r="B6673" s="45">
        <f>VLOOKUP($I6661,DATA!$A$1:$V$200,2,FALSE)</f>
        <v>0</v>
      </c>
      <c r="C6673" s="43" t="s">
        <v>48</v>
      </c>
      <c r="D6673" s="81">
        <f>VLOOKUP($I6661,DATA!$A$1:$V$200,3,FALSE)</f>
        <v>0</v>
      </c>
      <c r="E6673" s="81"/>
    </row>
    <row r="6674" spans="1:5" ht="23.25">
      <c r="A6674" s="5" t="s">
        <v>46</v>
      </c>
      <c r="B6674" s="79">
        <f>VLOOKUP($I6661,DATA!$A$1:$V$200,4,FALSE)</f>
        <v>0</v>
      </c>
      <c r="C6674" s="79"/>
      <c r="D6674" s="79"/>
      <c r="E6674" s="79"/>
    </row>
    <row r="6675" spans="1:5" ht="23.25">
      <c r="A6675" s="5" t="s">
        <v>47</v>
      </c>
      <c r="B6675" s="79">
        <f>VLOOKUP($I6661,DATA!$A$1:$V$200,5,FALSE)</f>
        <v>0</v>
      </c>
      <c r="C6675" s="79"/>
      <c r="D6675" s="79"/>
      <c r="E6675" s="79"/>
    </row>
    <row r="6676" spans="1:5" ht="23.25" customHeight="1">
      <c r="A6676" s="5" t="s">
        <v>40</v>
      </c>
      <c r="B6676" s="79">
        <f>VLOOKUP($I6661,DATA!$A$1:$V$200,6,FALSE)</f>
        <v>0</v>
      </c>
      <c r="C6676" s="79"/>
      <c r="D6676" s="79"/>
      <c r="E6676" s="79"/>
    </row>
    <row r="6677" spans="1:5" ht="23.25" customHeight="1">
      <c r="A6677" s="5" t="s">
        <v>41</v>
      </c>
      <c r="B6677" s="79">
        <f>VLOOKUP($I6661,DATA!$A$1:$V$200,7,FALSE)</f>
        <v>0</v>
      </c>
      <c r="C6677" s="79"/>
      <c r="D6677" s="79"/>
      <c r="E6677" s="79"/>
    </row>
    <row r="6678" spans="1:5" ht="23.25" customHeight="1">
      <c r="A6678" s="5" t="s">
        <v>42</v>
      </c>
      <c r="B6678" s="79">
        <f>VLOOKUP($I6661,DATA!$A$1:$V$200,8,FALSE)</f>
        <v>0</v>
      </c>
      <c r="C6678" s="79"/>
      <c r="D6678" s="79"/>
      <c r="E6678" s="79"/>
    </row>
    <row r="6679" spans="1:5" ht="25.5">
      <c r="A6679" s="5" t="s">
        <v>43</v>
      </c>
      <c r="B6679" s="79">
        <f>VLOOKUP($I6661,DATA!$A$1:$V$200,9,FALSE)</f>
        <v>0</v>
      </c>
      <c r="C6679" s="79"/>
      <c r="D6679" s="79"/>
      <c r="E6679" s="79"/>
    </row>
    <row r="6680" spans="1:5" ht="22.5" customHeight="1">
      <c r="A6680" s="80" t="s">
        <v>44</v>
      </c>
      <c r="B6680" s="80"/>
      <c r="C6680" s="80"/>
      <c r="D6680" s="80"/>
      <c r="E6680" s="80"/>
    </row>
    <row r="6681" spans="1:5" ht="18.75" customHeight="1">
      <c r="A6681" s="72" t="s">
        <v>58</v>
      </c>
      <c r="B6681" s="72"/>
      <c r="C6681" s="72"/>
      <c r="D6681" s="72"/>
      <c r="E6681" s="72"/>
    </row>
    <row r="6682" spans="1:5" ht="22.5" customHeight="1">
      <c r="A6682" s="26" t="s">
        <v>74</v>
      </c>
    </row>
    <row r="6683" spans="1:5" ht="18" customHeight="1">
      <c r="A6683" s="44" t="s">
        <v>59</v>
      </c>
      <c r="B6683" s="73" t="s">
        <v>60</v>
      </c>
      <c r="C6683" s="74"/>
      <c r="D6683" s="73" t="s">
        <v>61</v>
      </c>
      <c r="E6683" s="74"/>
    </row>
    <row r="6684" spans="1:5" ht="37.5" customHeight="1">
      <c r="A6684" s="28" t="s">
        <v>62</v>
      </c>
      <c r="B6684" s="65" t="e">
        <f t="shared" ref="B6684" si="2357">HLOOKUP(D6684,$I$23:$M$32,2,FALSE)</f>
        <v>#N/A</v>
      </c>
      <c r="C6684" s="66"/>
      <c r="D6684" s="68">
        <f>VLOOKUP($I6661,DATA!$A$1:$V$200,10,FALSE)</f>
        <v>0</v>
      </c>
      <c r="E6684" s="69"/>
    </row>
    <row r="6685" spans="1:5" ht="37.5" customHeight="1">
      <c r="A6685" s="28" t="s">
        <v>63</v>
      </c>
      <c r="B6685" s="65" t="e">
        <f t="shared" ref="B6685" si="2358">HLOOKUP(D6684,$I$23:$M$32,3,FALSE)</f>
        <v>#N/A</v>
      </c>
      <c r="C6685" s="66"/>
      <c r="D6685" s="68">
        <f>VLOOKUP($I6661,DATA!$A$1:$V$200,11,FALSE)</f>
        <v>0</v>
      </c>
      <c r="E6685" s="69"/>
    </row>
    <row r="6686" spans="1:5" ht="37.5" customHeight="1">
      <c r="A6686" s="28" t="s">
        <v>64</v>
      </c>
      <c r="B6686" s="65" t="e">
        <f t="shared" ref="B6686" si="2359">HLOOKUP(D6684,$I$23:$M$32,4,FALSE)</f>
        <v>#N/A</v>
      </c>
      <c r="C6686" s="66"/>
      <c r="D6686" s="68">
        <f>VLOOKUP($I6661,DATA!$A$1:$V$200,12,FALSE)</f>
        <v>0</v>
      </c>
      <c r="E6686" s="69"/>
    </row>
    <row r="6687" spans="1:5" ht="21.75" customHeight="1">
      <c r="A6687" s="26" t="s">
        <v>75</v>
      </c>
    </row>
    <row r="6688" spans="1:5" ht="18" customHeight="1">
      <c r="A6688" s="75" t="s">
        <v>65</v>
      </c>
      <c r="B6688" s="73" t="s">
        <v>60</v>
      </c>
      <c r="C6688" s="74"/>
      <c r="D6688" s="73" t="s">
        <v>61</v>
      </c>
      <c r="E6688" s="74"/>
    </row>
    <row r="6689" spans="1:13" ht="37.5" customHeight="1">
      <c r="A6689" s="76"/>
      <c r="B6689" s="65" t="e">
        <f t="shared" ref="B6689" si="2360">HLOOKUP(D6684,$I$23:$M$32,5,FALSE)</f>
        <v>#N/A</v>
      </c>
      <c r="C6689" s="66"/>
      <c r="D6689" s="68">
        <f>VLOOKUP($I6661,DATA!$A$1:$V$200,13,FALSE)</f>
        <v>0</v>
      </c>
      <c r="E6689" s="69"/>
    </row>
    <row r="6690" spans="1:13" ht="22.5" customHeight="1">
      <c r="A6690" s="26" t="s">
        <v>76</v>
      </c>
    </row>
    <row r="6691" spans="1:13" ht="18" customHeight="1">
      <c r="A6691" s="77" t="s">
        <v>66</v>
      </c>
      <c r="B6691" s="73" t="s">
        <v>60</v>
      </c>
      <c r="C6691" s="74"/>
      <c r="D6691" s="73" t="s">
        <v>61</v>
      </c>
      <c r="E6691" s="74"/>
    </row>
    <row r="6692" spans="1:13" ht="37.5" customHeight="1">
      <c r="A6692" s="78"/>
      <c r="B6692" s="65" t="e">
        <f t="shared" ref="B6692" si="2361">HLOOKUP(D6684,$I$23:$M$32,6,FALSE)</f>
        <v>#N/A</v>
      </c>
      <c r="C6692" s="66"/>
      <c r="D6692" s="68">
        <f>VLOOKUP($I6661,DATA!$A$1:$V$200,14,FALSE)</f>
        <v>0</v>
      </c>
      <c r="E6692" s="69"/>
    </row>
    <row r="6693" spans="1:13" ht="22.5" customHeight="1">
      <c r="A6693" s="26" t="s">
        <v>77</v>
      </c>
    </row>
    <row r="6694" spans="1:13" ht="30" customHeight="1">
      <c r="A6694" s="27" t="s">
        <v>67</v>
      </c>
      <c r="B6694" s="73" t="s">
        <v>60</v>
      </c>
      <c r="C6694" s="74"/>
      <c r="D6694" s="73" t="s">
        <v>61</v>
      </c>
      <c r="E6694" s="74"/>
    </row>
    <row r="6695" spans="1:13" ht="37.5" customHeight="1">
      <c r="A6695" s="28" t="s">
        <v>68</v>
      </c>
      <c r="B6695" s="65" t="e">
        <f t="shared" ref="B6695" si="2362">HLOOKUP(D6684,$I$23:$M$32,7,FALSE)</f>
        <v>#N/A</v>
      </c>
      <c r="C6695" s="66"/>
      <c r="D6695" s="68">
        <f>VLOOKUP($I6661,DATA!$A$1:$V$200,15,FALSE)</f>
        <v>0</v>
      </c>
      <c r="E6695" s="69"/>
    </row>
    <row r="6696" spans="1:13" ht="37.5" customHeight="1">
      <c r="A6696" s="28" t="s">
        <v>69</v>
      </c>
      <c r="B6696" s="65" t="e">
        <f t="shared" ref="B6696" si="2363">HLOOKUP(D6684,$I$23:$M$32,8,FALSE)</f>
        <v>#N/A</v>
      </c>
      <c r="C6696" s="66"/>
      <c r="D6696" s="68">
        <f>VLOOKUP($I6661,DATA!$A$1:$V$200,16,FALSE)</f>
        <v>0</v>
      </c>
      <c r="E6696" s="69"/>
    </row>
    <row r="6697" spans="1:13" ht="45" customHeight="1">
      <c r="A6697" s="29" t="s">
        <v>70</v>
      </c>
      <c r="B6697" s="65" t="e">
        <f t="shared" ref="B6697" si="2364">HLOOKUP(D6684,$I$23:$M$32,9,FALSE)</f>
        <v>#N/A</v>
      </c>
      <c r="C6697" s="66"/>
      <c r="D6697" s="68">
        <f>VLOOKUP($I6661,DATA!$A$1:$V$200,17,FALSE)</f>
        <v>0</v>
      </c>
      <c r="E6697" s="69"/>
    </row>
    <row r="6698" spans="1:13" ht="37.5" customHeight="1">
      <c r="A6698" s="28" t="s">
        <v>71</v>
      </c>
      <c r="B6698" s="65" t="e">
        <f t="shared" ref="B6698" si="2365">HLOOKUP(D6684,$I$23:$M$32,10,FALSE)</f>
        <v>#N/A</v>
      </c>
      <c r="C6698" s="66"/>
      <c r="D6698" s="68">
        <f>VLOOKUP($I6661,DATA!$A$1:$V$200,18,FALSE)</f>
        <v>0</v>
      </c>
      <c r="E6698" s="69"/>
    </row>
    <row r="6699" spans="1:13" ht="37.5" customHeight="1">
      <c r="A6699" s="30"/>
      <c r="B6699" s="31"/>
      <c r="C6699" s="31"/>
      <c r="D6699" s="32"/>
      <c r="E6699" s="32"/>
    </row>
    <row r="6700" spans="1:13" ht="18.75" customHeight="1">
      <c r="A6700" s="72" t="s">
        <v>72</v>
      </c>
      <c r="B6700" s="72"/>
      <c r="C6700" s="72"/>
      <c r="D6700" s="72"/>
      <c r="E6700" s="72"/>
    </row>
    <row r="6701" spans="1:13" ht="22.5" customHeight="1">
      <c r="A6701" s="26" t="s">
        <v>78</v>
      </c>
    </row>
    <row r="6702" spans="1:13" ht="30" customHeight="1">
      <c r="A6702" s="27" t="s">
        <v>73</v>
      </c>
      <c r="B6702" s="73" t="s">
        <v>60</v>
      </c>
      <c r="C6702" s="74"/>
      <c r="D6702" s="73" t="s">
        <v>61</v>
      </c>
      <c r="E6702" s="74"/>
      <c r="I6702" s="1" t="s">
        <v>26</v>
      </c>
      <c r="J6702" s="1" t="s">
        <v>25</v>
      </c>
      <c r="K6702" s="1" t="s">
        <v>194</v>
      </c>
      <c r="L6702" s="1" t="s">
        <v>195</v>
      </c>
      <c r="M6702" s="1" t="s">
        <v>196</v>
      </c>
    </row>
    <row r="6703" spans="1:13" ht="52.5" customHeight="1">
      <c r="A6703" s="29" t="str">
        <f>GRD!$L$4</f>
        <v>SELECT</v>
      </c>
      <c r="B6703" s="65" t="e">
        <f t="shared" ref="B6703:B6704" si="2366">HLOOKUP(D6703,$I$42:$M$44,$G6703,FALSE)</f>
        <v>#N/A</v>
      </c>
      <c r="C6703" s="66"/>
      <c r="D6703" s="68">
        <f>VLOOKUP($I6661,DATA!$A$1:$V$200,19,FALSE)</f>
        <v>0</v>
      </c>
      <c r="E6703" s="69"/>
      <c r="G6703" s="1">
        <v>2</v>
      </c>
      <c r="H6703" s="1" t="str">
        <f t="shared" ref="H6703:H6704" si="2367">A6703</f>
        <v>SELECT</v>
      </c>
      <c r="I6703" s="1" t="e">
        <f t="shared" ref="I6703:I6704" si="2368">VLOOKUP($H6703,$H$3:$M$15,2,FALSE)</f>
        <v>#N/A</v>
      </c>
      <c r="J6703" s="1" t="e">
        <f t="shared" ref="J6703:J6704" si="2369">VLOOKUP($H6703,$H$3:$M$15,3,FALSE)</f>
        <v>#N/A</v>
      </c>
      <c r="K6703" s="1" t="e">
        <f t="shared" ref="K6703:K6704" si="2370">VLOOKUP($H6703,$H$3:$M$15,4,FALSE)</f>
        <v>#N/A</v>
      </c>
      <c r="L6703" s="1" t="e">
        <f t="shared" ref="L6703:L6704" si="2371">VLOOKUP($H6703,$H$3:$M$15,5,FALSE)</f>
        <v>#N/A</v>
      </c>
      <c r="M6703" s="1" t="e">
        <f t="shared" ref="M6703:M6704" si="2372">VLOOKUP($H6703,$H$3:$M$15,6,FALSE)</f>
        <v>#N/A</v>
      </c>
    </row>
    <row r="6704" spans="1:13" ht="52.5" customHeight="1">
      <c r="A6704" s="29" t="str">
        <f>GRD!$M$4</f>
        <v>SELECT</v>
      </c>
      <c r="B6704" s="65" t="e">
        <f t="shared" si="2366"/>
        <v>#N/A</v>
      </c>
      <c r="C6704" s="66"/>
      <c r="D6704" s="68">
        <f>VLOOKUP($I6661,DATA!$A$1:$V$200,20,FALSE)</f>
        <v>0</v>
      </c>
      <c r="E6704" s="69"/>
      <c r="G6704" s="1">
        <v>3</v>
      </c>
      <c r="H6704" s="1" t="str">
        <f t="shared" si="2367"/>
        <v>SELECT</v>
      </c>
      <c r="I6704" s="1" t="e">
        <f t="shared" si="2368"/>
        <v>#N/A</v>
      </c>
      <c r="J6704" s="1" t="e">
        <f t="shared" si="2369"/>
        <v>#N/A</v>
      </c>
      <c r="K6704" s="1" t="e">
        <f t="shared" si="2370"/>
        <v>#N/A</v>
      </c>
      <c r="L6704" s="1" t="e">
        <f t="shared" si="2371"/>
        <v>#N/A</v>
      </c>
      <c r="M6704" s="1" t="e">
        <f t="shared" si="2372"/>
        <v>#N/A</v>
      </c>
    </row>
    <row r="6705" spans="1:13" ht="37.5" customHeight="1">
      <c r="A6705" s="70" t="s">
        <v>79</v>
      </c>
      <c r="B6705" s="70"/>
      <c r="C6705" s="70"/>
      <c r="D6705" s="70"/>
      <c r="E6705" s="70"/>
    </row>
    <row r="6706" spans="1:13" ht="12" customHeight="1">
      <c r="A6706" s="33"/>
      <c r="B6706" s="33"/>
      <c r="C6706" s="33"/>
      <c r="D6706" s="33"/>
      <c r="E6706" s="33"/>
    </row>
    <row r="6707" spans="1:13" ht="30" customHeight="1">
      <c r="A6707" s="27" t="s">
        <v>73</v>
      </c>
      <c r="B6707" s="71" t="s">
        <v>60</v>
      </c>
      <c r="C6707" s="71"/>
      <c r="D6707" s="71" t="s">
        <v>61</v>
      </c>
      <c r="E6707" s="71"/>
      <c r="I6707" s="1" t="s">
        <v>26</v>
      </c>
      <c r="J6707" s="1" t="s">
        <v>25</v>
      </c>
      <c r="K6707" s="1" t="s">
        <v>194</v>
      </c>
      <c r="L6707" s="1" t="s">
        <v>195</v>
      </c>
      <c r="M6707" s="1" t="s">
        <v>196</v>
      </c>
    </row>
    <row r="6708" spans="1:13" ht="52.5" customHeight="1">
      <c r="A6708" s="29" t="str">
        <f>GRD!$N$4</f>
        <v>SELECT</v>
      </c>
      <c r="B6708" s="65" t="e">
        <f t="shared" ref="B6708:B6709" si="2373">HLOOKUP(D6708,$I$47:$M$49,$G6708,FALSE)</f>
        <v>#N/A</v>
      </c>
      <c r="C6708" s="66"/>
      <c r="D6708" s="67">
        <f>VLOOKUP($I6661,DATA!$A$1:$V$200,21,FALSE)</f>
        <v>0</v>
      </c>
      <c r="E6708" s="67"/>
      <c r="G6708" s="1">
        <v>2</v>
      </c>
      <c r="H6708" s="1" t="str">
        <f t="shared" ref="H6708:H6709" si="2374">A6708</f>
        <v>SELECT</v>
      </c>
      <c r="I6708" s="1" t="e">
        <f t="shared" si="2351"/>
        <v>#N/A</v>
      </c>
      <c r="J6708" s="1" t="e">
        <f t="shared" si="2352"/>
        <v>#N/A</v>
      </c>
      <c r="K6708" s="1" t="e">
        <f t="shared" si="2353"/>
        <v>#N/A</v>
      </c>
      <c r="L6708" s="1" t="e">
        <f t="shared" si="2354"/>
        <v>#N/A</v>
      </c>
      <c r="M6708" s="1" t="e">
        <f t="shared" si="2355"/>
        <v>#N/A</v>
      </c>
    </row>
    <row r="6709" spans="1:13" ht="52.5" customHeight="1">
      <c r="A6709" s="29" t="str">
        <f>GRD!$O$4</f>
        <v>SELECT</v>
      </c>
      <c r="B6709" s="65" t="e">
        <f t="shared" si="2373"/>
        <v>#N/A</v>
      </c>
      <c r="C6709" s="66"/>
      <c r="D6709" s="67">
        <f>VLOOKUP($I6661,DATA!$A$1:$V$200,22,FALSE)</f>
        <v>0</v>
      </c>
      <c r="E6709" s="67"/>
      <c r="G6709" s="1">
        <v>3</v>
      </c>
      <c r="H6709" s="1" t="str">
        <f t="shared" si="2374"/>
        <v>SELECT</v>
      </c>
      <c r="I6709" s="1" t="e">
        <f t="shared" si="2351"/>
        <v>#N/A</v>
      </c>
      <c r="J6709" s="1" t="e">
        <f t="shared" si="2352"/>
        <v>#N/A</v>
      </c>
      <c r="K6709" s="1" t="e">
        <f t="shared" si="2353"/>
        <v>#N/A</v>
      </c>
      <c r="L6709" s="1" t="e">
        <f t="shared" si="2354"/>
        <v>#N/A</v>
      </c>
      <c r="M6709" s="1" t="e">
        <f t="shared" si="2355"/>
        <v>#N/A</v>
      </c>
    </row>
    <row r="6715" spans="1:13">
      <c r="A6715" s="64" t="s">
        <v>80</v>
      </c>
      <c r="B6715" s="64"/>
      <c r="C6715" s="64" t="s">
        <v>81</v>
      </c>
      <c r="D6715" s="64"/>
      <c r="E6715" s="64"/>
    </row>
    <row r="6716" spans="1:13">
      <c r="C6716" s="64" t="s">
        <v>82</v>
      </c>
      <c r="D6716" s="64"/>
      <c r="E6716" s="64"/>
    </row>
    <row r="6717" spans="1:13">
      <c r="A6717" s="1" t="s">
        <v>84</v>
      </c>
    </row>
    <row r="6719" spans="1:13">
      <c r="A6719" s="1" t="s">
        <v>83</v>
      </c>
    </row>
    <row r="6721" spans="1:13" s="21" customFormat="1" ht="18.75" customHeight="1">
      <c r="A6721" s="89" t="s">
        <v>34</v>
      </c>
      <c r="B6721" s="89"/>
      <c r="C6721" s="89"/>
      <c r="D6721" s="89"/>
      <c r="E6721" s="89"/>
      <c r="I6721" s="21">
        <f t="shared" ref="I6721" si="2375">I6661+1</f>
        <v>113</v>
      </c>
    </row>
    <row r="6722" spans="1:13" s="21" customFormat="1" ht="30" customHeight="1">
      <c r="A6722" s="90" t="s">
        <v>35</v>
      </c>
      <c r="B6722" s="90"/>
      <c r="C6722" s="90"/>
      <c r="D6722" s="90"/>
      <c r="E6722" s="90"/>
      <c r="H6722" s="1"/>
      <c r="I6722" s="1"/>
      <c r="J6722" s="1"/>
      <c r="K6722" s="1"/>
      <c r="L6722" s="1"/>
      <c r="M6722" s="1"/>
    </row>
    <row r="6723" spans="1:13" ht="18.75" customHeight="1">
      <c r="A6723" s="22" t="s">
        <v>49</v>
      </c>
      <c r="B6723" s="91" t="str">
        <f>IF((SCH!$B$2=""),"",SCH!$B$2)</f>
        <v/>
      </c>
      <c r="C6723" s="91"/>
      <c r="D6723" s="91"/>
      <c r="E6723" s="92"/>
    </row>
    <row r="6724" spans="1:13" ht="18.75" customHeight="1">
      <c r="A6724" s="23" t="s">
        <v>50</v>
      </c>
      <c r="B6724" s="82" t="str">
        <f>IF((SCH!$B$3=""),"",SCH!$B$3)</f>
        <v/>
      </c>
      <c r="C6724" s="82"/>
      <c r="D6724" s="82"/>
      <c r="E6724" s="83"/>
    </row>
    <row r="6725" spans="1:13" ht="18.75" customHeight="1">
      <c r="A6725" s="23" t="s">
        <v>56</v>
      </c>
      <c r="B6725" s="46" t="str">
        <f>IF((SCH!$B$4=""),"",SCH!$B$4)</f>
        <v/>
      </c>
      <c r="C6725" s="24" t="s">
        <v>57</v>
      </c>
      <c r="D6725" s="82" t="str">
        <f>IF((SCH!$B$5=""),"",SCH!$B$5)</f>
        <v/>
      </c>
      <c r="E6725" s="83"/>
    </row>
    <row r="6726" spans="1:13" ht="18.75" customHeight="1">
      <c r="A6726" s="23" t="s">
        <v>51</v>
      </c>
      <c r="B6726" s="82" t="str">
        <f>IF((SCH!$B$6=""),"",SCH!$B$6)</f>
        <v/>
      </c>
      <c r="C6726" s="82"/>
      <c r="D6726" s="82"/>
      <c r="E6726" s="83"/>
    </row>
    <row r="6727" spans="1:13" ht="18.75" customHeight="1">
      <c r="A6727" s="23" t="s">
        <v>52</v>
      </c>
      <c r="B6727" s="82" t="str">
        <f>IF((SCH!$B$7=""),"",SCH!$B$7)</f>
        <v/>
      </c>
      <c r="C6727" s="82"/>
      <c r="D6727" s="82"/>
      <c r="E6727" s="83"/>
    </row>
    <row r="6728" spans="1:13" ht="18.75" customHeight="1">
      <c r="A6728" s="25" t="s">
        <v>53</v>
      </c>
      <c r="B6728" s="84" t="str">
        <f>IF((SCH!$B$8=""),"",SCH!$B$8)</f>
        <v/>
      </c>
      <c r="C6728" s="84"/>
      <c r="D6728" s="84"/>
      <c r="E6728" s="85"/>
    </row>
    <row r="6729" spans="1:13" ht="26.25" customHeight="1">
      <c r="A6729" s="86" t="s">
        <v>36</v>
      </c>
      <c r="B6729" s="86"/>
      <c r="C6729" s="86"/>
      <c r="D6729" s="86"/>
      <c r="E6729" s="86"/>
    </row>
    <row r="6730" spans="1:13" s="21" customFormat="1" ht="15" customHeight="1">
      <c r="A6730" s="87" t="s">
        <v>37</v>
      </c>
      <c r="B6730" s="87"/>
      <c r="C6730" s="87"/>
      <c r="D6730" s="87"/>
      <c r="E6730" s="87"/>
      <c r="H6730" s="1"/>
      <c r="I6730" s="1"/>
      <c r="J6730" s="1"/>
      <c r="K6730" s="1"/>
      <c r="L6730" s="1"/>
      <c r="M6730" s="1"/>
    </row>
    <row r="6731" spans="1:13" s="21" customFormat="1">
      <c r="A6731" s="88" t="s">
        <v>38</v>
      </c>
      <c r="B6731" s="88"/>
      <c r="C6731" s="88"/>
      <c r="D6731" s="88"/>
      <c r="E6731" s="88"/>
      <c r="H6731" s="1"/>
      <c r="I6731" s="1"/>
      <c r="J6731" s="1"/>
      <c r="K6731" s="1"/>
      <c r="L6731" s="1"/>
      <c r="M6731" s="1"/>
    </row>
    <row r="6732" spans="1:13" ht="26.25" customHeight="1">
      <c r="A6732" s="72" t="s">
        <v>39</v>
      </c>
      <c r="B6732" s="72"/>
      <c r="C6732" s="72"/>
      <c r="D6732" s="72"/>
      <c r="E6732" s="72"/>
    </row>
    <row r="6733" spans="1:13" ht="23.25">
      <c r="A6733" s="5" t="s">
        <v>45</v>
      </c>
      <c r="B6733" s="45">
        <f>VLOOKUP($I6721,DATA!$A$1:$V$200,2,FALSE)</f>
        <v>0</v>
      </c>
      <c r="C6733" s="43" t="s">
        <v>48</v>
      </c>
      <c r="D6733" s="81">
        <f>VLOOKUP($I6721,DATA!$A$1:$V$200,3,FALSE)</f>
        <v>0</v>
      </c>
      <c r="E6733" s="81"/>
    </row>
    <row r="6734" spans="1:13" ht="23.25">
      <c r="A6734" s="5" t="s">
        <v>46</v>
      </c>
      <c r="B6734" s="79">
        <f>VLOOKUP($I6721,DATA!$A$1:$V$200,4,FALSE)</f>
        <v>0</v>
      </c>
      <c r="C6734" s="79"/>
      <c r="D6734" s="79"/>
      <c r="E6734" s="79"/>
    </row>
    <row r="6735" spans="1:13" ht="23.25">
      <c r="A6735" s="5" t="s">
        <v>47</v>
      </c>
      <c r="B6735" s="79">
        <f>VLOOKUP($I6721,DATA!$A$1:$V$200,5,FALSE)</f>
        <v>0</v>
      </c>
      <c r="C6735" s="79"/>
      <c r="D6735" s="79"/>
      <c r="E6735" s="79"/>
    </row>
    <row r="6736" spans="1:13" ht="23.25" customHeight="1">
      <c r="A6736" s="5" t="s">
        <v>40</v>
      </c>
      <c r="B6736" s="79">
        <f>VLOOKUP($I6721,DATA!$A$1:$V$200,6,FALSE)</f>
        <v>0</v>
      </c>
      <c r="C6736" s="79"/>
      <c r="D6736" s="79"/>
      <c r="E6736" s="79"/>
    </row>
    <row r="6737" spans="1:5" ht="23.25" customHeight="1">
      <c r="A6737" s="5" t="s">
        <v>41</v>
      </c>
      <c r="B6737" s="79">
        <f>VLOOKUP($I6721,DATA!$A$1:$V$200,7,FALSE)</f>
        <v>0</v>
      </c>
      <c r="C6737" s="79"/>
      <c r="D6737" s="79"/>
      <c r="E6737" s="79"/>
    </row>
    <row r="6738" spans="1:5" ht="23.25" customHeight="1">
      <c r="A6738" s="5" t="s">
        <v>42</v>
      </c>
      <c r="B6738" s="79">
        <f>VLOOKUP($I6721,DATA!$A$1:$V$200,8,FALSE)</f>
        <v>0</v>
      </c>
      <c r="C6738" s="79"/>
      <c r="D6738" s="79"/>
      <c r="E6738" s="79"/>
    </row>
    <row r="6739" spans="1:5" ht="25.5">
      <c r="A6739" s="5" t="s">
        <v>43</v>
      </c>
      <c r="B6739" s="79">
        <f>VLOOKUP($I6721,DATA!$A$1:$V$200,9,FALSE)</f>
        <v>0</v>
      </c>
      <c r="C6739" s="79"/>
      <c r="D6739" s="79"/>
      <c r="E6739" s="79"/>
    </row>
    <row r="6740" spans="1:5" ht="22.5" customHeight="1">
      <c r="A6740" s="80" t="s">
        <v>44</v>
      </c>
      <c r="B6740" s="80"/>
      <c r="C6740" s="80"/>
      <c r="D6740" s="80"/>
      <c r="E6740" s="80"/>
    </row>
    <row r="6741" spans="1:5" ht="18.75" customHeight="1">
      <c r="A6741" s="72" t="s">
        <v>58</v>
      </c>
      <c r="B6741" s="72"/>
      <c r="C6741" s="72"/>
      <c r="D6741" s="72"/>
      <c r="E6741" s="72"/>
    </row>
    <row r="6742" spans="1:5" ht="22.5" customHeight="1">
      <c r="A6742" s="26" t="s">
        <v>74</v>
      </c>
    </row>
    <row r="6743" spans="1:5" ht="18" customHeight="1">
      <c r="A6743" s="44" t="s">
        <v>59</v>
      </c>
      <c r="B6743" s="73" t="s">
        <v>60</v>
      </c>
      <c r="C6743" s="74"/>
      <c r="D6743" s="73" t="s">
        <v>61</v>
      </c>
      <c r="E6743" s="74"/>
    </row>
    <row r="6744" spans="1:5" ht="37.5" customHeight="1">
      <c r="A6744" s="28" t="s">
        <v>62</v>
      </c>
      <c r="B6744" s="65" t="e">
        <f t="shared" ref="B6744" si="2376">HLOOKUP(D6744,$I$23:$M$32,2,FALSE)</f>
        <v>#N/A</v>
      </c>
      <c r="C6744" s="66"/>
      <c r="D6744" s="68">
        <f>VLOOKUP($I6721,DATA!$A$1:$V$200,10,FALSE)</f>
        <v>0</v>
      </c>
      <c r="E6744" s="69"/>
    </row>
    <row r="6745" spans="1:5" ht="37.5" customHeight="1">
      <c r="A6745" s="28" t="s">
        <v>63</v>
      </c>
      <c r="B6745" s="65" t="e">
        <f t="shared" ref="B6745" si="2377">HLOOKUP(D6744,$I$23:$M$32,3,FALSE)</f>
        <v>#N/A</v>
      </c>
      <c r="C6745" s="66"/>
      <c r="D6745" s="68">
        <f>VLOOKUP($I6721,DATA!$A$1:$V$200,11,FALSE)</f>
        <v>0</v>
      </c>
      <c r="E6745" s="69"/>
    </row>
    <row r="6746" spans="1:5" ht="37.5" customHeight="1">
      <c r="A6746" s="28" t="s">
        <v>64</v>
      </c>
      <c r="B6746" s="65" t="e">
        <f t="shared" ref="B6746" si="2378">HLOOKUP(D6744,$I$23:$M$32,4,FALSE)</f>
        <v>#N/A</v>
      </c>
      <c r="C6746" s="66"/>
      <c r="D6746" s="68">
        <f>VLOOKUP($I6721,DATA!$A$1:$V$200,12,FALSE)</f>
        <v>0</v>
      </c>
      <c r="E6746" s="69"/>
    </row>
    <row r="6747" spans="1:5" ht="21.75" customHeight="1">
      <c r="A6747" s="26" t="s">
        <v>75</v>
      </c>
    </row>
    <row r="6748" spans="1:5" ht="18" customHeight="1">
      <c r="A6748" s="75" t="s">
        <v>65</v>
      </c>
      <c r="B6748" s="73" t="s">
        <v>60</v>
      </c>
      <c r="C6748" s="74"/>
      <c r="D6748" s="73" t="s">
        <v>61</v>
      </c>
      <c r="E6748" s="74"/>
    </row>
    <row r="6749" spans="1:5" ht="37.5" customHeight="1">
      <c r="A6749" s="76"/>
      <c r="B6749" s="65" t="e">
        <f t="shared" ref="B6749" si="2379">HLOOKUP(D6744,$I$23:$M$32,5,FALSE)</f>
        <v>#N/A</v>
      </c>
      <c r="C6749" s="66"/>
      <c r="D6749" s="68">
        <f>VLOOKUP($I6721,DATA!$A$1:$V$200,13,FALSE)</f>
        <v>0</v>
      </c>
      <c r="E6749" s="69"/>
    </row>
    <row r="6750" spans="1:5" ht="22.5" customHeight="1">
      <c r="A6750" s="26" t="s">
        <v>76</v>
      </c>
    </row>
    <row r="6751" spans="1:5" ht="18" customHeight="1">
      <c r="A6751" s="77" t="s">
        <v>66</v>
      </c>
      <c r="B6751" s="73" t="s">
        <v>60</v>
      </c>
      <c r="C6751" s="74"/>
      <c r="D6751" s="73" t="s">
        <v>61</v>
      </c>
      <c r="E6751" s="74"/>
    </row>
    <row r="6752" spans="1:5" ht="37.5" customHeight="1">
      <c r="A6752" s="78"/>
      <c r="B6752" s="65" t="e">
        <f t="shared" ref="B6752" si="2380">HLOOKUP(D6744,$I$23:$M$32,6,FALSE)</f>
        <v>#N/A</v>
      </c>
      <c r="C6752" s="66"/>
      <c r="D6752" s="68">
        <f>VLOOKUP($I6721,DATA!$A$1:$V$200,14,FALSE)</f>
        <v>0</v>
      </c>
      <c r="E6752" s="69"/>
    </row>
    <row r="6753" spans="1:13" ht="22.5" customHeight="1">
      <c r="A6753" s="26" t="s">
        <v>77</v>
      </c>
    </row>
    <row r="6754" spans="1:13" ht="30" customHeight="1">
      <c r="A6754" s="27" t="s">
        <v>67</v>
      </c>
      <c r="B6754" s="73" t="s">
        <v>60</v>
      </c>
      <c r="C6754" s="74"/>
      <c r="D6754" s="73" t="s">
        <v>61</v>
      </c>
      <c r="E6754" s="74"/>
    </row>
    <row r="6755" spans="1:13" ht="37.5" customHeight="1">
      <c r="A6755" s="28" t="s">
        <v>68</v>
      </c>
      <c r="B6755" s="65" t="e">
        <f t="shared" ref="B6755" si="2381">HLOOKUP(D6744,$I$23:$M$32,7,FALSE)</f>
        <v>#N/A</v>
      </c>
      <c r="C6755" s="66"/>
      <c r="D6755" s="68">
        <f>VLOOKUP($I6721,DATA!$A$1:$V$200,15,FALSE)</f>
        <v>0</v>
      </c>
      <c r="E6755" s="69"/>
    </row>
    <row r="6756" spans="1:13" ht="37.5" customHeight="1">
      <c r="A6756" s="28" t="s">
        <v>69</v>
      </c>
      <c r="B6756" s="65" t="e">
        <f t="shared" ref="B6756" si="2382">HLOOKUP(D6744,$I$23:$M$32,8,FALSE)</f>
        <v>#N/A</v>
      </c>
      <c r="C6756" s="66"/>
      <c r="D6756" s="68">
        <f>VLOOKUP($I6721,DATA!$A$1:$V$200,16,FALSE)</f>
        <v>0</v>
      </c>
      <c r="E6756" s="69"/>
    </row>
    <row r="6757" spans="1:13" ht="45" customHeight="1">
      <c r="A6757" s="29" t="s">
        <v>70</v>
      </c>
      <c r="B6757" s="65" t="e">
        <f t="shared" ref="B6757" si="2383">HLOOKUP(D6744,$I$23:$M$32,9,FALSE)</f>
        <v>#N/A</v>
      </c>
      <c r="C6757" s="66"/>
      <c r="D6757" s="68">
        <f>VLOOKUP($I6721,DATA!$A$1:$V$200,17,FALSE)</f>
        <v>0</v>
      </c>
      <c r="E6757" s="69"/>
    </row>
    <row r="6758" spans="1:13" ht="37.5" customHeight="1">
      <c r="A6758" s="28" t="s">
        <v>71</v>
      </c>
      <c r="B6758" s="65" t="e">
        <f t="shared" ref="B6758" si="2384">HLOOKUP(D6744,$I$23:$M$32,10,FALSE)</f>
        <v>#N/A</v>
      </c>
      <c r="C6758" s="66"/>
      <c r="D6758" s="68">
        <f>VLOOKUP($I6721,DATA!$A$1:$V$200,18,FALSE)</f>
        <v>0</v>
      </c>
      <c r="E6758" s="69"/>
    </row>
    <row r="6759" spans="1:13" ht="37.5" customHeight="1">
      <c r="A6759" s="30"/>
      <c r="B6759" s="31"/>
      <c r="C6759" s="31"/>
      <c r="D6759" s="32"/>
      <c r="E6759" s="32"/>
    </row>
    <row r="6760" spans="1:13" ht="18.75" customHeight="1">
      <c r="A6760" s="72" t="s">
        <v>72</v>
      </c>
      <c r="B6760" s="72"/>
      <c r="C6760" s="72"/>
      <c r="D6760" s="72"/>
      <c r="E6760" s="72"/>
    </row>
    <row r="6761" spans="1:13" ht="22.5" customHeight="1">
      <c r="A6761" s="26" t="s">
        <v>78</v>
      </c>
    </row>
    <row r="6762" spans="1:13" ht="30" customHeight="1">
      <c r="A6762" s="27" t="s">
        <v>73</v>
      </c>
      <c r="B6762" s="73" t="s">
        <v>60</v>
      </c>
      <c r="C6762" s="74"/>
      <c r="D6762" s="73" t="s">
        <v>61</v>
      </c>
      <c r="E6762" s="74"/>
      <c r="I6762" s="1" t="s">
        <v>26</v>
      </c>
      <c r="J6762" s="1" t="s">
        <v>25</v>
      </c>
      <c r="K6762" s="1" t="s">
        <v>194</v>
      </c>
      <c r="L6762" s="1" t="s">
        <v>195</v>
      </c>
      <c r="M6762" s="1" t="s">
        <v>196</v>
      </c>
    </row>
    <row r="6763" spans="1:13" ht="52.5" customHeight="1">
      <c r="A6763" s="29" t="str">
        <f>GRD!$L$4</f>
        <v>SELECT</v>
      </c>
      <c r="B6763" s="65" t="e">
        <f t="shared" ref="B6763:B6764" si="2385">HLOOKUP(D6763,$I$42:$M$44,$G6763,FALSE)</f>
        <v>#N/A</v>
      </c>
      <c r="C6763" s="66"/>
      <c r="D6763" s="68">
        <f>VLOOKUP($I6721,DATA!$A$1:$V$200,19,FALSE)</f>
        <v>0</v>
      </c>
      <c r="E6763" s="69"/>
      <c r="G6763" s="1">
        <v>2</v>
      </c>
      <c r="H6763" s="1" t="str">
        <f t="shared" ref="H6763:H6764" si="2386">A6763</f>
        <v>SELECT</v>
      </c>
      <c r="I6763" s="1" t="e">
        <f t="shared" ref="I6763:I6764" si="2387">VLOOKUP($H6763,$H$3:$M$15,2,FALSE)</f>
        <v>#N/A</v>
      </c>
      <c r="J6763" s="1" t="e">
        <f t="shared" ref="J6763:J6764" si="2388">VLOOKUP($H6763,$H$3:$M$15,3,FALSE)</f>
        <v>#N/A</v>
      </c>
      <c r="K6763" s="1" t="e">
        <f t="shared" ref="K6763:K6764" si="2389">VLOOKUP($H6763,$H$3:$M$15,4,FALSE)</f>
        <v>#N/A</v>
      </c>
      <c r="L6763" s="1" t="e">
        <f t="shared" ref="L6763:L6764" si="2390">VLOOKUP($H6763,$H$3:$M$15,5,FALSE)</f>
        <v>#N/A</v>
      </c>
      <c r="M6763" s="1" t="e">
        <f t="shared" ref="M6763:M6764" si="2391">VLOOKUP($H6763,$H$3:$M$15,6,FALSE)</f>
        <v>#N/A</v>
      </c>
    </row>
    <row r="6764" spans="1:13" ht="52.5" customHeight="1">
      <c r="A6764" s="29" t="str">
        <f>GRD!$M$4</f>
        <v>SELECT</v>
      </c>
      <c r="B6764" s="65" t="e">
        <f t="shared" si="2385"/>
        <v>#N/A</v>
      </c>
      <c r="C6764" s="66"/>
      <c r="D6764" s="68">
        <f>VLOOKUP($I6721,DATA!$A$1:$V$200,20,FALSE)</f>
        <v>0</v>
      </c>
      <c r="E6764" s="69"/>
      <c r="G6764" s="1">
        <v>3</v>
      </c>
      <c r="H6764" s="1" t="str">
        <f t="shared" si="2386"/>
        <v>SELECT</v>
      </c>
      <c r="I6764" s="1" t="e">
        <f t="shared" si="2387"/>
        <v>#N/A</v>
      </c>
      <c r="J6764" s="1" t="e">
        <f t="shared" si="2388"/>
        <v>#N/A</v>
      </c>
      <c r="K6764" s="1" t="e">
        <f t="shared" si="2389"/>
        <v>#N/A</v>
      </c>
      <c r="L6764" s="1" t="e">
        <f t="shared" si="2390"/>
        <v>#N/A</v>
      </c>
      <c r="M6764" s="1" t="e">
        <f t="shared" si="2391"/>
        <v>#N/A</v>
      </c>
    </row>
    <row r="6765" spans="1:13" ht="37.5" customHeight="1">
      <c r="A6765" s="70" t="s">
        <v>79</v>
      </c>
      <c r="B6765" s="70"/>
      <c r="C6765" s="70"/>
      <c r="D6765" s="70"/>
      <c r="E6765" s="70"/>
    </row>
    <row r="6766" spans="1:13" ht="12" customHeight="1">
      <c r="A6766" s="33"/>
      <c r="B6766" s="33"/>
      <c r="C6766" s="33"/>
      <c r="D6766" s="33"/>
      <c r="E6766" s="33"/>
    </row>
    <row r="6767" spans="1:13" ht="30" customHeight="1">
      <c r="A6767" s="27" t="s">
        <v>73</v>
      </c>
      <c r="B6767" s="71" t="s">
        <v>60</v>
      </c>
      <c r="C6767" s="71"/>
      <c r="D6767" s="71" t="s">
        <v>61</v>
      </c>
      <c r="E6767" s="71"/>
      <c r="I6767" s="1" t="s">
        <v>26</v>
      </c>
      <c r="J6767" s="1" t="s">
        <v>25</v>
      </c>
      <c r="K6767" s="1" t="s">
        <v>194</v>
      </c>
      <c r="L6767" s="1" t="s">
        <v>195</v>
      </c>
      <c r="M6767" s="1" t="s">
        <v>196</v>
      </c>
    </row>
    <row r="6768" spans="1:13" ht="52.5" customHeight="1">
      <c r="A6768" s="29" t="str">
        <f>GRD!$N$4</f>
        <v>SELECT</v>
      </c>
      <c r="B6768" s="65" t="e">
        <f t="shared" ref="B6768:B6769" si="2392">HLOOKUP(D6768,$I$47:$M$49,$G6768,FALSE)</f>
        <v>#N/A</v>
      </c>
      <c r="C6768" s="66"/>
      <c r="D6768" s="67">
        <f>VLOOKUP($I6721,DATA!$A$1:$V$200,21,FALSE)</f>
        <v>0</v>
      </c>
      <c r="E6768" s="67"/>
      <c r="G6768" s="1">
        <v>2</v>
      </c>
      <c r="H6768" s="1" t="str">
        <f t="shared" ref="H6768:H6769" si="2393">A6768</f>
        <v>SELECT</v>
      </c>
      <c r="I6768" s="1" t="e">
        <f t="shared" ref="I6768:I6829" si="2394">VLOOKUP($H6768,$H$3:$M$15,2,FALSE)</f>
        <v>#N/A</v>
      </c>
      <c r="J6768" s="1" t="e">
        <f t="shared" ref="J6768:J6829" si="2395">VLOOKUP($H6768,$H$3:$M$15,3,FALSE)</f>
        <v>#N/A</v>
      </c>
      <c r="K6768" s="1" t="e">
        <f t="shared" ref="K6768:K6829" si="2396">VLOOKUP($H6768,$H$3:$M$15,4,FALSE)</f>
        <v>#N/A</v>
      </c>
      <c r="L6768" s="1" t="e">
        <f t="shared" ref="L6768:L6829" si="2397">VLOOKUP($H6768,$H$3:$M$15,5,FALSE)</f>
        <v>#N/A</v>
      </c>
      <c r="M6768" s="1" t="e">
        <f t="shared" ref="M6768:M6829" si="2398">VLOOKUP($H6768,$H$3:$M$15,6,FALSE)</f>
        <v>#N/A</v>
      </c>
    </row>
    <row r="6769" spans="1:13" ht="52.5" customHeight="1">
      <c r="A6769" s="29" t="str">
        <f>GRD!$O$4</f>
        <v>SELECT</v>
      </c>
      <c r="B6769" s="65" t="e">
        <f t="shared" si="2392"/>
        <v>#N/A</v>
      </c>
      <c r="C6769" s="66"/>
      <c r="D6769" s="67">
        <f>VLOOKUP($I6721,DATA!$A$1:$V$200,22,FALSE)</f>
        <v>0</v>
      </c>
      <c r="E6769" s="67"/>
      <c r="G6769" s="1">
        <v>3</v>
      </c>
      <c r="H6769" s="1" t="str">
        <f t="shared" si="2393"/>
        <v>SELECT</v>
      </c>
      <c r="I6769" s="1" t="e">
        <f t="shared" si="2394"/>
        <v>#N/A</v>
      </c>
      <c r="J6769" s="1" t="e">
        <f t="shared" si="2395"/>
        <v>#N/A</v>
      </c>
      <c r="K6769" s="1" t="e">
        <f t="shared" si="2396"/>
        <v>#N/A</v>
      </c>
      <c r="L6769" s="1" t="e">
        <f t="shared" si="2397"/>
        <v>#N/A</v>
      </c>
      <c r="M6769" s="1" t="e">
        <f t="shared" si="2398"/>
        <v>#N/A</v>
      </c>
    </row>
    <row r="6775" spans="1:13">
      <c r="A6775" s="64" t="s">
        <v>80</v>
      </c>
      <c r="B6775" s="64"/>
      <c r="C6775" s="64" t="s">
        <v>81</v>
      </c>
      <c r="D6775" s="64"/>
      <c r="E6775" s="64"/>
    </row>
    <row r="6776" spans="1:13">
      <c r="C6776" s="64" t="s">
        <v>82</v>
      </c>
      <c r="D6776" s="64"/>
      <c r="E6776" s="64"/>
    </row>
    <row r="6777" spans="1:13">
      <c r="A6777" s="1" t="s">
        <v>84</v>
      </c>
    </row>
    <row r="6779" spans="1:13">
      <c r="A6779" s="1" t="s">
        <v>83</v>
      </c>
    </row>
    <row r="6781" spans="1:13" s="21" customFormat="1" ht="18.75" customHeight="1">
      <c r="A6781" s="89" t="s">
        <v>34</v>
      </c>
      <c r="B6781" s="89"/>
      <c r="C6781" s="89"/>
      <c r="D6781" s="89"/>
      <c r="E6781" s="89"/>
      <c r="I6781" s="21">
        <f t="shared" ref="I6781" si="2399">I6721+1</f>
        <v>114</v>
      </c>
    </row>
    <row r="6782" spans="1:13" s="21" customFormat="1" ht="30" customHeight="1">
      <c r="A6782" s="90" t="s">
        <v>35</v>
      </c>
      <c r="B6782" s="90"/>
      <c r="C6782" s="90"/>
      <c r="D6782" s="90"/>
      <c r="E6782" s="90"/>
      <c r="H6782" s="1"/>
      <c r="I6782" s="1"/>
      <c r="J6782" s="1"/>
      <c r="K6782" s="1"/>
      <c r="L6782" s="1"/>
      <c r="M6782" s="1"/>
    </row>
    <row r="6783" spans="1:13" ht="18.75" customHeight="1">
      <c r="A6783" s="22" t="s">
        <v>49</v>
      </c>
      <c r="B6783" s="91" t="str">
        <f>IF((SCH!$B$2=""),"",SCH!$B$2)</f>
        <v/>
      </c>
      <c r="C6783" s="91"/>
      <c r="D6783" s="91"/>
      <c r="E6783" s="92"/>
    </row>
    <row r="6784" spans="1:13" ht="18.75" customHeight="1">
      <c r="A6784" s="23" t="s">
        <v>50</v>
      </c>
      <c r="B6784" s="82" t="str">
        <f>IF((SCH!$B$3=""),"",SCH!$B$3)</f>
        <v/>
      </c>
      <c r="C6784" s="82"/>
      <c r="D6784" s="82"/>
      <c r="E6784" s="83"/>
    </row>
    <row r="6785" spans="1:13" ht="18.75" customHeight="1">
      <c r="A6785" s="23" t="s">
        <v>56</v>
      </c>
      <c r="B6785" s="46" t="str">
        <f>IF((SCH!$B$4=""),"",SCH!$B$4)</f>
        <v/>
      </c>
      <c r="C6785" s="24" t="s">
        <v>57</v>
      </c>
      <c r="D6785" s="82" t="str">
        <f>IF((SCH!$B$5=""),"",SCH!$B$5)</f>
        <v/>
      </c>
      <c r="E6785" s="83"/>
    </row>
    <row r="6786" spans="1:13" ht="18.75" customHeight="1">
      <c r="A6786" s="23" t="s">
        <v>51</v>
      </c>
      <c r="B6786" s="82" t="str">
        <f>IF((SCH!$B$6=""),"",SCH!$B$6)</f>
        <v/>
      </c>
      <c r="C6786" s="82"/>
      <c r="D6786" s="82"/>
      <c r="E6786" s="83"/>
    </row>
    <row r="6787" spans="1:13" ht="18.75" customHeight="1">
      <c r="A6787" s="23" t="s">
        <v>52</v>
      </c>
      <c r="B6787" s="82" t="str">
        <f>IF((SCH!$B$7=""),"",SCH!$B$7)</f>
        <v/>
      </c>
      <c r="C6787" s="82"/>
      <c r="D6787" s="82"/>
      <c r="E6787" s="83"/>
    </row>
    <row r="6788" spans="1:13" ht="18.75" customHeight="1">
      <c r="A6788" s="25" t="s">
        <v>53</v>
      </c>
      <c r="B6788" s="84" t="str">
        <f>IF((SCH!$B$8=""),"",SCH!$B$8)</f>
        <v/>
      </c>
      <c r="C6788" s="84"/>
      <c r="D6788" s="84"/>
      <c r="E6788" s="85"/>
    </row>
    <row r="6789" spans="1:13" ht="26.25" customHeight="1">
      <c r="A6789" s="86" t="s">
        <v>36</v>
      </c>
      <c r="B6789" s="86"/>
      <c r="C6789" s="86"/>
      <c r="D6789" s="86"/>
      <c r="E6789" s="86"/>
    </row>
    <row r="6790" spans="1:13" s="21" customFormat="1" ht="15" customHeight="1">
      <c r="A6790" s="87" t="s">
        <v>37</v>
      </c>
      <c r="B6790" s="87"/>
      <c r="C6790" s="87"/>
      <c r="D6790" s="87"/>
      <c r="E6790" s="87"/>
      <c r="H6790" s="1"/>
      <c r="I6790" s="1"/>
      <c r="J6790" s="1"/>
      <c r="K6790" s="1"/>
      <c r="L6790" s="1"/>
      <c r="M6790" s="1"/>
    </row>
    <row r="6791" spans="1:13" s="21" customFormat="1">
      <c r="A6791" s="88" t="s">
        <v>38</v>
      </c>
      <c r="B6791" s="88"/>
      <c r="C6791" s="88"/>
      <c r="D6791" s="88"/>
      <c r="E6791" s="88"/>
      <c r="H6791" s="1"/>
      <c r="I6791" s="1"/>
      <c r="J6791" s="1"/>
      <c r="K6791" s="1"/>
      <c r="L6791" s="1"/>
      <c r="M6791" s="1"/>
    </row>
    <row r="6792" spans="1:13" ht="26.25" customHeight="1">
      <c r="A6792" s="72" t="s">
        <v>39</v>
      </c>
      <c r="B6792" s="72"/>
      <c r="C6792" s="72"/>
      <c r="D6792" s="72"/>
      <c r="E6792" s="72"/>
    </row>
    <row r="6793" spans="1:13" ht="23.25">
      <c r="A6793" s="5" t="s">
        <v>45</v>
      </c>
      <c r="B6793" s="45">
        <f>VLOOKUP($I6781,DATA!$A$1:$V$200,2,FALSE)</f>
        <v>0</v>
      </c>
      <c r="C6793" s="43" t="s">
        <v>48</v>
      </c>
      <c r="D6793" s="81">
        <f>VLOOKUP($I6781,DATA!$A$1:$V$200,3,FALSE)</f>
        <v>0</v>
      </c>
      <c r="E6793" s="81"/>
    </row>
    <row r="6794" spans="1:13" ht="23.25">
      <c r="A6794" s="5" t="s">
        <v>46</v>
      </c>
      <c r="B6794" s="79">
        <f>VLOOKUP($I6781,DATA!$A$1:$V$200,4,FALSE)</f>
        <v>0</v>
      </c>
      <c r="C6794" s="79"/>
      <c r="D6794" s="79"/>
      <c r="E6794" s="79"/>
    </row>
    <row r="6795" spans="1:13" ht="23.25">
      <c r="A6795" s="5" t="s">
        <v>47</v>
      </c>
      <c r="B6795" s="79">
        <f>VLOOKUP($I6781,DATA!$A$1:$V$200,5,FALSE)</f>
        <v>0</v>
      </c>
      <c r="C6795" s="79"/>
      <c r="D6795" s="79"/>
      <c r="E6795" s="79"/>
    </row>
    <row r="6796" spans="1:13" ht="23.25" customHeight="1">
      <c r="A6796" s="5" t="s">
        <v>40</v>
      </c>
      <c r="B6796" s="79">
        <f>VLOOKUP($I6781,DATA!$A$1:$V$200,6,FALSE)</f>
        <v>0</v>
      </c>
      <c r="C6796" s="79"/>
      <c r="D6796" s="79"/>
      <c r="E6796" s="79"/>
    </row>
    <row r="6797" spans="1:13" ht="23.25" customHeight="1">
      <c r="A6797" s="5" t="s">
        <v>41</v>
      </c>
      <c r="B6797" s="79">
        <f>VLOOKUP($I6781,DATA!$A$1:$V$200,7,FALSE)</f>
        <v>0</v>
      </c>
      <c r="C6797" s="79"/>
      <c r="D6797" s="79"/>
      <c r="E6797" s="79"/>
    </row>
    <row r="6798" spans="1:13" ht="23.25" customHeight="1">
      <c r="A6798" s="5" t="s">
        <v>42</v>
      </c>
      <c r="B6798" s="79">
        <f>VLOOKUP($I6781,DATA!$A$1:$V$200,8,FALSE)</f>
        <v>0</v>
      </c>
      <c r="C6798" s="79"/>
      <c r="D6798" s="79"/>
      <c r="E6798" s="79"/>
    </row>
    <row r="6799" spans="1:13" ht="25.5">
      <c r="A6799" s="5" t="s">
        <v>43</v>
      </c>
      <c r="B6799" s="79">
        <f>VLOOKUP($I6781,DATA!$A$1:$V$200,9,FALSE)</f>
        <v>0</v>
      </c>
      <c r="C6799" s="79"/>
      <c r="D6799" s="79"/>
      <c r="E6799" s="79"/>
    </row>
    <row r="6800" spans="1:13" ht="22.5" customHeight="1">
      <c r="A6800" s="80" t="s">
        <v>44</v>
      </c>
      <c r="B6800" s="80"/>
      <c r="C6800" s="80"/>
      <c r="D6800" s="80"/>
      <c r="E6800" s="80"/>
    </row>
    <row r="6801" spans="1:5" ht="18.75" customHeight="1">
      <c r="A6801" s="72" t="s">
        <v>58</v>
      </c>
      <c r="B6801" s="72"/>
      <c r="C6801" s="72"/>
      <c r="D6801" s="72"/>
      <c r="E6801" s="72"/>
    </row>
    <row r="6802" spans="1:5" ht="22.5" customHeight="1">
      <c r="A6802" s="26" t="s">
        <v>74</v>
      </c>
    </row>
    <row r="6803" spans="1:5" ht="18" customHeight="1">
      <c r="A6803" s="44" t="s">
        <v>59</v>
      </c>
      <c r="B6803" s="73" t="s">
        <v>60</v>
      </c>
      <c r="C6803" s="74"/>
      <c r="D6803" s="73" t="s">
        <v>61</v>
      </c>
      <c r="E6803" s="74"/>
    </row>
    <row r="6804" spans="1:5" ht="37.5" customHeight="1">
      <c r="A6804" s="28" t="s">
        <v>62</v>
      </c>
      <c r="B6804" s="65" t="e">
        <f t="shared" ref="B6804" si="2400">HLOOKUP(D6804,$I$23:$M$32,2,FALSE)</f>
        <v>#N/A</v>
      </c>
      <c r="C6804" s="66"/>
      <c r="D6804" s="68">
        <f>VLOOKUP($I6781,DATA!$A$1:$V$200,10,FALSE)</f>
        <v>0</v>
      </c>
      <c r="E6804" s="69"/>
    </row>
    <row r="6805" spans="1:5" ht="37.5" customHeight="1">
      <c r="A6805" s="28" t="s">
        <v>63</v>
      </c>
      <c r="B6805" s="65" t="e">
        <f t="shared" ref="B6805" si="2401">HLOOKUP(D6804,$I$23:$M$32,3,FALSE)</f>
        <v>#N/A</v>
      </c>
      <c r="C6805" s="66"/>
      <c r="D6805" s="68">
        <f>VLOOKUP($I6781,DATA!$A$1:$V$200,11,FALSE)</f>
        <v>0</v>
      </c>
      <c r="E6805" s="69"/>
    </row>
    <row r="6806" spans="1:5" ht="37.5" customHeight="1">
      <c r="A6806" s="28" t="s">
        <v>64</v>
      </c>
      <c r="B6806" s="65" t="e">
        <f t="shared" ref="B6806" si="2402">HLOOKUP(D6804,$I$23:$M$32,4,FALSE)</f>
        <v>#N/A</v>
      </c>
      <c r="C6806" s="66"/>
      <c r="D6806" s="68">
        <f>VLOOKUP($I6781,DATA!$A$1:$V$200,12,FALSE)</f>
        <v>0</v>
      </c>
      <c r="E6806" s="69"/>
    </row>
    <row r="6807" spans="1:5" ht="21.75" customHeight="1">
      <c r="A6807" s="26" t="s">
        <v>75</v>
      </c>
    </row>
    <row r="6808" spans="1:5" ht="18" customHeight="1">
      <c r="A6808" s="75" t="s">
        <v>65</v>
      </c>
      <c r="B6808" s="73" t="s">
        <v>60</v>
      </c>
      <c r="C6808" s="74"/>
      <c r="D6808" s="73" t="s">
        <v>61</v>
      </c>
      <c r="E6808" s="74"/>
    </row>
    <row r="6809" spans="1:5" ht="37.5" customHeight="1">
      <c r="A6809" s="76"/>
      <c r="B6809" s="65" t="e">
        <f t="shared" ref="B6809" si="2403">HLOOKUP(D6804,$I$23:$M$32,5,FALSE)</f>
        <v>#N/A</v>
      </c>
      <c r="C6809" s="66"/>
      <c r="D6809" s="68">
        <f>VLOOKUP($I6781,DATA!$A$1:$V$200,13,FALSE)</f>
        <v>0</v>
      </c>
      <c r="E6809" s="69"/>
    </row>
    <row r="6810" spans="1:5" ht="22.5" customHeight="1">
      <c r="A6810" s="26" t="s">
        <v>76</v>
      </c>
    </row>
    <row r="6811" spans="1:5" ht="18" customHeight="1">
      <c r="A6811" s="77" t="s">
        <v>66</v>
      </c>
      <c r="B6811" s="73" t="s">
        <v>60</v>
      </c>
      <c r="C6811" s="74"/>
      <c r="D6811" s="73" t="s">
        <v>61</v>
      </c>
      <c r="E6811" s="74"/>
    </row>
    <row r="6812" spans="1:5" ht="37.5" customHeight="1">
      <c r="A6812" s="78"/>
      <c r="B6812" s="65" t="e">
        <f t="shared" ref="B6812" si="2404">HLOOKUP(D6804,$I$23:$M$32,6,FALSE)</f>
        <v>#N/A</v>
      </c>
      <c r="C6812" s="66"/>
      <c r="D6812" s="68">
        <f>VLOOKUP($I6781,DATA!$A$1:$V$200,14,FALSE)</f>
        <v>0</v>
      </c>
      <c r="E6812" s="69"/>
    </row>
    <row r="6813" spans="1:5" ht="22.5" customHeight="1">
      <c r="A6813" s="26" t="s">
        <v>77</v>
      </c>
    </row>
    <row r="6814" spans="1:5" ht="30" customHeight="1">
      <c r="A6814" s="27" t="s">
        <v>67</v>
      </c>
      <c r="B6814" s="73" t="s">
        <v>60</v>
      </c>
      <c r="C6814" s="74"/>
      <c r="D6814" s="73" t="s">
        <v>61</v>
      </c>
      <c r="E6814" s="74"/>
    </row>
    <row r="6815" spans="1:5" ht="37.5" customHeight="1">
      <c r="A6815" s="28" t="s">
        <v>68</v>
      </c>
      <c r="B6815" s="65" t="e">
        <f t="shared" ref="B6815" si="2405">HLOOKUP(D6804,$I$23:$M$32,7,FALSE)</f>
        <v>#N/A</v>
      </c>
      <c r="C6815" s="66"/>
      <c r="D6815" s="68">
        <f>VLOOKUP($I6781,DATA!$A$1:$V$200,15,FALSE)</f>
        <v>0</v>
      </c>
      <c r="E6815" s="69"/>
    </row>
    <row r="6816" spans="1:5" ht="37.5" customHeight="1">
      <c r="A6816" s="28" t="s">
        <v>69</v>
      </c>
      <c r="B6816" s="65" t="e">
        <f t="shared" ref="B6816" si="2406">HLOOKUP(D6804,$I$23:$M$32,8,FALSE)</f>
        <v>#N/A</v>
      </c>
      <c r="C6816" s="66"/>
      <c r="D6816" s="68">
        <f>VLOOKUP($I6781,DATA!$A$1:$V$200,16,FALSE)</f>
        <v>0</v>
      </c>
      <c r="E6816" s="69"/>
    </row>
    <row r="6817" spans="1:13" ht="45" customHeight="1">
      <c r="A6817" s="29" t="s">
        <v>70</v>
      </c>
      <c r="B6817" s="65" t="e">
        <f t="shared" ref="B6817" si="2407">HLOOKUP(D6804,$I$23:$M$32,9,FALSE)</f>
        <v>#N/A</v>
      </c>
      <c r="C6817" s="66"/>
      <c r="D6817" s="68">
        <f>VLOOKUP($I6781,DATA!$A$1:$V$200,17,FALSE)</f>
        <v>0</v>
      </c>
      <c r="E6817" s="69"/>
    </row>
    <row r="6818" spans="1:13" ht="37.5" customHeight="1">
      <c r="A6818" s="28" t="s">
        <v>71</v>
      </c>
      <c r="B6818" s="65" t="e">
        <f t="shared" ref="B6818" si="2408">HLOOKUP(D6804,$I$23:$M$32,10,FALSE)</f>
        <v>#N/A</v>
      </c>
      <c r="C6818" s="66"/>
      <c r="D6818" s="68">
        <f>VLOOKUP($I6781,DATA!$A$1:$V$200,18,FALSE)</f>
        <v>0</v>
      </c>
      <c r="E6818" s="69"/>
    </row>
    <row r="6819" spans="1:13" ht="37.5" customHeight="1">
      <c r="A6819" s="30"/>
      <c r="B6819" s="31"/>
      <c r="C6819" s="31"/>
      <c r="D6819" s="32"/>
      <c r="E6819" s="32"/>
    </row>
    <row r="6820" spans="1:13" ht="18.75" customHeight="1">
      <c r="A6820" s="72" t="s">
        <v>72</v>
      </c>
      <c r="B6820" s="72"/>
      <c r="C6820" s="72"/>
      <c r="D6820" s="72"/>
      <c r="E6820" s="72"/>
    </row>
    <row r="6821" spans="1:13" ht="22.5" customHeight="1">
      <c r="A6821" s="26" t="s">
        <v>78</v>
      </c>
    </row>
    <row r="6822" spans="1:13" ht="30" customHeight="1">
      <c r="A6822" s="27" t="s">
        <v>73</v>
      </c>
      <c r="B6822" s="73" t="s">
        <v>60</v>
      </c>
      <c r="C6822" s="74"/>
      <c r="D6822" s="73" t="s">
        <v>61</v>
      </c>
      <c r="E6822" s="74"/>
      <c r="I6822" s="1" t="s">
        <v>26</v>
      </c>
      <c r="J6822" s="1" t="s">
        <v>25</v>
      </c>
      <c r="K6822" s="1" t="s">
        <v>194</v>
      </c>
      <c r="L6822" s="1" t="s">
        <v>195</v>
      </c>
      <c r="M6822" s="1" t="s">
        <v>196</v>
      </c>
    </row>
    <row r="6823" spans="1:13" ht="52.5" customHeight="1">
      <c r="A6823" s="29" t="str">
        <f>GRD!$L$4</f>
        <v>SELECT</v>
      </c>
      <c r="B6823" s="65" t="e">
        <f t="shared" ref="B6823:B6824" si="2409">HLOOKUP(D6823,$I$42:$M$44,$G6823,FALSE)</f>
        <v>#N/A</v>
      </c>
      <c r="C6823" s="66"/>
      <c r="D6823" s="68">
        <f>VLOOKUP($I6781,DATA!$A$1:$V$200,19,FALSE)</f>
        <v>0</v>
      </c>
      <c r="E6823" s="69"/>
      <c r="G6823" s="1">
        <v>2</v>
      </c>
      <c r="H6823" s="1" t="str">
        <f t="shared" ref="H6823:H6824" si="2410">A6823</f>
        <v>SELECT</v>
      </c>
      <c r="I6823" s="1" t="e">
        <f t="shared" ref="I6823:I6824" si="2411">VLOOKUP($H6823,$H$3:$M$15,2,FALSE)</f>
        <v>#N/A</v>
      </c>
      <c r="J6823" s="1" t="e">
        <f t="shared" ref="J6823:J6824" si="2412">VLOOKUP($H6823,$H$3:$M$15,3,FALSE)</f>
        <v>#N/A</v>
      </c>
      <c r="K6823" s="1" t="e">
        <f t="shared" ref="K6823:K6824" si="2413">VLOOKUP($H6823,$H$3:$M$15,4,FALSE)</f>
        <v>#N/A</v>
      </c>
      <c r="L6823" s="1" t="e">
        <f t="shared" ref="L6823:L6824" si="2414">VLOOKUP($H6823,$H$3:$M$15,5,FALSE)</f>
        <v>#N/A</v>
      </c>
      <c r="M6823" s="1" t="e">
        <f t="shared" ref="M6823:M6824" si="2415">VLOOKUP($H6823,$H$3:$M$15,6,FALSE)</f>
        <v>#N/A</v>
      </c>
    </row>
    <row r="6824" spans="1:13" ht="52.5" customHeight="1">
      <c r="A6824" s="29" t="str">
        <f>GRD!$M$4</f>
        <v>SELECT</v>
      </c>
      <c r="B6824" s="65" t="e">
        <f t="shared" si="2409"/>
        <v>#N/A</v>
      </c>
      <c r="C6824" s="66"/>
      <c r="D6824" s="68">
        <f>VLOOKUP($I6781,DATA!$A$1:$V$200,20,FALSE)</f>
        <v>0</v>
      </c>
      <c r="E6824" s="69"/>
      <c r="G6824" s="1">
        <v>3</v>
      </c>
      <c r="H6824" s="1" t="str">
        <f t="shared" si="2410"/>
        <v>SELECT</v>
      </c>
      <c r="I6824" s="1" t="e">
        <f t="shared" si="2411"/>
        <v>#N/A</v>
      </c>
      <c r="J6824" s="1" t="e">
        <f t="shared" si="2412"/>
        <v>#N/A</v>
      </c>
      <c r="K6824" s="1" t="e">
        <f t="shared" si="2413"/>
        <v>#N/A</v>
      </c>
      <c r="L6824" s="1" t="e">
        <f t="shared" si="2414"/>
        <v>#N/A</v>
      </c>
      <c r="M6824" s="1" t="e">
        <f t="shared" si="2415"/>
        <v>#N/A</v>
      </c>
    </row>
    <row r="6825" spans="1:13" ht="37.5" customHeight="1">
      <c r="A6825" s="70" t="s">
        <v>79</v>
      </c>
      <c r="B6825" s="70"/>
      <c r="C6825" s="70"/>
      <c r="D6825" s="70"/>
      <c r="E6825" s="70"/>
    </row>
    <row r="6826" spans="1:13" ht="12" customHeight="1">
      <c r="A6826" s="33"/>
      <c r="B6826" s="33"/>
      <c r="C6826" s="33"/>
      <c r="D6826" s="33"/>
      <c r="E6826" s="33"/>
    </row>
    <row r="6827" spans="1:13" ht="30" customHeight="1">
      <c r="A6827" s="27" t="s">
        <v>73</v>
      </c>
      <c r="B6827" s="71" t="s">
        <v>60</v>
      </c>
      <c r="C6827" s="71"/>
      <c r="D6827" s="71" t="s">
        <v>61</v>
      </c>
      <c r="E6827" s="71"/>
      <c r="I6827" s="1" t="s">
        <v>26</v>
      </c>
      <c r="J6827" s="1" t="s">
        <v>25</v>
      </c>
      <c r="K6827" s="1" t="s">
        <v>194</v>
      </c>
      <c r="L6827" s="1" t="s">
        <v>195</v>
      </c>
      <c r="M6827" s="1" t="s">
        <v>196</v>
      </c>
    </row>
    <row r="6828" spans="1:13" ht="52.5" customHeight="1">
      <c r="A6828" s="29" t="str">
        <f>GRD!$N$4</f>
        <v>SELECT</v>
      </c>
      <c r="B6828" s="65" t="e">
        <f t="shared" ref="B6828:B6829" si="2416">HLOOKUP(D6828,$I$47:$M$49,$G6828,FALSE)</f>
        <v>#N/A</v>
      </c>
      <c r="C6828" s="66"/>
      <c r="D6828" s="67">
        <f>VLOOKUP($I6781,DATA!$A$1:$V$200,21,FALSE)</f>
        <v>0</v>
      </c>
      <c r="E6828" s="67"/>
      <c r="G6828" s="1">
        <v>2</v>
      </c>
      <c r="H6828" s="1" t="str">
        <f t="shared" ref="H6828:H6829" si="2417">A6828</f>
        <v>SELECT</v>
      </c>
      <c r="I6828" s="1" t="e">
        <f t="shared" si="2394"/>
        <v>#N/A</v>
      </c>
      <c r="J6828" s="1" t="e">
        <f t="shared" si="2395"/>
        <v>#N/A</v>
      </c>
      <c r="K6828" s="1" t="e">
        <f t="shared" si="2396"/>
        <v>#N/A</v>
      </c>
      <c r="L6828" s="1" t="e">
        <f t="shared" si="2397"/>
        <v>#N/A</v>
      </c>
      <c r="M6828" s="1" t="e">
        <f t="shared" si="2398"/>
        <v>#N/A</v>
      </c>
    </row>
    <row r="6829" spans="1:13" ht="52.5" customHeight="1">
      <c r="A6829" s="29" t="str">
        <f>GRD!$O$4</f>
        <v>SELECT</v>
      </c>
      <c r="B6829" s="65" t="e">
        <f t="shared" si="2416"/>
        <v>#N/A</v>
      </c>
      <c r="C6829" s="66"/>
      <c r="D6829" s="67">
        <f>VLOOKUP($I6781,DATA!$A$1:$V$200,22,FALSE)</f>
        <v>0</v>
      </c>
      <c r="E6829" s="67"/>
      <c r="G6829" s="1">
        <v>3</v>
      </c>
      <c r="H6829" s="1" t="str">
        <f t="shared" si="2417"/>
        <v>SELECT</v>
      </c>
      <c r="I6829" s="1" t="e">
        <f t="shared" si="2394"/>
        <v>#N/A</v>
      </c>
      <c r="J6829" s="1" t="e">
        <f t="shared" si="2395"/>
        <v>#N/A</v>
      </c>
      <c r="K6829" s="1" t="e">
        <f t="shared" si="2396"/>
        <v>#N/A</v>
      </c>
      <c r="L6829" s="1" t="e">
        <f t="shared" si="2397"/>
        <v>#N/A</v>
      </c>
      <c r="M6829" s="1" t="e">
        <f t="shared" si="2398"/>
        <v>#N/A</v>
      </c>
    </row>
    <row r="6835" spans="1:13">
      <c r="A6835" s="64" t="s">
        <v>80</v>
      </c>
      <c r="B6835" s="64"/>
      <c r="C6835" s="64" t="s">
        <v>81</v>
      </c>
      <c r="D6835" s="64"/>
      <c r="E6835" s="64"/>
    </row>
    <row r="6836" spans="1:13">
      <c r="C6836" s="64" t="s">
        <v>82</v>
      </c>
      <c r="D6836" s="64"/>
      <c r="E6836" s="64"/>
    </row>
    <row r="6837" spans="1:13">
      <c r="A6837" s="1" t="s">
        <v>84</v>
      </c>
    </row>
    <row r="6839" spans="1:13">
      <c r="A6839" s="1" t="s">
        <v>83</v>
      </c>
    </row>
    <row r="6841" spans="1:13" s="21" customFormat="1" ht="18.75" customHeight="1">
      <c r="A6841" s="89" t="s">
        <v>34</v>
      </c>
      <c r="B6841" s="89"/>
      <c r="C6841" s="89"/>
      <c r="D6841" s="89"/>
      <c r="E6841" s="89"/>
      <c r="I6841" s="21">
        <f t="shared" ref="I6841" si="2418">I6781+1</f>
        <v>115</v>
      </c>
    </row>
    <row r="6842" spans="1:13" s="21" customFormat="1" ht="30" customHeight="1">
      <c r="A6842" s="90" t="s">
        <v>35</v>
      </c>
      <c r="B6842" s="90"/>
      <c r="C6842" s="90"/>
      <c r="D6842" s="90"/>
      <c r="E6842" s="90"/>
      <c r="H6842" s="1"/>
      <c r="I6842" s="1"/>
      <c r="J6842" s="1"/>
      <c r="K6842" s="1"/>
      <c r="L6842" s="1"/>
      <c r="M6842" s="1"/>
    </row>
    <row r="6843" spans="1:13" ht="18.75" customHeight="1">
      <c r="A6843" s="22" t="s">
        <v>49</v>
      </c>
      <c r="B6843" s="91" t="str">
        <f>IF((SCH!$B$2=""),"",SCH!$B$2)</f>
        <v/>
      </c>
      <c r="C6843" s="91"/>
      <c r="D6843" s="91"/>
      <c r="E6843" s="92"/>
    </row>
    <row r="6844" spans="1:13" ht="18.75" customHeight="1">
      <c r="A6844" s="23" t="s">
        <v>50</v>
      </c>
      <c r="B6844" s="82" t="str">
        <f>IF((SCH!$B$3=""),"",SCH!$B$3)</f>
        <v/>
      </c>
      <c r="C6844" s="82"/>
      <c r="D6844" s="82"/>
      <c r="E6844" s="83"/>
    </row>
    <row r="6845" spans="1:13" ht="18.75" customHeight="1">
      <c r="A6845" s="23" t="s">
        <v>56</v>
      </c>
      <c r="B6845" s="46" t="str">
        <f>IF((SCH!$B$4=""),"",SCH!$B$4)</f>
        <v/>
      </c>
      <c r="C6845" s="24" t="s">
        <v>57</v>
      </c>
      <c r="D6845" s="82" t="str">
        <f>IF((SCH!$B$5=""),"",SCH!$B$5)</f>
        <v/>
      </c>
      <c r="E6845" s="83"/>
    </row>
    <row r="6846" spans="1:13" ht="18.75" customHeight="1">
      <c r="A6846" s="23" t="s">
        <v>51</v>
      </c>
      <c r="B6846" s="82" t="str">
        <f>IF((SCH!$B$6=""),"",SCH!$B$6)</f>
        <v/>
      </c>
      <c r="C6846" s="82"/>
      <c r="D6846" s="82"/>
      <c r="E6846" s="83"/>
    </row>
    <row r="6847" spans="1:13" ht="18.75" customHeight="1">
      <c r="A6847" s="23" t="s">
        <v>52</v>
      </c>
      <c r="B6847" s="82" t="str">
        <f>IF((SCH!$B$7=""),"",SCH!$B$7)</f>
        <v/>
      </c>
      <c r="C6847" s="82"/>
      <c r="D6847" s="82"/>
      <c r="E6847" s="83"/>
    </row>
    <row r="6848" spans="1:13" ht="18.75" customHeight="1">
      <c r="A6848" s="25" t="s">
        <v>53</v>
      </c>
      <c r="B6848" s="84" t="str">
        <f>IF((SCH!$B$8=""),"",SCH!$B$8)</f>
        <v/>
      </c>
      <c r="C6848" s="84"/>
      <c r="D6848" s="84"/>
      <c r="E6848" s="85"/>
    </row>
    <row r="6849" spans="1:13" ht="26.25" customHeight="1">
      <c r="A6849" s="86" t="s">
        <v>36</v>
      </c>
      <c r="B6849" s="86"/>
      <c r="C6849" s="86"/>
      <c r="D6849" s="86"/>
      <c r="E6849" s="86"/>
    </row>
    <row r="6850" spans="1:13" s="21" customFormat="1" ht="15" customHeight="1">
      <c r="A6850" s="87" t="s">
        <v>37</v>
      </c>
      <c r="B6850" s="87"/>
      <c r="C6850" s="87"/>
      <c r="D6850" s="87"/>
      <c r="E6850" s="87"/>
      <c r="H6850" s="1"/>
      <c r="I6850" s="1"/>
      <c r="J6850" s="1"/>
      <c r="K6850" s="1"/>
      <c r="L6850" s="1"/>
      <c r="M6850" s="1"/>
    </row>
    <row r="6851" spans="1:13" s="21" customFormat="1">
      <c r="A6851" s="88" t="s">
        <v>38</v>
      </c>
      <c r="B6851" s="88"/>
      <c r="C6851" s="88"/>
      <c r="D6851" s="88"/>
      <c r="E6851" s="88"/>
      <c r="H6851" s="1"/>
      <c r="I6851" s="1"/>
      <c r="J6851" s="1"/>
      <c r="K6851" s="1"/>
      <c r="L6851" s="1"/>
      <c r="M6851" s="1"/>
    </row>
    <row r="6852" spans="1:13" ht="26.25" customHeight="1">
      <c r="A6852" s="72" t="s">
        <v>39</v>
      </c>
      <c r="B6852" s="72"/>
      <c r="C6852" s="72"/>
      <c r="D6852" s="72"/>
      <c r="E6852" s="72"/>
    </row>
    <row r="6853" spans="1:13" ht="23.25">
      <c r="A6853" s="5" t="s">
        <v>45</v>
      </c>
      <c r="B6853" s="45">
        <f>VLOOKUP($I6841,DATA!$A$1:$V$200,2,FALSE)</f>
        <v>0</v>
      </c>
      <c r="C6853" s="43" t="s">
        <v>48</v>
      </c>
      <c r="D6853" s="81">
        <f>VLOOKUP($I6841,DATA!$A$1:$V$200,3,FALSE)</f>
        <v>0</v>
      </c>
      <c r="E6853" s="81"/>
    </row>
    <row r="6854" spans="1:13" ht="23.25">
      <c r="A6854" s="5" t="s">
        <v>46</v>
      </c>
      <c r="B6854" s="79">
        <f>VLOOKUP($I6841,DATA!$A$1:$V$200,4,FALSE)</f>
        <v>0</v>
      </c>
      <c r="C6854" s="79"/>
      <c r="D6854" s="79"/>
      <c r="E6854" s="79"/>
    </row>
    <row r="6855" spans="1:13" ht="23.25">
      <c r="A6855" s="5" t="s">
        <v>47</v>
      </c>
      <c r="B6855" s="79">
        <f>VLOOKUP($I6841,DATA!$A$1:$V$200,5,FALSE)</f>
        <v>0</v>
      </c>
      <c r="C6855" s="79"/>
      <c r="D6855" s="79"/>
      <c r="E6855" s="79"/>
    </row>
    <row r="6856" spans="1:13" ht="23.25" customHeight="1">
      <c r="A6856" s="5" t="s">
        <v>40</v>
      </c>
      <c r="B6856" s="79">
        <f>VLOOKUP($I6841,DATA!$A$1:$V$200,6,FALSE)</f>
        <v>0</v>
      </c>
      <c r="C6856" s="79"/>
      <c r="D6856" s="79"/>
      <c r="E6856" s="79"/>
    </row>
    <row r="6857" spans="1:13" ht="23.25" customHeight="1">
      <c r="A6857" s="5" t="s">
        <v>41</v>
      </c>
      <c r="B6857" s="79">
        <f>VLOOKUP($I6841,DATA!$A$1:$V$200,7,FALSE)</f>
        <v>0</v>
      </c>
      <c r="C6857" s="79"/>
      <c r="D6857" s="79"/>
      <c r="E6857" s="79"/>
    </row>
    <row r="6858" spans="1:13" ht="23.25" customHeight="1">
      <c r="A6858" s="5" t="s">
        <v>42</v>
      </c>
      <c r="B6858" s="79">
        <f>VLOOKUP($I6841,DATA!$A$1:$V$200,8,FALSE)</f>
        <v>0</v>
      </c>
      <c r="C6858" s="79"/>
      <c r="D6858" s="79"/>
      <c r="E6858" s="79"/>
    </row>
    <row r="6859" spans="1:13" ht="25.5">
      <c r="A6859" s="5" t="s">
        <v>43</v>
      </c>
      <c r="B6859" s="79">
        <f>VLOOKUP($I6841,DATA!$A$1:$V$200,9,FALSE)</f>
        <v>0</v>
      </c>
      <c r="C6859" s="79"/>
      <c r="D6859" s="79"/>
      <c r="E6859" s="79"/>
    </row>
    <row r="6860" spans="1:13" ht="22.5" customHeight="1">
      <c r="A6860" s="80" t="s">
        <v>44</v>
      </c>
      <c r="B6860" s="80"/>
      <c r="C6860" s="80"/>
      <c r="D6860" s="80"/>
      <c r="E6860" s="80"/>
    </row>
    <row r="6861" spans="1:13" ht="18.75" customHeight="1">
      <c r="A6861" s="72" t="s">
        <v>58</v>
      </c>
      <c r="B6861" s="72"/>
      <c r="C6861" s="72"/>
      <c r="D6861" s="72"/>
      <c r="E6861" s="72"/>
    </row>
    <row r="6862" spans="1:13" ht="22.5" customHeight="1">
      <c r="A6862" s="26" t="s">
        <v>74</v>
      </c>
    </row>
    <row r="6863" spans="1:13" ht="18" customHeight="1">
      <c r="A6863" s="44" t="s">
        <v>59</v>
      </c>
      <c r="B6863" s="73" t="s">
        <v>60</v>
      </c>
      <c r="C6863" s="74"/>
      <c r="D6863" s="73" t="s">
        <v>61</v>
      </c>
      <c r="E6863" s="74"/>
    </row>
    <row r="6864" spans="1:13" ht="37.5" customHeight="1">
      <c r="A6864" s="28" t="s">
        <v>62</v>
      </c>
      <c r="B6864" s="65" t="e">
        <f t="shared" ref="B6864" si="2419">HLOOKUP(D6864,$I$23:$M$32,2,FALSE)</f>
        <v>#N/A</v>
      </c>
      <c r="C6864" s="66"/>
      <c r="D6864" s="68">
        <f>VLOOKUP($I6841,DATA!$A$1:$V$200,10,FALSE)</f>
        <v>0</v>
      </c>
      <c r="E6864" s="69"/>
    </row>
    <row r="6865" spans="1:5" ht="37.5" customHeight="1">
      <c r="A6865" s="28" t="s">
        <v>63</v>
      </c>
      <c r="B6865" s="65" t="e">
        <f t="shared" ref="B6865" si="2420">HLOOKUP(D6864,$I$23:$M$32,3,FALSE)</f>
        <v>#N/A</v>
      </c>
      <c r="C6865" s="66"/>
      <c r="D6865" s="68">
        <f>VLOOKUP($I6841,DATA!$A$1:$V$200,11,FALSE)</f>
        <v>0</v>
      </c>
      <c r="E6865" s="69"/>
    </row>
    <row r="6866" spans="1:5" ht="37.5" customHeight="1">
      <c r="A6866" s="28" t="s">
        <v>64</v>
      </c>
      <c r="B6866" s="65" t="e">
        <f t="shared" ref="B6866" si="2421">HLOOKUP(D6864,$I$23:$M$32,4,FALSE)</f>
        <v>#N/A</v>
      </c>
      <c r="C6866" s="66"/>
      <c r="D6866" s="68">
        <f>VLOOKUP($I6841,DATA!$A$1:$V$200,12,FALSE)</f>
        <v>0</v>
      </c>
      <c r="E6866" s="69"/>
    </row>
    <row r="6867" spans="1:5" ht="21.75" customHeight="1">
      <c r="A6867" s="26" t="s">
        <v>75</v>
      </c>
    </row>
    <row r="6868" spans="1:5" ht="18" customHeight="1">
      <c r="A6868" s="75" t="s">
        <v>65</v>
      </c>
      <c r="B6868" s="73" t="s">
        <v>60</v>
      </c>
      <c r="C6868" s="74"/>
      <c r="D6868" s="73" t="s">
        <v>61</v>
      </c>
      <c r="E6868" s="74"/>
    </row>
    <row r="6869" spans="1:5" ht="37.5" customHeight="1">
      <c r="A6869" s="76"/>
      <c r="B6869" s="65" t="e">
        <f t="shared" ref="B6869" si="2422">HLOOKUP(D6864,$I$23:$M$32,5,FALSE)</f>
        <v>#N/A</v>
      </c>
      <c r="C6869" s="66"/>
      <c r="D6869" s="68">
        <f>VLOOKUP($I6841,DATA!$A$1:$V$200,13,FALSE)</f>
        <v>0</v>
      </c>
      <c r="E6869" s="69"/>
    </row>
    <row r="6870" spans="1:5" ht="22.5" customHeight="1">
      <c r="A6870" s="26" t="s">
        <v>76</v>
      </c>
    </row>
    <row r="6871" spans="1:5" ht="18" customHeight="1">
      <c r="A6871" s="77" t="s">
        <v>66</v>
      </c>
      <c r="B6871" s="73" t="s">
        <v>60</v>
      </c>
      <c r="C6871" s="74"/>
      <c r="D6871" s="73" t="s">
        <v>61</v>
      </c>
      <c r="E6871" s="74"/>
    </row>
    <row r="6872" spans="1:5" ht="37.5" customHeight="1">
      <c r="A6872" s="78"/>
      <c r="B6872" s="65" t="e">
        <f t="shared" ref="B6872" si="2423">HLOOKUP(D6864,$I$23:$M$32,6,FALSE)</f>
        <v>#N/A</v>
      </c>
      <c r="C6872" s="66"/>
      <c r="D6872" s="68">
        <f>VLOOKUP($I6841,DATA!$A$1:$V$200,14,FALSE)</f>
        <v>0</v>
      </c>
      <c r="E6872" s="69"/>
    </row>
    <row r="6873" spans="1:5" ht="22.5" customHeight="1">
      <c r="A6873" s="26" t="s">
        <v>77</v>
      </c>
    </row>
    <row r="6874" spans="1:5" ht="30" customHeight="1">
      <c r="A6874" s="27" t="s">
        <v>67</v>
      </c>
      <c r="B6874" s="73" t="s">
        <v>60</v>
      </c>
      <c r="C6874" s="74"/>
      <c r="D6874" s="73" t="s">
        <v>61</v>
      </c>
      <c r="E6874" s="74"/>
    </row>
    <row r="6875" spans="1:5" ht="37.5" customHeight="1">
      <c r="A6875" s="28" t="s">
        <v>68</v>
      </c>
      <c r="B6875" s="65" t="e">
        <f t="shared" ref="B6875" si="2424">HLOOKUP(D6864,$I$23:$M$32,7,FALSE)</f>
        <v>#N/A</v>
      </c>
      <c r="C6875" s="66"/>
      <c r="D6875" s="68">
        <f>VLOOKUP($I6841,DATA!$A$1:$V$200,15,FALSE)</f>
        <v>0</v>
      </c>
      <c r="E6875" s="69"/>
    </row>
    <row r="6876" spans="1:5" ht="37.5" customHeight="1">
      <c r="A6876" s="28" t="s">
        <v>69</v>
      </c>
      <c r="B6876" s="65" t="e">
        <f t="shared" ref="B6876" si="2425">HLOOKUP(D6864,$I$23:$M$32,8,FALSE)</f>
        <v>#N/A</v>
      </c>
      <c r="C6876" s="66"/>
      <c r="D6876" s="68">
        <f>VLOOKUP($I6841,DATA!$A$1:$V$200,16,FALSE)</f>
        <v>0</v>
      </c>
      <c r="E6876" s="69"/>
    </row>
    <row r="6877" spans="1:5" ht="45" customHeight="1">
      <c r="A6877" s="29" t="s">
        <v>70</v>
      </c>
      <c r="B6877" s="65" t="e">
        <f t="shared" ref="B6877" si="2426">HLOOKUP(D6864,$I$23:$M$32,9,FALSE)</f>
        <v>#N/A</v>
      </c>
      <c r="C6877" s="66"/>
      <c r="D6877" s="68">
        <f>VLOOKUP($I6841,DATA!$A$1:$V$200,17,FALSE)</f>
        <v>0</v>
      </c>
      <c r="E6877" s="69"/>
    </row>
    <row r="6878" spans="1:5" ht="37.5" customHeight="1">
      <c r="A6878" s="28" t="s">
        <v>71</v>
      </c>
      <c r="B6878" s="65" t="e">
        <f t="shared" ref="B6878" si="2427">HLOOKUP(D6864,$I$23:$M$32,10,FALSE)</f>
        <v>#N/A</v>
      </c>
      <c r="C6878" s="66"/>
      <c r="D6878" s="68">
        <f>VLOOKUP($I6841,DATA!$A$1:$V$200,18,FALSE)</f>
        <v>0</v>
      </c>
      <c r="E6878" s="69"/>
    </row>
    <row r="6879" spans="1:5" ht="37.5" customHeight="1">
      <c r="A6879" s="30"/>
      <c r="B6879" s="31"/>
      <c r="C6879" s="31"/>
      <c r="D6879" s="32"/>
      <c r="E6879" s="32"/>
    </row>
    <row r="6880" spans="1:5" ht="18.75" customHeight="1">
      <c r="A6880" s="72" t="s">
        <v>72</v>
      </c>
      <c r="B6880" s="72"/>
      <c r="C6880" s="72"/>
      <c r="D6880" s="72"/>
      <c r="E6880" s="72"/>
    </row>
    <row r="6881" spans="1:13" ht="22.5" customHeight="1">
      <c r="A6881" s="26" t="s">
        <v>78</v>
      </c>
    </row>
    <row r="6882" spans="1:13" ht="30" customHeight="1">
      <c r="A6882" s="27" t="s">
        <v>73</v>
      </c>
      <c r="B6882" s="73" t="s">
        <v>60</v>
      </c>
      <c r="C6882" s="74"/>
      <c r="D6882" s="73" t="s">
        <v>61</v>
      </c>
      <c r="E6882" s="74"/>
      <c r="I6882" s="1" t="s">
        <v>26</v>
      </c>
      <c r="J6882" s="1" t="s">
        <v>25</v>
      </c>
      <c r="K6882" s="1" t="s">
        <v>194</v>
      </c>
      <c r="L6882" s="1" t="s">
        <v>195</v>
      </c>
      <c r="M6882" s="1" t="s">
        <v>196</v>
      </c>
    </row>
    <row r="6883" spans="1:13" ht="52.5" customHeight="1">
      <c r="A6883" s="29" t="str">
        <f>GRD!$L$4</f>
        <v>SELECT</v>
      </c>
      <c r="B6883" s="65" t="e">
        <f t="shared" ref="B6883:B6884" si="2428">HLOOKUP(D6883,$I$42:$M$44,$G6883,FALSE)</f>
        <v>#N/A</v>
      </c>
      <c r="C6883" s="66"/>
      <c r="D6883" s="68">
        <f>VLOOKUP($I6841,DATA!$A$1:$V$200,19,FALSE)</f>
        <v>0</v>
      </c>
      <c r="E6883" s="69"/>
      <c r="G6883" s="1">
        <v>2</v>
      </c>
      <c r="H6883" s="1" t="str">
        <f t="shared" ref="H6883:H6884" si="2429">A6883</f>
        <v>SELECT</v>
      </c>
      <c r="I6883" s="1" t="e">
        <f t="shared" ref="I6883:I6884" si="2430">VLOOKUP($H6883,$H$3:$M$15,2,FALSE)</f>
        <v>#N/A</v>
      </c>
      <c r="J6883" s="1" t="e">
        <f t="shared" ref="J6883:J6884" si="2431">VLOOKUP($H6883,$H$3:$M$15,3,FALSE)</f>
        <v>#N/A</v>
      </c>
      <c r="K6883" s="1" t="e">
        <f t="shared" ref="K6883:K6884" si="2432">VLOOKUP($H6883,$H$3:$M$15,4,FALSE)</f>
        <v>#N/A</v>
      </c>
      <c r="L6883" s="1" t="e">
        <f t="shared" ref="L6883:L6884" si="2433">VLOOKUP($H6883,$H$3:$M$15,5,FALSE)</f>
        <v>#N/A</v>
      </c>
      <c r="M6883" s="1" t="e">
        <f t="shared" ref="M6883:M6884" si="2434">VLOOKUP($H6883,$H$3:$M$15,6,FALSE)</f>
        <v>#N/A</v>
      </c>
    </row>
    <row r="6884" spans="1:13" ht="52.5" customHeight="1">
      <c r="A6884" s="29" t="str">
        <f>GRD!$M$4</f>
        <v>SELECT</v>
      </c>
      <c r="B6884" s="65" t="e">
        <f t="shared" si="2428"/>
        <v>#N/A</v>
      </c>
      <c r="C6884" s="66"/>
      <c r="D6884" s="68">
        <f>VLOOKUP($I6841,DATA!$A$1:$V$200,20,FALSE)</f>
        <v>0</v>
      </c>
      <c r="E6884" s="69"/>
      <c r="G6884" s="1">
        <v>3</v>
      </c>
      <c r="H6884" s="1" t="str">
        <f t="shared" si="2429"/>
        <v>SELECT</v>
      </c>
      <c r="I6884" s="1" t="e">
        <f t="shared" si="2430"/>
        <v>#N/A</v>
      </c>
      <c r="J6884" s="1" t="e">
        <f t="shared" si="2431"/>
        <v>#N/A</v>
      </c>
      <c r="K6884" s="1" t="e">
        <f t="shared" si="2432"/>
        <v>#N/A</v>
      </c>
      <c r="L6884" s="1" t="e">
        <f t="shared" si="2433"/>
        <v>#N/A</v>
      </c>
      <c r="M6884" s="1" t="e">
        <f t="shared" si="2434"/>
        <v>#N/A</v>
      </c>
    </row>
    <row r="6885" spans="1:13" ht="37.5" customHeight="1">
      <c r="A6885" s="70" t="s">
        <v>79</v>
      </c>
      <c r="B6885" s="70"/>
      <c r="C6885" s="70"/>
      <c r="D6885" s="70"/>
      <c r="E6885" s="70"/>
    </row>
    <row r="6886" spans="1:13" ht="12" customHeight="1">
      <c r="A6886" s="33"/>
      <c r="B6886" s="33"/>
      <c r="C6886" s="33"/>
      <c r="D6886" s="33"/>
      <c r="E6886" s="33"/>
    </row>
    <row r="6887" spans="1:13" ht="30" customHeight="1">
      <c r="A6887" s="27" t="s">
        <v>73</v>
      </c>
      <c r="B6887" s="71" t="s">
        <v>60</v>
      </c>
      <c r="C6887" s="71"/>
      <c r="D6887" s="71" t="s">
        <v>61</v>
      </c>
      <c r="E6887" s="71"/>
      <c r="I6887" s="1" t="s">
        <v>26</v>
      </c>
      <c r="J6887" s="1" t="s">
        <v>25</v>
      </c>
      <c r="K6887" s="1" t="s">
        <v>194</v>
      </c>
      <c r="L6887" s="1" t="s">
        <v>195</v>
      </c>
      <c r="M6887" s="1" t="s">
        <v>196</v>
      </c>
    </row>
    <row r="6888" spans="1:13" ht="52.5" customHeight="1">
      <c r="A6888" s="29" t="str">
        <f>GRD!$N$4</f>
        <v>SELECT</v>
      </c>
      <c r="B6888" s="65" t="e">
        <f t="shared" ref="B6888:B6889" si="2435">HLOOKUP(D6888,$I$47:$M$49,$G6888,FALSE)</f>
        <v>#N/A</v>
      </c>
      <c r="C6888" s="66"/>
      <c r="D6888" s="67">
        <f>VLOOKUP($I6841,DATA!$A$1:$V$200,21,FALSE)</f>
        <v>0</v>
      </c>
      <c r="E6888" s="67"/>
      <c r="G6888" s="1">
        <v>2</v>
      </c>
      <c r="H6888" s="1" t="str">
        <f t="shared" ref="H6888:H6889" si="2436">A6888</f>
        <v>SELECT</v>
      </c>
      <c r="I6888" s="1" t="e">
        <f t="shared" ref="I6888:I6949" si="2437">VLOOKUP($H6888,$H$3:$M$15,2,FALSE)</f>
        <v>#N/A</v>
      </c>
      <c r="J6888" s="1" t="e">
        <f t="shared" ref="J6888:J6949" si="2438">VLOOKUP($H6888,$H$3:$M$15,3,FALSE)</f>
        <v>#N/A</v>
      </c>
      <c r="K6888" s="1" t="e">
        <f t="shared" ref="K6888:K6949" si="2439">VLOOKUP($H6888,$H$3:$M$15,4,FALSE)</f>
        <v>#N/A</v>
      </c>
      <c r="L6888" s="1" t="e">
        <f t="shared" ref="L6888:L6949" si="2440">VLOOKUP($H6888,$H$3:$M$15,5,FALSE)</f>
        <v>#N/A</v>
      </c>
      <c r="M6888" s="1" t="e">
        <f t="shared" ref="M6888:M6949" si="2441">VLOOKUP($H6888,$H$3:$M$15,6,FALSE)</f>
        <v>#N/A</v>
      </c>
    </row>
    <row r="6889" spans="1:13" ht="52.5" customHeight="1">
      <c r="A6889" s="29" t="str">
        <f>GRD!$O$4</f>
        <v>SELECT</v>
      </c>
      <c r="B6889" s="65" t="e">
        <f t="shared" si="2435"/>
        <v>#N/A</v>
      </c>
      <c r="C6889" s="66"/>
      <c r="D6889" s="67">
        <f>VLOOKUP($I6841,DATA!$A$1:$V$200,22,FALSE)</f>
        <v>0</v>
      </c>
      <c r="E6889" s="67"/>
      <c r="G6889" s="1">
        <v>3</v>
      </c>
      <c r="H6889" s="1" t="str">
        <f t="shared" si="2436"/>
        <v>SELECT</v>
      </c>
      <c r="I6889" s="1" t="e">
        <f t="shared" si="2437"/>
        <v>#N/A</v>
      </c>
      <c r="J6889" s="1" t="e">
        <f t="shared" si="2438"/>
        <v>#N/A</v>
      </c>
      <c r="K6889" s="1" t="e">
        <f t="shared" si="2439"/>
        <v>#N/A</v>
      </c>
      <c r="L6889" s="1" t="e">
        <f t="shared" si="2440"/>
        <v>#N/A</v>
      </c>
      <c r="M6889" s="1" t="e">
        <f t="shared" si="2441"/>
        <v>#N/A</v>
      </c>
    </row>
    <row r="6895" spans="1:13">
      <c r="A6895" s="64" t="s">
        <v>80</v>
      </c>
      <c r="B6895" s="64"/>
      <c r="C6895" s="64" t="s">
        <v>81</v>
      </c>
      <c r="D6895" s="64"/>
      <c r="E6895" s="64"/>
    </row>
    <row r="6896" spans="1:13">
      <c r="C6896" s="64" t="s">
        <v>82</v>
      </c>
      <c r="D6896" s="64"/>
      <c r="E6896" s="64"/>
    </row>
    <row r="6897" spans="1:13">
      <c r="A6897" s="1" t="s">
        <v>84</v>
      </c>
    </row>
    <row r="6899" spans="1:13">
      <c r="A6899" s="1" t="s">
        <v>83</v>
      </c>
    </row>
    <row r="6901" spans="1:13" s="21" customFormat="1" ht="18.75" customHeight="1">
      <c r="A6901" s="89" t="s">
        <v>34</v>
      </c>
      <c r="B6901" s="89"/>
      <c r="C6901" s="89"/>
      <c r="D6901" s="89"/>
      <c r="E6901" s="89"/>
      <c r="I6901" s="21">
        <f t="shared" ref="I6901" si="2442">I6841+1</f>
        <v>116</v>
      </c>
    </row>
    <row r="6902" spans="1:13" s="21" customFormat="1" ht="30" customHeight="1">
      <c r="A6902" s="90" t="s">
        <v>35</v>
      </c>
      <c r="B6902" s="90"/>
      <c r="C6902" s="90"/>
      <c r="D6902" s="90"/>
      <c r="E6902" s="90"/>
      <c r="H6902" s="1"/>
      <c r="I6902" s="1"/>
      <c r="J6902" s="1"/>
      <c r="K6902" s="1"/>
      <c r="L6902" s="1"/>
      <c r="M6902" s="1"/>
    </row>
    <row r="6903" spans="1:13" ht="18.75" customHeight="1">
      <c r="A6903" s="22" t="s">
        <v>49</v>
      </c>
      <c r="B6903" s="91" t="str">
        <f>IF((SCH!$B$2=""),"",SCH!$B$2)</f>
        <v/>
      </c>
      <c r="C6903" s="91"/>
      <c r="D6903" s="91"/>
      <c r="E6903" s="92"/>
    </row>
    <row r="6904" spans="1:13" ht="18.75" customHeight="1">
      <c r="A6904" s="23" t="s">
        <v>50</v>
      </c>
      <c r="B6904" s="82" t="str">
        <f>IF((SCH!$B$3=""),"",SCH!$B$3)</f>
        <v/>
      </c>
      <c r="C6904" s="82"/>
      <c r="D6904" s="82"/>
      <c r="E6904" s="83"/>
    </row>
    <row r="6905" spans="1:13" ht="18.75" customHeight="1">
      <c r="A6905" s="23" t="s">
        <v>56</v>
      </c>
      <c r="B6905" s="46" t="str">
        <f>IF((SCH!$B$4=""),"",SCH!$B$4)</f>
        <v/>
      </c>
      <c r="C6905" s="24" t="s">
        <v>57</v>
      </c>
      <c r="D6905" s="82" t="str">
        <f>IF((SCH!$B$5=""),"",SCH!$B$5)</f>
        <v/>
      </c>
      <c r="E6905" s="83"/>
    </row>
    <row r="6906" spans="1:13" ht="18.75" customHeight="1">
      <c r="A6906" s="23" t="s">
        <v>51</v>
      </c>
      <c r="B6906" s="82" t="str">
        <f>IF((SCH!$B$6=""),"",SCH!$B$6)</f>
        <v/>
      </c>
      <c r="C6906" s="82"/>
      <c r="D6906" s="82"/>
      <c r="E6906" s="83"/>
    </row>
    <row r="6907" spans="1:13" ht="18.75" customHeight="1">
      <c r="A6907" s="23" t="s">
        <v>52</v>
      </c>
      <c r="B6907" s="82" t="str">
        <f>IF((SCH!$B$7=""),"",SCH!$B$7)</f>
        <v/>
      </c>
      <c r="C6907" s="82"/>
      <c r="D6907" s="82"/>
      <c r="E6907" s="83"/>
    </row>
    <row r="6908" spans="1:13" ht="18.75" customHeight="1">
      <c r="A6908" s="25" t="s">
        <v>53</v>
      </c>
      <c r="B6908" s="84" t="str">
        <f>IF((SCH!$B$8=""),"",SCH!$B$8)</f>
        <v/>
      </c>
      <c r="C6908" s="84"/>
      <c r="D6908" s="84"/>
      <c r="E6908" s="85"/>
    </row>
    <row r="6909" spans="1:13" ht="26.25" customHeight="1">
      <c r="A6909" s="86" t="s">
        <v>36</v>
      </c>
      <c r="B6909" s="86"/>
      <c r="C6909" s="86"/>
      <c r="D6909" s="86"/>
      <c r="E6909" s="86"/>
    </row>
    <row r="6910" spans="1:13" s="21" customFormat="1" ht="15" customHeight="1">
      <c r="A6910" s="87" t="s">
        <v>37</v>
      </c>
      <c r="B6910" s="87"/>
      <c r="C6910" s="87"/>
      <c r="D6910" s="87"/>
      <c r="E6910" s="87"/>
      <c r="H6910" s="1"/>
      <c r="I6910" s="1"/>
      <c r="J6910" s="1"/>
      <c r="K6910" s="1"/>
      <c r="L6910" s="1"/>
      <c r="M6910" s="1"/>
    </row>
    <row r="6911" spans="1:13" s="21" customFormat="1">
      <c r="A6911" s="88" t="s">
        <v>38</v>
      </c>
      <c r="B6911" s="88"/>
      <c r="C6911" s="88"/>
      <c r="D6911" s="88"/>
      <c r="E6911" s="88"/>
      <c r="H6911" s="1"/>
      <c r="I6911" s="1"/>
      <c r="J6911" s="1"/>
      <c r="K6911" s="1"/>
      <c r="L6911" s="1"/>
      <c r="M6911" s="1"/>
    </row>
    <row r="6912" spans="1:13" ht="26.25" customHeight="1">
      <c r="A6912" s="72" t="s">
        <v>39</v>
      </c>
      <c r="B6912" s="72"/>
      <c r="C6912" s="72"/>
      <c r="D6912" s="72"/>
      <c r="E6912" s="72"/>
    </row>
    <row r="6913" spans="1:5" ht="23.25">
      <c r="A6913" s="5" t="s">
        <v>45</v>
      </c>
      <c r="B6913" s="45">
        <f>VLOOKUP($I6901,DATA!$A$1:$V$200,2,FALSE)</f>
        <v>0</v>
      </c>
      <c r="C6913" s="43" t="s">
        <v>48</v>
      </c>
      <c r="D6913" s="81">
        <f>VLOOKUP($I6901,DATA!$A$1:$V$200,3,FALSE)</f>
        <v>0</v>
      </c>
      <c r="E6913" s="81"/>
    </row>
    <row r="6914" spans="1:5" ht="23.25">
      <c r="A6914" s="5" t="s">
        <v>46</v>
      </c>
      <c r="B6914" s="79">
        <f>VLOOKUP($I6901,DATA!$A$1:$V$200,4,FALSE)</f>
        <v>0</v>
      </c>
      <c r="C6914" s="79"/>
      <c r="D6914" s="79"/>
      <c r="E6914" s="79"/>
    </row>
    <row r="6915" spans="1:5" ht="23.25">
      <c r="A6915" s="5" t="s">
        <v>47</v>
      </c>
      <c r="B6915" s="79">
        <f>VLOOKUP($I6901,DATA!$A$1:$V$200,5,FALSE)</f>
        <v>0</v>
      </c>
      <c r="C6915" s="79"/>
      <c r="D6915" s="79"/>
      <c r="E6915" s="79"/>
    </row>
    <row r="6916" spans="1:5" ht="23.25" customHeight="1">
      <c r="A6916" s="5" t="s">
        <v>40</v>
      </c>
      <c r="B6916" s="79">
        <f>VLOOKUP($I6901,DATA!$A$1:$V$200,6,FALSE)</f>
        <v>0</v>
      </c>
      <c r="C6916" s="79"/>
      <c r="D6916" s="79"/>
      <c r="E6916" s="79"/>
    </row>
    <row r="6917" spans="1:5" ht="23.25" customHeight="1">
      <c r="A6917" s="5" t="s">
        <v>41</v>
      </c>
      <c r="B6917" s="79">
        <f>VLOOKUP($I6901,DATA!$A$1:$V$200,7,FALSE)</f>
        <v>0</v>
      </c>
      <c r="C6917" s="79"/>
      <c r="D6917" s="79"/>
      <c r="E6917" s="79"/>
    </row>
    <row r="6918" spans="1:5" ht="23.25" customHeight="1">
      <c r="A6918" s="5" t="s">
        <v>42</v>
      </c>
      <c r="B6918" s="79">
        <f>VLOOKUP($I6901,DATA!$A$1:$V$200,8,FALSE)</f>
        <v>0</v>
      </c>
      <c r="C6918" s="79"/>
      <c r="D6918" s="79"/>
      <c r="E6918" s="79"/>
    </row>
    <row r="6919" spans="1:5" ht="25.5">
      <c r="A6919" s="5" t="s">
        <v>43</v>
      </c>
      <c r="B6919" s="79">
        <f>VLOOKUP($I6901,DATA!$A$1:$V$200,9,FALSE)</f>
        <v>0</v>
      </c>
      <c r="C6919" s="79"/>
      <c r="D6919" s="79"/>
      <c r="E6919" s="79"/>
    </row>
    <row r="6920" spans="1:5" ht="22.5" customHeight="1">
      <c r="A6920" s="80" t="s">
        <v>44</v>
      </c>
      <c r="B6920" s="80"/>
      <c r="C6920" s="80"/>
      <c r="D6920" s="80"/>
      <c r="E6920" s="80"/>
    </row>
    <row r="6921" spans="1:5" ht="18.75" customHeight="1">
      <c r="A6921" s="72" t="s">
        <v>58</v>
      </c>
      <c r="B6921" s="72"/>
      <c r="C6921" s="72"/>
      <c r="D6921" s="72"/>
      <c r="E6921" s="72"/>
    </row>
    <row r="6922" spans="1:5" ht="22.5" customHeight="1">
      <c r="A6922" s="26" t="s">
        <v>74</v>
      </c>
    </row>
    <row r="6923" spans="1:5" ht="18" customHeight="1">
      <c r="A6923" s="44" t="s">
        <v>59</v>
      </c>
      <c r="B6923" s="73" t="s">
        <v>60</v>
      </c>
      <c r="C6923" s="74"/>
      <c r="D6923" s="73" t="s">
        <v>61</v>
      </c>
      <c r="E6923" s="74"/>
    </row>
    <row r="6924" spans="1:5" ht="37.5" customHeight="1">
      <c r="A6924" s="28" t="s">
        <v>62</v>
      </c>
      <c r="B6924" s="65" t="e">
        <f t="shared" ref="B6924" si="2443">HLOOKUP(D6924,$I$23:$M$32,2,FALSE)</f>
        <v>#N/A</v>
      </c>
      <c r="C6924" s="66"/>
      <c r="D6924" s="68">
        <f>VLOOKUP($I6901,DATA!$A$1:$V$200,10,FALSE)</f>
        <v>0</v>
      </c>
      <c r="E6924" s="69"/>
    </row>
    <row r="6925" spans="1:5" ht="37.5" customHeight="1">
      <c r="A6925" s="28" t="s">
        <v>63</v>
      </c>
      <c r="B6925" s="65" t="e">
        <f t="shared" ref="B6925" si="2444">HLOOKUP(D6924,$I$23:$M$32,3,FALSE)</f>
        <v>#N/A</v>
      </c>
      <c r="C6925" s="66"/>
      <c r="D6925" s="68">
        <f>VLOOKUP($I6901,DATA!$A$1:$V$200,11,FALSE)</f>
        <v>0</v>
      </c>
      <c r="E6925" s="69"/>
    </row>
    <row r="6926" spans="1:5" ht="37.5" customHeight="1">
      <c r="A6926" s="28" t="s">
        <v>64</v>
      </c>
      <c r="B6926" s="65" t="e">
        <f t="shared" ref="B6926" si="2445">HLOOKUP(D6924,$I$23:$M$32,4,FALSE)</f>
        <v>#N/A</v>
      </c>
      <c r="C6926" s="66"/>
      <c r="D6926" s="68">
        <f>VLOOKUP($I6901,DATA!$A$1:$V$200,12,FALSE)</f>
        <v>0</v>
      </c>
      <c r="E6926" s="69"/>
    </row>
    <row r="6927" spans="1:5" ht="21.75" customHeight="1">
      <c r="A6927" s="26" t="s">
        <v>75</v>
      </c>
    </row>
    <row r="6928" spans="1:5" ht="18" customHeight="1">
      <c r="A6928" s="75" t="s">
        <v>65</v>
      </c>
      <c r="B6928" s="73" t="s">
        <v>60</v>
      </c>
      <c r="C6928" s="74"/>
      <c r="D6928" s="73" t="s">
        <v>61</v>
      </c>
      <c r="E6928" s="74"/>
    </row>
    <row r="6929" spans="1:13" ht="37.5" customHeight="1">
      <c r="A6929" s="76"/>
      <c r="B6929" s="65" t="e">
        <f t="shared" ref="B6929" si="2446">HLOOKUP(D6924,$I$23:$M$32,5,FALSE)</f>
        <v>#N/A</v>
      </c>
      <c r="C6929" s="66"/>
      <c r="D6929" s="68">
        <f>VLOOKUP($I6901,DATA!$A$1:$V$200,13,FALSE)</f>
        <v>0</v>
      </c>
      <c r="E6929" s="69"/>
    </row>
    <row r="6930" spans="1:13" ht="22.5" customHeight="1">
      <c r="A6930" s="26" t="s">
        <v>76</v>
      </c>
    </row>
    <row r="6931" spans="1:13" ht="18" customHeight="1">
      <c r="A6931" s="77" t="s">
        <v>66</v>
      </c>
      <c r="B6931" s="73" t="s">
        <v>60</v>
      </c>
      <c r="C6931" s="74"/>
      <c r="D6931" s="73" t="s">
        <v>61</v>
      </c>
      <c r="E6931" s="74"/>
    </row>
    <row r="6932" spans="1:13" ht="37.5" customHeight="1">
      <c r="A6932" s="78"/>
      <c r="B6932" s="65" t="e">
        <f t="shared" ref="B6932" si="2447">HLOOKUP(D6924,$I$23:$M$32,6,FALSE)</f>
        <v>#N/A</v>
      </c>
      <c r="C6932" s="66"/>
      <c r="D6932" s="68">
        <f>VLOOKUP($I6901,DATA!$A$1:$V$200,14,FALSE)</f>
        <v>0</v>
      </c>
      <c r="E6932" s="69"/>
    </row>
    <row r="6933" spans="1:13" ht="22.5" customHeight="1">
      <c r="A6933" s="26" t="s">
        <v>77</v>
      </c>
    </row>
    <row r="6934" spans="1:13" ht="30" customHeight="1">
      <c r="A6934" s="27" t="s">
        <v>67</v>
      </c>
      <c r="B6934" s="73" t="s">
        <v>60</v>
      </c>
      <c r="C6934" s="74"/>
      <c r="D6934" s="73" t="s">
        <v>61</v>
      </c>
      <c r="E6934" s="74"/>
    </row>
    <row r="6935" spans="1:13" ht="37.5" customHeight="1">
      <c r="A6935" s="28" t="s">
        <v>68</v>
      </c>
      <c r="B6935" s="65" t="e">
        <f t="shared" ref="B6935" si="2448">HLOOKUP(D6924,$I$23:$M$32,7,FALSE)</f>
        <v>#N/A</v>
      </c>
      <c r="C6935" s="66"/>
      <c r="D6935" s="68">
        <f>VLOOKUP($I6901,DATA!$A$1:$V$200,15,FALSE)</f>
        <v>0</v>
      </c>
      <c r="E6935" s="69"/>
    </row>
    <row r="6936" spans="1:13" ht="37.5" customHeight="1">
      <c r="A6936" s="28" t="s">
        <v>69</v>
      </c>
      <c r="B6936" s="65" t="e">
        <f t="shared" ref="B6936" si="2449">HLOOKUP(D6924,$I$23:$M$32,8,FALSE)</f>
        <v>#N/A</v>
      </c>
      <c r="C6936" s="66"/>
      <c r="D6936" s="68">
        <f>VLOOKUP($I6901,DATA!$A$1:$V$200,16,FALSE)</f>
        <v>0</v>
      </c>
      <c r="E6936" s="69"/>
    </row>
    <row r="6937" spans="1:13" ht="45" customHeight="1">
      <c r="A6937" s="29" t="s">
        <v>70</v>
      </c>
      <c r="B6937" s="65" t="e">
        <f t="shared" ref="B6937" si="2450">HLOOKUP(D6924,$I$23:$M$32,9,FALSE)</f>
        <v>#N/A</v>
      </c>
      <c r="C6937" s="66"/>
      <c r="D6937" s="68">
        <f>VLOOKUP($I6901,DATA!$A$1:$V$200,17,FALSE)</f>
        <v>0</v>
      </c>
      <c r="E6937" s="69"/>
    </row>
    <row r="6938" spans="1:13" ht="37.5" customHeight="1">
      <c r="A6938" s="28" t="s">
        <v>71</v>
      </c>
      <c r="B6938" s="65" t="e">
        <f t="shared" ref="B6938" si="2451">HLOOKUP(D6924,$I$23:$M$32,10,FALSE)</f>
        <v>#N/A</v>
      </c>
      <c r="C6938" s="66"/>
      <c r="D6938" s="68">
        <f>VLOOKUP($I6901,DATA!$A$1:$V$200,18,FALSE)</f>
        <v>0</v>
      </c>
      <c r="E6938" s="69"/>
    </row>
    <row r="6939" spans="1:13" ht="37.5" customHeight="1">
      <c r="A6939" s="30"/>
      <c r="B6939" s="31"/>
      <c r="C6939" s="31"/>
      <c r="D6939" s="32"/>
      <c r="E6939" s="32"/>
    </row>
    <row r="6940" spans="1:13" ht="18.75" customHeight="1">
      <c r="A6940" s="72" t="s">
        <v>72</v>
      </c>
      <c r="B6940" s="72"/>
      <c r="C6940" s="72"/>
      <c r="D6940" s="72"/>
      <c r="E6940" s="72"/>
    </row>
    <row r="6941" spans="1:13" ht="22.5" customHeight="1">
      <c r="A6941" s="26" t="s">
        <v>78</v>
      </c>
    </row>
    <row r="6942" spans="1:13" ht="30" customHeight="1">
      <c r="A6942" s="27" t="s">
        <v>73</v>
      </c>
      <c r="B6942" s="73" t="s">
        <v>60</v>
      </c>
      <c r="C6942" s="74"/>
      <c r="D6942" s="73" t="s">
        <v>61</v>
      </c>
      <c r="E6942" s="74"/>
      <c r="I6942" s="1" t="s">
        <v>26</v>
      </c>
      <c r="J6942" s="1" t="s">
        <v>25</v>
      </c>
      <c r="K6942" s="1" t="s">
        <v>194</v>
      </c>
      <c r="L6942" s="1" t="s">
        <v>195</v>
      </c>
      <c r="M6942" s="1" t="s">
        <v>196</v>
      </c>
    </row>
    <row r="6943" spans="1:13" ht="52.5" customHeight="1">
      <c r="A6943" s="29" t="str">
        <f>GRD!$L$4</f>
        <v>SELECT</v>
      </c>
      <c r="B6943" s="65" t="e">
        <f t="shared" ref="B6943:B6944" si="2452">HLOOKUP(D6943,$I$42:$M$44,$G6943,FALSE)</f>
        <v>#N/A</v>
      </c>
      <c r="C6943" s="66"/>
      <c r="D6943" s="68">
        <f>VLOOKUP($I6901,DATA!$A$1:$V$200,19,FALSE)</f>
        <v>0</v>
      </c>
      <c r="E6943" s="69"/>
      <c r="G6943" s="1">
        <v>2</v>
      </c>
      <c r="H6943" s="1" t="str">
        <f t="shared" ref="H6943:H6944" si="2453">A6943</f>
        <v>SELECT</v>
      </c>
      <c r="I6943" s="1" t="e">
        <f t="shared" ref="I6943:I6944" si="2454">VLOOKUP($H6943,$H$3:$M$15,2,FALSE)</f>
        <v>#N/A</v>
      </c>
      <c r="J6943" s="1" t="e">
        <f t="shared" ref="J6943:J6944" si="2455">VLOOKUP($H6943,$H$3:$M$15,3,FALSE)</f>
        <v>#N/A</v>
      </c>
      <c r="K6943" s="1" t="e">
        <f t="shared" ref="K6943:K6944" si="2456">VLOOKUP($H6943,$H$3:$M$15,4,FALSE)</f>
        <v>#N/A</v>
      </c>
      <c r="L6943" s="1" t="e">
        <f t="shared" ref="L6943:L6944" si="2457">VLOOKUP($H6943,$H$3:$M$15,5,FALSE)</f>
        <v>#N/A</v>
      </c>
      <c r="M6943" s="1" t="e">
        <f t="shared" ref="M6943:M6944" si="2458">VLOOKUP($H6943,$H$3:$M$15,6,FALSE)</f>
        <v>#N/A</v>
      </c>
    </row>
    <row r="6944" spans="1:13" ht="52.5" customHeight="1">
      <c r="A6944" s="29" t="str">
        <f>GRD!$M$4</f>
        <v>SELECT</v>
      </c>
      <c r="B6944" s="65" t="e">
        <f t="shared" si="2452"/>
        <v>#N/A</v>
      </c>
      <c r="C6944" s="66"/>
      <c r="D6944" s="68">
        <f>VLOOKUP($I6901,DATA!$A$1:$V$200,20,FALSE)</f>
        <v>0</v>
      </c>
      <c r="E6944" s="69"/>
      <c r="G6944" s="1">
        <v>3</v>
      </c>
      <c r="H6944" s="1" t="str">
        <f t="shared" si="2453"/>
        <v>SELECT</v>
      </c>
      <c r="I6944" s="1" t="e">
        <f t="shared" si="2454"/>
        <v>#N/A</v>
      </c>
      <c r="J6944" s="1" t="e">
        <f t="shared" si="2455"/>
        <v>#N/A</v>
      </c>
      <c r="K6944" s="1" t="e">
        <f t="shared" si="2456"/>
        <v>#N/A</v>
      </c>
      <c r="L6944" s="1" t="e">
        <f t="shared" si="2457"/>
        <v>#N/A</v>
      </c>
      <c r="M6944" s="1" t="e">
        <f t="shared" si="2458"/>
        <v>#N/A</v>
      </c>
    </row>
    <row r="6945" spans="1:13" ht="37.5" customHeight="1">
      <c r="A6945" s="70" t="s">
        <v>79</v>
      </c>
      <c r="B6945" s="70"/>
      <c r="C6945" s="70"/>
      <c r="D6945" s="70"/>
      <c r="E6945" s="70"/>
    </row>
    <row r="6946" spans="1:13" ht="12" customHeight="1">
      <c r="A6946" s="33"/>
      <c r="B6946" s="33"/>
      <c r="C6946" s="33"/>
      <c r="D6946" s="33"/>
      <c r="E6946" s="33"/>
    </row>
    <row r="6947" spans="1:13" ht="30" customHeight="1">
      <c r="A6947" s="27" t="s">
        <v>73</v>
      </c>
      <c r="B6947" s="71" t="s">
        <v>60</v>
      </c>
      <c r="C6947" s="71"/>
      <c r="D6947" s="71" t="s">
        <v>61</v>
      </c>
      <c r="E6947" s="71"/>
      <c r="I6947" s="1" t="s">
        <v>26</v>
      </c>
      <c r="J6947" s="1" t="s">
        <v>25</v>
      </c>
      <c r="K6947" s="1" t="s">
        <v>194</v>
      </c>
      <c r="L6947" s="1" t="s">
        <v>195</v>
      </c>
      <c r="M6947" s="1" t="s">
        <v>196</v>
      </c>
    </row>
    <row r="6948" spans="1:13" ht="52.5" customHeight="1">
      <c r="A6948" s="29" t="str">
        <f>GRD!$N$4</f>
        <v>SELECT</v>
      </c>
      <c r="B6948" s="65" t="e">
        <f t="shared" ref="B6948:B6949" si="2459">HLOOKUP(D6948,$I$47:$M$49,$G6948,FALSE)</f>
        <v>#N/A</v>
      </c>
      <c r="C6948" s="66"/>
      <c r="D6948" s="67">
        <f>VLOOKUP($I6901,DATA!$A$1:$V$200,21,FALSE)</f>
        <v>0</v>
      </c>
      <c r="E6948" s="67"/>
      <c r="G6948" s="1">
        <v>2</v>
      </c>
      <c r="H6948" s="1" t="str">
        <f t="shared" ref="H6948:H6949" si="2460">A6948</f>
        <v>SELECT</v>
      </c>
      <c r="I6948" s="1" t="e">
        <f t="shared" si="2437"/>
        <v>#N/A</v>
      </c>
      <c r="J6948" s="1" t="e">
        <f t="shared" si="2438"/>
        <v>#N/A</v>
      </c>
      <c r="K6948" s="1" t="e">
        <f t="shared" si="2439"/>
        <v>#N/A</v>
      </c>
      <c r="L6948" s="1" t="e">
        <f t="shared" si="2440"/>
        <v>#N/A</v>
      </c>
      <c r="M6948" s="1" t="e">
        <f t="shared" si="2441"/>
        <v>#N/A</v>
      </c>
    </row>
    <row r="6949" spans="1:13" ht="52.5" customHeight="1">
      <c r="A6949" s="29" t="str">
        <f>GRD!$O$4</f>
        <v>SELECT</v>
      </c>
      <c r="B6949" s="65" t="e">
        <f t="shared" si="2459"/>
        <v>#N/A</v>
      </c>
      <c r="C6949" s="66"/>
      <c r="D6949" s="67">
        <f>VLOOKUP($I6901,DATA!$A$1:$V$200,22,FALSE)</f>
        <v>0</v>
      </c>
      <c r="E6949" s="67"/>
      <c r="G6949" s="1">
        <v>3</v>
      </c>
      <c r="H6949" s="1" t="str">
        <f t="shared" si="2460"/>
        <v>SELECT</v>
      </c>
      <c r="I6949" s="1" t="e">
        <f t="shared" si="2437"/>
        <v>#N/A</v>
      </c>
      <c r="J6949" s="1" t="e">
        <f t="shared" si="2438"/>
        <v>#N/A</v>
      </c>
      <c r="K6949" s="1" t="e">
        <f t="shared" si="2439"/>
        <v>#N/A</v>
      </c>
      <c r="L6949" s="1" t="e">
        <f t="shared" si="2440"/>
        <v>#N/A</v>
      </c>
      <c r="M6949" s="1" t="e">
        <f t="shared" si="2441"/>
        <v>#N/A</v>
      </c>
    </row>
    <row r="6955" spans="1:13">
      <c r="A6955" s="64" t="s">
        <v>80</v>
      </c>
      <c r="B6955" s="64"/>
      <c r="C6955" s="64" t="s">
        <v>81</v>
      </c>
      <c r="D6955" s="64"/>
      <c r="E6955" s="64"/>
    </row>
    <row r="6956" spans="1:13">
      <c r="C6956" s="64" t="s">
        <v>82</v>
      </c>
      <c r="D6956" s="64"/>
      <c r="E6956" s="64"/>
    </row>
    <row r="6957" spans="1:13">
      <c r="A6957" s="1" t="s">
        <v>84</v>
      </c>
    </row>
    <row r="6959" spans="1:13">
      <c r="A6959" s="1" t="s">
        <v>83</v>
      </c>
    </row>
    <row r="6961" spans="1:13" s="21" customFormat="1" ht="18.75" customHeight="1">
      <c r="A6961" s="89" t="s">
        <v>34</v>
      </c>
      <c r="B6961" s="89"/>
      <c r="C6961" s="89"/>
      <c r="D6961" s="89"/>
      <c r="E6961" s="89"/>
      <c r="I6961" s="21">
        <f t="shared" ref="I6961" si="2461">I6901+1</f>
        <v>117</v>
      </c>
    </row>
    <row r="6962" spans="1:13" s="21" customFormat="1" ht="30" customHeight="1">
      <c r="A6962" s="90" t="s">
        <v>35</v>
      </c>
      <c r="B6962" s="90"/>
      <c r="C6962" s="90"/>
      <c r="D6962" s="90"/>
      <c r="E6962" s="90"/>
      <c r="H6962" s="1"/>
      <c r="I6962" s="1"/>
      <c r="J6962" s="1"/>
      <c r="K6962" s="1"/>
      <c r="L6962" s="1"/>
      <c r="M6962" s="1"/>
    </row>
    <row r="6963" spans="1:13" ht="18.75" customHeight="1">
      <c r="A6963" s="22" t="s">
        <v>49</v>
      </c>
      <c r="B6963" s="91" t="str">
        <f>IF((SCH!$B$2=""),"",SCH!$B$2)</f>
        <v/>
      </c>
      <c r="C6963" s="91"/>
      <c r="D6963" s="91"/>
      <c r="E6963" s="92"/>
    </row>
    <row r="6964" spans="1:13" ht="18.75" customHeight="1">
      <c r="A6964" s="23" t="s">
        <v>50</v>
      </c>
      <c r="B6964" s="82" t="str">
        <f>IF((SCH!$B$3=""),"",SCH!$B$3)</f>
        <v/>
      </c>
      <c r="C6964" s="82"/>
      <c r="D6964" s="82"/>
      <c r="E6964" s="83"/>
    </row>
    <row r="6965" spans="1:13" ht="18.75" customHeight="1">
      <c r="A6965" s="23" t="s">
        <v>56</v>
      </c>
      <c r="B6965" s="46" t="str">
        <f>IF((SCH!$B$4=""),"",SCH!$B$4)</f>
        <v/>
      </c>
      <c r="C6965" s="24" t="s">
        <v>57</v>
      </c>
      <c r="D6965" s="82" t="str">
        <f>IF((SCH!$B$5=""),"",SCH!$B$5)</f>
        <v/>
      </c>
      <c r="E6965" s="83"/>
    </row>
    <row r="6966" spans="1:13" ht="18.75" customHeight="1">
      <c r="A6966" s="23" t="s">
        <v>51</v>
      </c>
      <c r="B6966" s="82" t="str">
        <f>IF((SCH!$B$6=""),"",SCH!$B$6)</f>
        <v/>
      </c>
      <c r="C6966" s="82"/>
      <c r="D6966" s="82"/>
      <c r="E6966" s="83"/>
    </row>
    <row r="6967" spans="1:13" ht="18.75" customHeight="1">
      <c r="A6967" s="23" t="s">
        <v>52</v>
      </c>
      <c r="B6967" s="82" t="str">
        <f>IF((SCH!$B$7=""),"",SCH!$B$7)</f>
        <v/>
      </c>
      <c r="C6967" s="82"/>
      <c r="D6967" s="82"/>
      <c r="E6967" s="83"/>
    </row>
    <row r="6968" spans="1:13" ht="18.75" customHeight="1">
      <c r="A6968" s="25" t="s">
        <v>53</v>
      </c>
      <c r="B6968" s="84" t="str">
        <f>IF((SCH!$B$8=""),"",SCH!$B$8)</f>
        <v/>
      </c>
      <c r="C6968" s="84"/>
      <c r="D6968" s="84"/>
      <c r="E6968" s="85"/>
    </row>
    <row r="6969" spans="1:13" ht="26.25" customHeight="1">
      <c r="A6969" s="86" t="s">
        <v>36</v>
      </c>
      <c r="B6969" s="86"/>
      <c r="C6969" s="86"/>
      <c r="D6969" s="86"/>
      <c r="E6969" s="86"/>
    </row>
    <row r="6970" spans="1:13" s="21" customFormat="1" ht="15" customHeight="1">
      <c r="A6970" s="87" t="s">
        <v>37</v>
      </c>
      <c r="B6970" s="87"/>
      <c r="C6970" s="87"/>
      <c r="D6970" s="87"/>
      <c r="E6970" s="87"/>
      <c r="H6970" s="1"/>
      <c r="I6970" s="1"/>
      <c r="J6970" s="1"/>
      <c r="K6970" s="1"/>
      <c r="L6970" s="1"/>
      <c r="M6970" s="1"/>
    </row>
    <row r="6971" spans="1:13" s="21" customFormat="1">
      <c r="A6971" s="88" t="s">
        <v>38</v>
      </c>
      <c r="B6971" s="88"/>
      <c r="C6971" s="88"/>
      <c r="D6971" s="88"/>
      <c r="E6971" s="88"/>
      <c r="H6971" s="1"/>
      <c r="I6971" s="1"/>
      <c r="J6971" s="1"/>
      <c r="K6971" s="1"/>
      <c r="L6971" s="1"/>
      <c r="M6971" s="1"/>
    </row>
    <row r="6972" spans="1:13" ht="26.25" customHeight="1">
      <c r="A6972" s="72" t="s">
        <v>39</v>
      </c>
      <c r="B6972" s="72"/>
      <c r="C6972" s="72"/>
      <c r="D6972" s="72"/>
      <c r="E6972" s="72"/>
    </row>
    <row r="6973" spans="1:13" ht="23.25">
      <c r="A6973" s="5" t="s">
        <v>45</v>
      </c>
      <c r="B6973" s="45">
        <f>VLOOKUP($I6961,DATA!$A$1:$V$200,2,FALSE)</f>
        <v>0</v>
      </c>
      <c r="C6973" s="43" t="s">
        <v>48</v>
      </c>
      <c r="D6973" s="81">
        <f>VLOOKUP($I6961,DATA!$A$1:$V$200,3,FALSE)</f>
        <v>0</v>
      </c>
      <c r="E6973" s="81"/>
    </row>
    <row r="6974" spans="1:13" ht="23.25">
      <c r="A6974" s="5" t="s">
        <v>46</v>
      </c>
      <c r="B6974" s="79">
        <f>VLOOKUP($I6961,DATA!$A$1:$V$200,4,FALSE)</f>
        <v>0</v>
      </c>
      <c r="C6974" s="79"/>
      <c r="D6974" s="79"/>
      <c r="E6974" s="79"/>
    </row>
    <row r="6975" spans="1:13" ht="23.25">
      <c r="A6975" s="5" t="s">
        <v>47</v>
      </c>
      <c r="B6975" s="79">
        <f>VLOOKUP($I6961,DATA!$A$1:$V$200,5,FALSE)</f>
        <v>0</v>
      </c>
      <c r="C6975" s="79"/>
      <c r="D6975" s="79"/>
      <c r="E6975" s="79"/>
    </row>
    <row r="6976" spans="1:13" ht="23.25" customHeight="1">
      <c r="A6976" s="5" t="s">
        <v>40</v>
      </c>
      <c r="B6976" s="79">
        <f>VLOOKUP($I6961,DATA!$A$1:$V$200,6,FALSE)</f>
        <v>0</v>
      </c>
      <c r="C6976" s="79"/>
      <c r="D6976" s="79"/>
      <c r="E6976" s="79"/>
    </row>
    <row r="6977" spans="1:5" ht="23.25" customHeight="1">
      <c r="A6977" s="5" t="s">
        <v>41</v>
      </c>
      <c r="B6977" s="79">
        <f>VLOOKUP($I6961,DATA!$A$1:$V$200,7,FALSE)</f>
        <v>0</v>
      </c>
      <c r="C6977" s="79"/>
      <c r="D6977" s="79"/>
      <c r="E6977" s="79"/>
    </row>
    <row r="6978" spans="1:5" ht="23.25" customHeight="1">
      <c r="A6978" s="5" t="s">
        <v>42</v>
      </c>
      <c r="B6978" s="79">
        <f>VLOOKUP($I6961,DATA!$A$1:$V$200,8,FALSE)</f>
        <v>0</v>
      </c>
      <c r="C6978" s="79"/>
      <c r="D6978" s="79"/>
      <c r="E6978" s="79"/>
    </row>
    <row r="6979" spans="1:5" ht="25.5">
      <c r="A6979" s="5" t="s">
        <v>43</v>
      </c>
      <c r="B6979" s="79">
        <f>VLOOKUP($I6961,DATA!$A$1:$V$200,9,FALSE)</f>
        <v>0</v>
      </c>
      <c r="C6979" s="79"/>
      <c r="D6979" s="79"/>
      <c r="E6979" s="79"/>
    </row>
    <row r="6980" spans="1:5" ht="22.5" customHeight="1">
      <c r="A6980" s="80" t="s">
        <v>44</v>
      </c>
      <c r="B6980" s="80"/>
      <c r="C6980" s="80"/>
      <c r="D6980" s="80"/>
      <c r="E6980" s="80"/>
    </row>
    <row r="6981" spans="1:5" ht="18.75" customHeight="1">
      <c r="A6981" s="72" t="s">
        <v>58</v>
      </c>
      <c r="B6981" s="72"/>
      <c r="C6981" s="72"/>
      <c r="D6981" s="72"/>
      <c r="E6981" s="72"/>
    </row>
    <row r="6982" spans="1:5" ht="22.5" customHeight="1">
      <c r="A6982" s="26" t="s">
        <v>74</v>
      </c>
    </row>
    <row r="6983" spans="1:5" ht="18" customHeight="1">
      <c r="A6983" s="44" t="s">
        <v>59</v>
      </c>
      <c r="B6983" s="73" t="s">
        <v>60</v>
      </c>
      <c r="C6983" s="74"/>
      <c r="D6983" s="73" t="s">
        <v>61</v>
      </c>
      <c r="E6983" s="74"/>
    </row>
    <row r="6984" spans="1:5" ht="37.5" customHeight="1">
      <c r="A6984" s="28" t="s">
        <v>62</v>
      </c>
      <c r="B6984" s="65" t="e">
        <f t="shared" ref="B6984" si="2462">HLOOKUP(D6984,$I$23:$M$32,2,FALSE)</f>
        <v>#N/A</v>
      </c>
      <c r="C6984" s="66"/>
      <c r="D6984" s="68">
        <f>VLOOKUP($I6961,DATA!$A$1:$V$200,10,FALSE)</f>
        <v>0</v>
      </c>
      <c r="E6984" s="69"/>
    </row>
    <row r="6985" spans="1:5" ht="37.5" customHeight="1">
      <c r="A6985" s="28" t="s">
        <v>63</v>
      </c>
      <c r="B6985" s="65" t="e">
        <f t="shared" ref="B6985" si="2463">HLOOKUP(D6984,$I$23:$M$32,3,FALSE)</f>
        <v>#N/A</v>
      </c>
      <c r="C6985" s="66"/>
      <c r="D6985" s="68">
        <f>VLOOKUP($I6961,DATA!$A$1:$V$200,11,FALSE)</f>
        <v>0</v>
      </c>
      <c r="E6985" s="69"/>
    </row>
    <row r="6986" spans="1:5" ht="37.5" customHeight="1">
      <c r="A6986" s="28" t="s">
        <v>64</v>
      </c>
      <c r="B6986" s="65" t="e">
        <f t="shared" ref="B6986" si="2464">HLOOKUP(D6984,$I$23:$M$32,4,FALSE)</f>
        <v>#N/A</v>
      </c>
      <c r="C6986" s="66"/>
      <c r="D6986" s="68">
        <f>VLOOKUP($I6961,DATA!$A$1:$V$200,12,FALSE)</f>
        <v>0</v>
      </c>
      <c r="E6986" s="69"/>
    </row>
    <row r="6987" spans="1:5" ht="21.75" customHeight="1">
      <c r="A6987" s="26" t="s">
        <v>75</v>
      </c>
    </row>
    <row r="6988" spans="1:5" ht="18" customHeight="1">
      <c r="A6988" s="75" t="s">
        <v>65</v>
      </c>
      <c r="B6988" s="73" t="s">
        <v>60</v>
      </c>
      <c r="C6988" s="74"/>
      <c r="D6988" s="73" t="s">
        <v>61</v>
      </c>
      <c r="E6988" s="74"/>
    </row>
    <row r="6989" spans="1:5" ht="37.5" customHeight="1">
      <c r="A6989" s="76"/>
      <c r="B6989" s="65" t="e">
        <f t="shared" ref="B6989" si="2465">HLOOKUP(D6984,$I$23:$M$32,5,FALSE)</f>
        <v>#N/A</v>
      </c>
      <c r="C6989" s="66"/>
      <c r="D6989" s="68">
        <f>VLOOKUP($I6961,DATA!$A$1:$V$200,13,FALSE)</f>
        <v>0</v>
      </c>
      <c r="E6989" s="69"/>
    </row>
    <row r="6990" spans="1:5" ht="22.5" customHeight="1">
      <c r="A6990" s="26" t="s">
        <v>76</v>
      </c>
    </row>
    <row r="6991" spans="1:5" ht="18" customHeight="1">
      <c r="A6991" s="77" t="s">
        <v>66</v>
      </c>
      <c r="B6991" s="73" t="s">
        <v>60</v>
      </c>
      <c r="C6991" s="74"/>
      <c r="D6991" s="73" t="s">
        <v>61</v>
      </c>
      <c r="E6991" s="74"/>
    </row>
    <row r="6992" spans="1:5" ht="37.5" customHeight="1">
      <c r="A6992" s="78"/>
      <c r="B6992" s="65" t="e">
        <f t="shared" ref="B6992" si="2466">HLOOKUP(D6984,$I$23:$M$32,6,FALSE)</f>
        <v>#N/A</v>
      </c>
      <c r="C6992" s="66"/>
      <c r="D6992" s="68">
        <f>VLOOKUP($I6961,DATA!$A$1:$V$200,14,FALSE)</f>
        <v>0</v>
      </c>
      <c r="E6992" s="69"/>
    </row>
    <row r="6993" spans="1:13" ht="22.5" customHeight="1">
      <c r="A6993" s="26" t="s">
        <v>77</v>
      </c>
    </row>
    <row r="6994" spans="1:13" ht="30" customHeight="1">
      <c r="A6994" s="27" t="s">
        <v>67</v>
      </c>
      <c r="B6994" s="73" t="s">
        <v>60</v>
      </c>
      <c r="C6994" s="74"/>
      <c r="D6994" s="73" t="s">
        <v>61</v>
      </c>
      <c r="E6994" s="74"/>
    </row>
    <row r="6995" spans="1:13" ht="37.5" customHeight="1">
      <c r="A6995" s="28" t="s">
        <v>68</v>
      </c>
      <c r="B6995" s="65" t="e">
        <f t="shared" ref="B6995" si="2467">HLOOKUP(D6984,$I$23:$M$32,7,FALSE)</f>
        <v>#N/A</v>
      </c>
      <c r="C6995" s="66"/>
      <c r="D6995" s="68">
        <f>VLOOKUP($I6961,DATA!$A$1:$V$200,15,FALSE)</f>
        <v>0</v>
      </c>
      <c r="E6995" s="69"/>
    </row>
    <row r="6996" spans="1:13" ht="37.5" customHeight="1">
      <c r="A6996" s="28" t="s">
        <v>69</v>
      </c>
      <c r="B6996" s="65" t="e">
        <f t="shared" ref="B6996" si="2468">HLOOKUP(D6984,$I$23:$M$32,8,FALSE)</f>
        <v>#N/A</v>
      </c>
      <c r="C6996" s="66"/>
      <c r="D6996" s="68">
        <f>VLOOKUP($I6961,DATA!$A$1:$V$200,16,FALSE)</f>
        <v>0</v>
      </c>
      <c r="E6996" s="69"/>
    </row>
    <row r="6997" spans="1:13" ht="45" customHeight="1">
      <c r="A6997" s="29" t="s">
        <v>70</v>
      </c>
      <c r="B6997" s="65" t="e">
        <f t="shared" ref="B6997" si="2469">HLOOKUP(D6984,$I$23:$M$32,9,FALSE)</f>
        <v>#N/A</v>
      </c>
      <c r="C6997" s="66"/>
      <c r="D6997" s="68">
        <f>VLOOKUP($I6961,DATA!$A$1:$V$200,17,FALSE)</f>
        <v>0</v>
      </c>
      <c r="E6997" s="69"/>
    </row>
    <row r="6998" spans="1:13" ht="37.5" customHeight="1">
      <c r="A6998" s="28" t="s">
        <v>71</v>
      </c>
      <c r="B6998" s="65" t="e">
        <f t="shared" ref="B6998" si="2470">HLOOKUP(D6984,$I$23:$M$32,10,FALSE)</f>
        <v>#N/A</v>
      </c>
      <c r="C6998" s="66"/>
      <c r="D6998" s="68">
        <f>VLOOKUP($I6961,DATA!$A$1:$V$200,18,FALSE)</f>
        <v>0</v>
      </c>
      <c r="E6998" s="69"/>
    </row>
    <row r="6999" spans="1:13" ht="37.5" customHeight="1">
      <c r="A6999" s="30"/>
      <c r="B6999" s="31"/>
      <c r="C6999" s="31"/>
      <c r="D6999" s="32"/>
      <c r="E6999" s="32"/>
    </row>
    <row r="7000" spans="1:13" ht="18.75" customHeight="1">
      <c r="A7000" s="72" t="s">
        <v>72</v>
      </c>
      <c r="B7000" s="72"/>
      <c r="C7000" s="72"/>
      <c r="D7000" s="72"/>
      <c r="E7000" s="72"/>
    </row>
    <row r="7001" spans="1:13" ht="22.5" customHeight="1">
      <c r="A7001" s="26" t="s">
        <v>78</v>
      </c>
    </row>
    <row r="7002" spans="1:13" ht="30" customHeight="1">
      <c r="A7002" s="27" t="s">
        <v>73</v>
      </c>
      <c r="B7002" s="73" t="s">
        <v>60</v>
      </c>
      <c r="C7002" s="74"/>
      <c r="D7002" s="73" t="s">
        <v>61</v>
      </c>
      <c r="E7002" s="74"/>
      <c r="I7002" s="1" t="s">
        <v>26</v>
      </c>
      <c r="J7002" s="1" t="s">
        <v>25</v>
      </c>
      <c r="K7002" s="1" t="s">
        <v>194</v>
      </c>
      <c r="L7002" s="1" t="s">
        <v>195</v>
      </c>
      <c r="M7002" s="1" t="s">
        <v>196</v>
      </c>
    </row>
    <row r="7003" spans="1:13" ht="52.5" customHeight="1">
      <c r="A7003" s="29" t="str">
        <f>GRD!$L$4</f>
        <v>SELECT</v>
      </c>
      <c r="B7003" s="65" t="e">
        <f t="shared" ref="B7003:B7004" si="2471">HLOOKUP(D7003,$I$42:$M$44,$G7003,FALSE)</f>
        <v>#N/A</v>
      </c>
      <c r="C7003" s="66"/>
      <c r="D7003" s="68">
        <f>VLOOKUP($I6961,DATA!$A$1:$V$200,19,FALSE)</f>
        <v>0</v>
      </c>
      <c r="E7003" s="69"/>
      <c r="G7003" s="1">
        <v>2</v>
      </c>
      <c r="H7003" s="1" t="str">
        <f t="shared" ref="H7003:H7004" si="2472">A7003</f>
        <v>SELECT</v>
      </c>
      <c r="I7003" s="1" t="e">
        <f t="shared" ref="I7003:I7004" si="2473">VLOOKUP($H7003,$H$3:$M$15,2,FALSE)</f>
        <v>#N/A</v>
      </c>
      <c r="J7003" s="1" t="e">
        <f t="shared" ref="J7003:J7004" si="2474">VLOOKUP($H7003,$H$3:$M$15,3,FALSE)</f>
        <v>#N/A</v>
      </c>
      <c r="K7003" s="1" t="e">
        <f t="shared" ref="K7003:K7004" si="2475">VLOOKUP($H7003,$H$3:$M$15,4,FALSE)</f>
        <v>#N/A</v>
      </c>
      <c r="L7003" s="1" t="e">
        <f t="shared" ref="L7003:L7004" si="2476">VLOOKUP($H7003,$H$3:$M$15,5,FALSE)</f>
        <v>#N/A</v>
      </c>
      <c r="M7003" s="1" t="e">
        <f t="shared" ref="M7003:M7004" si="2477">VLOOKUP($H7003,$H$3:$M$15,6,FALSE)</f>
        <v>#N/A</v>
      </c>
    </row>
    <row r="7004" spans="1:13" ht="52.5" customHeight="1">
      <c r="A7004" s="29" t="str">
        <f>GRD!$M$4</f>
        <v>SELECT</v>
      </c>
      <c r="B7004" s="65" t="e">
        <f t="shared" si="2471"/>
        <v>#N/A</v>
      </c>
      <c r="C7004" s="66"/>
      <c r="D7004" s="68">
        <f>VLOOKUP($I6961,DATA!$A$1:$V$200,20,FALSE)</f>
        <v>0</v>
      </c>
      <c r="E7004" s="69"/>
      <c r="G7004" s="1">
        <v>3</v>
      </c>
      <c r="H7004" s="1" t="str">
        <f t="shared" si="2472"/>
        <v>SELECT</v>
      </c>
      <c r="I7004" s="1" t="e">
        <f t="shared" si="2473"/>
        <v>#N/A</v>
      </c>
      <c r="J7004" s="1" t="e">
        <f t="shared" si="2474"/>
        <v>#N/A</v>
      </c>
      <c r="K7004" s="1" t="e">
        <f t="shared" si="2475"/>
        <v>#N/A</v>
      </c>
      <c r="L7004" s="1" t="e">
        <f t="shared" si="2476"/>
        <v>#N/A</v>
      </c>
      <c r="M7004" s="1" t="e">
        <f t="shared" si="2477"/>
        <v>#N/A</v>
      </c>
    </row>
    <row r="7005" spans="1:13" ht="37.5" customHeight="1">
      <c r="A7005" s="70" t="s">
        <v>79</v>
      </c>
      <c r="B7005" s="70"/>
      <c r="C7005" s="70"/>
      <c r="D7005" s="70"/>
      <c r="E7005" s="70"/>
    </row>
    <row r="7006" spans="1:13" ht="12" customHeight="1">
      <c r="A7006" s="33"/>
      <c r="B7006" s="33"/>
      <c r="C7006" s="33"/>
      <c r="D7006" s="33"/>
      <c r="E7006" s="33"/>
    </row>
    <row r="7007" spans="1:13" ht="30" customHeight="1">
      <c r="A7007" s="27" t="s">
        <v>73</v>
      </c>
      <c r="B7007" s="71" t="s">
        <v>60</v>
      </c>
      <c r="C7007" s="71"/>
      <c r="D7007" s="71" t="s">
        <v>61</v>
      </c>
      <c r="E7007" s="71"/>
      <c r="I7007" s="1" t="s">
        <v>26</v>
      </c>
      <c r="J7007" s="1" t="s">
        <v>25</v>
      </c>
      <c r="K7007" s="1" t="s">
        <v>194</v>
      </c>
      <c r="L7007" s="1" t="s">
        <v>195</v>
      </c>
      <c r="M7007" s="1" t="s">
        <v>196</v>
      </c>
    </row>
    <row r="7008" spans="1:13" ht="52.5" customHeight="1">
      <c r="A7008" s="29" t="str">
        <f>GRD!$N$4</f>
        <v>SELECT</v>
      </c>
      <c r="B7008" s="65" t="e">
        <f t="shared" ref="B7008:B7009" si="2478">HLOOKUP(D7008,$I$47:$M$49,$G7008,FALSE)</f>
        <v>#N/A</v>
      </c>
      <c r="C7008" s="66"/>
      <c r="D7008" s="67">
        <f>VLOOKUP($I6961,DATA!$A$1:$V$200,21,FALSE)</f>
        <v>0</v>
      </c>
      <c r="E7008" s="67"/>
      <c r="G7008" s="1">
        <v>2</v>
      </c>
      <c r="H7008" s="1" t="str">
        <f t="shared" ref="H7008:H7009" si="2479">A7008</f>
        <v>SELECT</v>
      </c>
      <c r="I7008" s="1" t="e">
        <f t="shared" ref="I7008:I7069" si="2480">VLOOKUP($H7008,$H$3:$M$15,2,FALSE)</f>
        <v>#N/A</v>
      </c>
      <c r="J7008" s="1" t="e">
        <f t="shared" ref="J7008:J7069" si="2481">VLOOKUP($H7008,$H$3:$M$15,3,FALSE)</f>
        <v>#N/A</v>
      </c>
      <c r="K7008" s="1" t="e">
        <f t="shared" ref="K7008:K7069" si="2482">VLOOKUP($H7008,$H$3:$M$15,4,FALSE)</f>
        <v>#N/A</v>
      </c>
      <c r="L7008" s="1" t="e">
        <f t="shared" ref="L7008:L7069" si="2483">VLOOKUP($H7008,$H$3:$M$15,5,FALSE)</f>
        <v>#N/A</v>
      </c>
      <c r="M7008" s="1" t="e">
        <f t="shared" ref="M7008:M7069" si="2484">VLOOKUP($H7008,$H$3:$M$15,6,FALSE)</f>
        <v>#N/A</v>
      </c>
    </row>
    <row r="7009" spans="1:13" ht="52.5" customHeight="1">
      <c r="A7009" s="29" t="str">
        <f>GRD!$O$4</f>
        <v>SELECT</v>
      </c>
      <c r="B7009" s="65" t="e">
        <f t="shared" si="2478"/>
        <v>#N/A</v>
      </c>
      <c r="C7009" s="66"/>
      <c r="D7009" s="67">
        <f>VLOOKUP($I6961,DATA!$A$1:$V$200,22,FALSE)</f>
        <v>0</v>
      </c>
      <c r="E7009" s="67"/>
      <c r="G7009" s="1">
        <v>3</v>
      </c>
      <c r="H7009" s="1" t="str">
        <f t="shared" si="2479"/>
        <v>SELECT</v>
      </c>
      <c r="I7009" s="1" t="e">
        <f t="shared" si="2480"/>
        <v>#N/A</v>
      </c>
      <c r="J7009" s="1" t="e">
        <f t="shared" si="2481"/>
        <v>#N/A</v>
      </c>
      <c r="K7009" s="1" t="e">
        <f t="shared" si="2482"/>
        <v>#N/A</v>
      </c>
      <c r="L7009" s="1" t="e">
        <f t="shared" si="2483"/>
        <v>#N/A</v>
      </c>
      <c r="M7009" s="1" t="e">
        <f t="shared" si="2484"/>
        <v>#N/A</v>
      </c>
    </row>
    <row r="7015" spans="1:13">
      <c r="A7015" s="64" t="s">
        <v>80</v>
      </c>
      <c r="B7015" s="64"/>
      <c r="C7015" s="64" t="s">
        <v>81</v>
      </c>
      <c r="D7015" s="64"/>
      <c r="E7015" s="64"/>
    </row>
    <row r="7016" spans="1:13">
      <c r="C7016" s="64" t="s">
        <v>82</v>
      </c>
      <c r="D7016" s="64"/>
      <c r="E7016" s="64"/>
    </row>
    <row r="7017" spans="1:13">
      <c r="A7017" s="1" t="s">
        <v>84</v>
      </c>
    </row>
    <row r="7019" spans="1:13">
      <c r="A7019" s="1" t="s">
        <v>83</v>
      </c>
    </row>
    <row r="7021" spans="1:13" s="21" customFormat="1" ht="18.75" customHeight="1">
      <c r="A7021" s="89" t="s">
        <v>34</v>
      </c>
      <c r="B7021" s="89"/>
      <c r="C7021" s="89"/>
      <c r="D7021" s="89"/>
      <c r="E7021" s="89"/>
      <c r="I7021" s="21">
        <f t="shared" ref="I7021" si="2485">I6961+1</f>
        <v>118</v>
      </c>
    </row>
    <row r="7022" spans="1:13" s="21" customFormat="1" ht="30" customHeight="1">
      <c r="A7022" s="90" t="s">
        <v>35</v>
      </c>
      <c r="B7022" s="90"/>
      <c r="C7022" s="90"/>
      <c r="D7022" s="90"/>
      <c r="E7022" s="90"/>
      <c r="H7022" s="1"/>
      <c r="I7022" s="1"/>
      <c r="J7022" s="1"/>
      <c r="K7022" s="1"/>
      <c r="L7022" s="1"/>
      <c r="M7022" s="1"/>
    </row>
    <row r="7023" spans="1:13" ht="18.75" customHeight="1">
      <c r="A7023" s="22" t="s">
        <v>49</v>
      </c>
      <c r="B7023" s="91" t="str">
        <f>IF((SCH!$B$2=""),"",SCH!$B$2)</f>
        <v/>
      </c>
      <c r="C7023" s="91"/>
      <c r="D7023" s="91"/>
      <c r="E7023" s="92"/>
    </row>
    <row r="7024" spans="1:13" ht="18.75" customHeight="1">
      <c r="A7024" s="23" t="s">
        <v>50</v>
      </c>
      <c r="B7024" s="82" t="str">
        <f>IF((SCH!$B$3=""),"",SCH!$B$3)</f>
        <v/>
      </c>
      <c r="C7024" s="82"/>
      <c r="D7024" s="82"/>
      <c r="E7024" s="83"/>
    </row>
    <row r="7025" spans="1:13" ht="18.75" customHeight="1">
      <c r="A7025" s="23" t="s">
        <v>56</v>
      </c>
      <c r="B7025" s="46" t="str">
        <f>IF((SCH!$B$4=""),"",SCH!$B$4)</f>
        <v/>
      </c>
      <c r="C7025" s="24" t="s">
        <v>57</v>
      </c>
      <c r="D7025" s="82" t="str">
        <f>IF((SCH!$B$5=""),"",SCH!$B$5)</f>
        <v/>
      </c>
      <c r="E7025" s="83"/>
    </row>
    <row r="7026" spans="1:13" ht="18.75" customHeight="1">
      <c r="A7026" s="23" t="s">
        <v>51</v>
      </c>
      <c r="B7026" s="82" t="str">
        <f>IF((SCH!$B$6=""),"",SCH!$B$6)</f>
        <v/>
      </c>
      <c r="C7026" s="82"/>
      <c r="D7026" s="82"/>
      <c r="E7026" s="83"/>
    </row>
    <row r="7027" spans="1:13" ht="18.75" customHeight="1">
      <c r="A7027" s="23" t="s">
        <v>52</v>
      </c>
      <c r="B7027" s="82" t="str">
        <f>IF((SCH!$B$7=""),"",SCH!$B$7)</f>
        <v/>
      </c>
      <c r="C7027" s="82"/>
      <c r="D7027" s="82"/>
      <c r="E7027" s="83"/>
    </row>
    <row r="7028" spans="1:13" ht="18.75" customHeight="1">
      <c r="A7028" s="25" t="s">
        <v>53</v>
      </c>
      <c r="B7028" s="84" t="str">
        <f>IF((SCH!$B$8=""),"",SCH!$B$8)</f>
        <v/>
      </c>
      <c r="C7028" s="84"/>
      <c r="D7028" s="84"/>
      <c r="E7028" s="85"/>
    </row>
    <row r="7029" spans="1:13" ht="26.25" customHeight="1">
      <c r="A7029" s="86" t="s">
        <v>36</v>
      </c>
      <c r="B7029" s="86"/>
      <c r="C7029" s="86"/>
      <c r="D7029" s="86"/>
      <c r="E7029" s="86"/>
    </row>
    <row r="7030" spans="1:13" s="21" customFormat="1" ht="15" customHeight="1">
      <c r="A7030" s="87" t="s">
        <v>37</v>
      </c>
      <c r="B7030" s="87"/>
      <c r="C7030" s="87"/>
      <c r="D7030" s="87"/>
      <c r="E7030" s="87"/>
      <c r="H7030" s="1"/>
      <c r="I7030" s="1"/>
      <c r="J7030" s="1"/>
      <c r="K7030" s="1"/>
      <c r="L7030" s="1"/>
      <c r="M7030" s="1"/>
    </row>
    <row r="7031" spans="1:13" s="21" customFormat="1">
      <c r="A7031" s="88" t="s">
        <v>38</v>
      </c>
      <c r="B7031" s="88"/>
      <c r="C7031" s="88"/>
      <c r="D7031" s="88"/>
      <c r="E7031" s="88"/>
      <c r="H7031" s="1"/>
      <c r="I7031" s="1"/>
      <c r="J7031" s="1"/>
      <c r="K7031" s="1"/>
      <c r="L7031" s="1"/>
      <c r="M7031" s="1"/>
    </row>
    <row r="7032" spans="1:13" ht="26.25" customHeight="1">
      <c r="A7032" s="72" t="s">
        <v>39</v>
      </c>
      <c r="B7032" s="72"/>
      <c r="C7032" s="72"/>
      <c r="D7032" s="72"/>
      <c r="E7032" s="72"/>
    </row>
    <row r="7033" spans="1:13" ht="23.25">
      <c r="A7033" s="5" t="s">
        <v>45</v>
      </c>
      <c r="B7033" s="45">
        <f>VLOOKUP($I7021,DATA!$A$1:$V$200,2,FALSE)</f>
        <v>0</v>
      </c>
      <c r="C7033" s="43" t="s">
        <v>48</v>
      </c>
      <c r="D7033" s="81">
        <f>VLOOKUP($I7021,DATA!$A$1:$V$200,3,FALSE)</f>
        <v>0</v>
      </c>
      <c r="E7033" s="81"/>
    </row>
    <row r="7034" spans="1:13" ht="23.25">
      <c r="A7034" s="5" t="s">
        <v>46</v>
      </c>
      <c r="B7034" s="79">
        <f>VLOOKUP($I7021,DATA!$A$1:$V$200,4,FALSE)</f>
        <v>0</v>
      </c>
      <c r="C7034" s="79"/>
      <c r="D7034" s="79"/>
      <c r="E7034" s="79"/>
    </row>
    <row r="7035" spans="1:13" ht="23.25">
      <c r="A7035" s="5" t="s">
        <v>47</v>
      </c>
      <c r="B7035" s="79">
        <f>VLOOKUP($I7021,DATA!$A$1:$V$200,5,FALSE)</f>
        <v>0</v>
      </c>
      <c r="C7035" s="79"/>
      <c r="D7035" s="79"/>
      <c r="E7035" s="79"/>
    </row>
    <row r="7036" spans="1:13" ht="23.25" customHeight="1">
      <c r="A7036" s="5" t="s">
        <v>40</v>
      </c>
      <c r="B7036" s="79">
        <f>VLOOKUP($I7021,DATA!$A$1:$V$200,6,FALSE)</f>
        <v>0</v>
      </c>
      <c r="C7036" s="79"/>
      <c r="D7036" s="79"/>
      <c r="E7036" s="79"/>
    </row>
    <row r="7037" spans="1:13" ht="23.25" customHeight="1">
      <c r="A7037" s="5" t="s">
        <v>41</v>
      </c>
      <c r="B7037" s="79">
        <f>VLOOKUP($I7021,DATA!$A$1:$V$200,7,FALSE)</f>
        <v>0</v>
      </c>
      <c r="C7037" s="79"/>
      <c r="D7037" s="79"/>
      <c r="E7037" s="79"/>
    </row>
    <row r="7038" spans="1:13" ht="23.25" customHeight="1">
      <c r="A7038" s="5" t="s">
        <v>42</v>
      </c>
      <c r="B7038" s="79">
        <f>VLOOKUP($I7021,DATA!$A$1:$V$200,8,FALSE)</f>
        <v>0</v>
      </c>
      <c r="C7038" s="79"/>
      <c r="D7038" s="79"/>
      <c r="E7038" s="79"/>
    </row>
    <row r="7039" spans="1:13" ht="25.5">
      <c r="A7039" s="5" t="s">
        <v>43</v>
      </c>
      <c r="B7039" s="79">
        <f>VLOOKUP($I7021,DATA!$A$1:$V$200,9,FALSE)</f>
        <v>0</v>
      </c>
      <c r="C7039" s="79"/>
      <c r="D7039" s="79"/>
      <c r="E7039" s="79"/>
    </row>
    <row r="7040" spans="1:13" ht="22.5" customHeight="1">
      <c r="A7040" s="80" t="s">
        <v>44</v>
      </c>
      <c r="B7040" s="80"/>
      <c r="C7040" s="80"/>
      <c r="D7040" s="80"/>
      <c r="E7040" s="80"/>
    </row>
    <row r="7041" spans="1:5" ht="18.75" customHeight="1">
      <c r="A7041" s="72" t="s">
        <v>58</v>
      </c>
      <c r="B7041" s="72"/>
      <c r="C7041" s="72"/>
      <c r="D7041" s="72"/>
      <c r="E7041" s="72"/>
    </row>
    <row r="7042" spans="1:5" ht="22.5" customHeight="1">
      <c r="A7042" s="26" t="s">
        <v>74</v>
      </c>
    </row>
    <row r="7043" spans="1:5" ht="18" customHeight="1">
      <c r="A7043" s="44" t="s">
        <v>59</v>
      </c>
      <c r="B7043" s="73" t="s">
        <v>60</v>
      </c>
      <c r="C7043" s="74"/>
      <c r="D7043" s="73" t="s">
        <v>61</v>
      </c>
      <c r="E7043" s="74"/>
    </row>
    <row r="7044" spans="1:5" ht="37.5" customHeight="1">
      <c r="A7044" s="28" t="s">
        <v>62</v>
      </c>
      <c r="B7044" s="65" t="e">
        <f t="shared" ref="B7044" si="2486">HLOOKUP(D7044,$I$23:$M$32,2,FALSE)</f>
        <v>#N/A</v>
      </c>
      <c r="C7044" s="66"/>
      <c r="D7044" s="68">
        <f>VLOOKUP($I7021,DATA!$A$1:$V$200,10,FALSE)</f>
        <v>0</v>
      </c>
      <c r="E7044" s="69"/>
    </row>
    <row r="7045" spans="1:5" ht="37.5" customHeight="1">
      <c r="A7045" s="28" t="s">
        <v>63</v>
      </c>
      <c r="B7045" s="65" t="e">
        <f t="shared" ref="B7045" si="2487">HLOOKUP(D7044,$I$23:$M$32,3,FALSE)</f>
        <v>#N/A</v>
      </c>
      <c r="C7045" s="66"/>
      <c r="D7045" s="68">
        <f>VLOOKUP($I7021,DATA!$A$1:$V$200,11,FALSE)</f>
        <v>0</v>
      </c>
      <c r="E7045" s="69"/>
    </row>
    <row r="7046" spans="1:5" ht="37.5" customHeight="1">
      <c r="A7046" s="28" t="s">
        <v>64</v>
      </c>
      <c r="B7046" s="65" t="e">
        <f t="shared" ref="B7046" si="2488">HLOOKUP(D7044,$I$23:$M$32,4,FALSE)</f>
        <v>#N/A</v>
      </c>
      <c r="C7046" s="66"/>
      <c r="D7046" s="68">
        <f>VLOOKUP($I7021,DATA!$A$1:$V$200,12,FALSE)</f>
        <v>0</v>
      </c>
      <c r="E7046" s="69"/>
    </row>
    <row r="7047" spans="1:5" ht="21.75" customHeight="1">
      <c r="A7047" s="26" t="s">
        <v>75</v>
      </c>
    </row>
    <row r="7048" spans="1:5" ht="18" customHeight="1">
      <c r="A7048" s="75" t="s">
        <v>65</v>
      </c>
      <c r="B7048" s="73" t="s">
        <v>60</v>
      </c>
      <c r="C7048" s="74"/>
      <c r="D7048" s="73" t="s">
        <v>61</v>
      </c>
      <c r="E7048" s="74"/>
    </row>
    <row r="7049" spans="1:5" ht="37.5" customHeight="1">
      <c r="A7049" s="76"/>
      <c r="B7049" s="65" t="e">
        <f t="shared" ref="B7049" si="2489">HLOOKUP(D7044,$I$23:$M$32,5,FALSE)</f>
        <v>#N/A</v>
      </c>
      <c r="C7049" s="66"/>
      <c r="D7049" s="68">
        <f>VLOOKUP($I7021,DATA!$A$1:$V$200,13,FALSE)</f>
        <v>0</v>
      </c>
      <c r="E7049" s="69"/>
    </row>
    <row r="7050" spans="1:5" ht="22.5" customHeight="1">
      <c r="A7050" s="26" t="s">
        <v>76</v>
      </c>
    </row>
    <row r="7051" spans="1:5" ht="18" customHeight="1">
      <c r="A7051" s="77" t="s">
        <v>66</v>
      </c>
      <c r="B7051" s="73" t="s">
        <v>60</v>
      </c>
      <c r="C7051" s="74"/>
      <c r="D7051" s="73" t="s">
        <v>61</v>
      </c>
      <c r="E7051" s="74"/>
    </row>
    <row r="7052" spans="1:5" ht="37.5" customHeight="1">
      <c r="A7052" s="78"/>
      <c r="B7052" s="65" t="e">
        <f t="shared" ref="B7052" si="2490">HLOOKUP(D7044,$I$23:$M$32,6,FALSE)</f>
        <v>#N/A</v>
      </c>
      <c r="C7052" s="66"/>
      <c r="D7052" s="68">
        <f>VLOOKUP($I7021,DATA!$A$1:$V$200,14,FALSE)</f>
        <v>0</v>
      </c>
      <c r="E7052" s="69"/>
    </row>
    <row r="7053" spans="1:5" ht="22.5" customHeight="1">
      <c r="A7053" s="26" t="s">
        <v>77</v>
      </c>
    </row>
    <row r="7054" spans="1:5" ht="30" customHeight="1">
      <c r="A7054" s="27" t="s">
        <v>67</v>
      </c>
      <c r="B7054" s="73" t="s">
        <v>60</v>
      </c>
      <c r="C7054" s="74"/>
      <c r="D7054" s="73" t="s">
        <v>61</v>
      </c>
      <c r="E7054" s="74"/>
    </row>
    <row r="7055" spans="1:5" ht="37.5" customHeight="1">
      <c r="A7055" s="28" t="s">
        <v>68</v>
      </c>
      <c r="B7055" s="65" t="e">
        <f t="shared" ref="B7055" si="2491">HLOOKUP(D7044,$I$23:$M$32,7,FALSE)</f>
        <v>#N/A</v>
      </c>
      <c r="C7055" s="66"/>
      <c r="D7055" s="68">
        <f>VLOOKUP($I7021,DATA!$A$1:$V$200,15,FALSE)</f>
        <v>0</v>
      </c>
      <c r="E7055" s="69"/>
    </row>
    <row r="7056" spans="1:5" ht="37.5" customHeight="1">
      <c r="A7056" s="28" t="s">
        <v>69</v>
      </c>
      <c r="B7056" s="65" t="e">
        <f t="shared" ref="B7056" si="2492">HLOOKUP(D7044,$I$23:$M$32,8,FALSE)</f>
        <v>#N/A</v>
      </c>
      <c r="C7056" s="66"/>
      <c r="D7056" s="68">
        <f>VLOOKUP($I7021,DATA!$A$1:$V$200,16,FALSE)</f>
        <v>0</v>
      </c>
      <c r="E7056" s="69"/>
    </row>
    <row r="7057" spans="1:13" ht="45" customHeight="1">
      <c r="A7057" s="29" t="s">
        <v>70</v>
      </c>
      <c r="B7057" s="65" t="e">
        <f t="shared" ref="B7057" si="2493">HLOOKUP(D7044,$I$23:$M$32,9,FALSE)</f>
        <v>#N/A</v>
      </c>
      <c r="C7057" s="66"/>
      <c r="D7057" s="68">
        <f>VLOOKUP($I7021,DATA!$A$1:$V$200,17,FALSE)</f>
        <v>0</v>
      </c>
      <c r="E7057" s="69"/>
    </row>
    <row r="7058" spans="1:13" ht="37.5" customHeight="1">
      <c r="A7058" s="28" t="s">
        <v>71</v>
      </c>
      <c r="B7058" s="65" t="e">
        <f t="shared" ref="B7058" si="2494">HLOOKUP(D7044,$I$23:$M$32,10,FALSE)</f>
        <v>#N/A</v>
      </c>
      <c r="C7058" s="66"/>
      <c r="D7058" s="68">
        <f>VLOOKUP($I7021,DATA!$A$1:$V$200,18,FALSE)</f>
        <v>0</v>
      </c>
      <c r="E7058" s="69"/>
    </row>
    <row r="7059" spans="1:13" ht="37.5" customHeight="1">
      <c r="A7059" s="30"/>
      <c r="B7059" s="31"/>
      <c r="C7059" s="31"/>
      <c r="D7059" s="32"/>
      <c r="E7059" s="32"/>
    </row>
    <row r="7060" spans="1:13" ht="18.75" customHeight="1">
      <c r="A7060" s="72" t="s">
        <v>72</v>
      </c>
      <c r="B7060" s="72"/>
      <c r="C7060" s="72"/>
      <c r="D7060" s="72"/>
      <c r="E7060" s="72"/>
    </row>
    <row r="7061" spans="1:13" ht="22.5" customHeight="1">
      <c r="A7061" s="26" t="s">
        <v>78</v>
      </c>
    </row>
    <row r="7062" spans="1:13" ht="30" customHeight="1">
      <c r="A7062" s="27" t="s">
        <v>73</v>
      </c>
      <c r="B7062" s="73" t="s">
        <v>60</v>
      </c>
      <c r="C7062" s="74"/>
      <c r="D7062" s="73" t="s">
        <v>61</v>
      </c>
      <c r="E7062" s="74"/>
      <c r="I7062" s="1" t="s">
        <v>26</v>
      </c>
      <c r="J7062" s="1" t="s">
        <v>25</v>
      </c>
      <c r="K7062" s="1" t="s">
        <v>194</v>
      </c>
      <c r="L7062" s="1" t="s">
        <v>195</v>
      </c>
      <c r="M7062" s="1" t="s">
        <v>196</v>
      </c>
    </row>
    <row r="7063" spans="1:13" ht="52.5" customHeight="1">
      <c r="A7063" s="29" t="str">
        <f>GRD!$L$4</f>
        <v>SELECT</v>
      </c>
      <c r="B7063" s="65" t="e">
        <f t="shared" ref="B7063:B7064" si="2495">HLOOKUP(D7063,$I$42:$M$44,$G7063,FALSE)</f>
        <v>#N/A</v>
      </c>
      <c r="C7063" s="66"/>
      <c r="D7063" s="68">
        <f>VLOOKUP($I7021,DATA!$A$1:$V$200,19,FALSE)</f>
        <v>0</v>
      </c>
      <c r="E7063" s="69"/>
      <c r="G7063" s="1">
        <v>2</v>
      </c>
      <c r="H7063" s="1" t="str">
        <f t="shared" ref="H7063:H7064" si="2496">A7063</f>
        <v>SELECT</v>
      </c>
      <c r="I7063" s="1" t="e">
        <f t="shared" ref="I7063:I7064" si="2497">VLOOKUP($H7063,$H$3:$M$15,2,FALSE)</f>
        <v>#N/A</v>
      </c>
      <c r="J7063" s="1" t="e">
        <f t="shared" ref="J7063:J7064" si="2498">VLOOKUP($H7063,$H$3:$M$15,3,FALSE)</f>
        <v>#N/A</v>
      </c>
      <c r="K7063" s="1" t="e">
        <f t="shared" ref="K7063:K7064" si="2499">VLOOKUP($H7063,$H$3:$M$15,4,FALSE)</f>
        <v>#N/A</v>
      </c>
      <c r="L7063" s="1" t="e">
        <f t="shared" ref="L7063:L7064" si="2500">VLOOKUP($H7063,$H$3:$M$15,5,FALSE)</f>
        <v>#N/A</v>
      </c>
      <c r="M7063" s="1" t="e">
        <f t="shared" ref="M7063:M7064" si="2501">VLOOKUP($H7063,$H$3:$M$15,6,FALSE)</f>
        <v>#N/A</v>
      </c>
    </row>
    <row r="7064" spans="1:13" ht="52.5" customHeight="1">
      <c r="A7064" s="29" t="str">
        <f>GRD!$M$4</f>
        <v>SELECT</v>
      </c>
      <c r="B7064" s="65" t="e">
        <f t="shared" si="2495"/>
        <v>#N/A</v>
      </c>
      <c r="C7064" s="66"/>
      <c r="D7064" s="68">
        <f>VLOOKUP($I7021,DATA!$A$1:$V$200,20,FALSE)</f>
        <v>0</v>
      </c>
      <c r="E7064" s="69"/>
      <c r="G7064" s="1">
        <v>3</v>
      </c>
      <c r="H7064" s="1" t="str">
        <f t="shared" si="2496"/>
        <v>SELECT</v>
      </c>
      <c r="I7064" s="1" t="e">
        <f t="shared" si="2497"/>
        <v>#N/A</v>
      </c>
      <c r="J7064" s="1" t="e">
        <f t="shared" si="2498"/>
        <v>#N/A</v>
      </c>
      <c r="K7064" s="1" t="e">
        <f t="shared" si="2499"/>
        <v>#N/A</v>
      </c>
      <c r="L7064" s="1" t="e">
        <f t="shared" si="2500"/>
        <v>#N/A</v>
      </c>
      <c r="M7064" s="1" t="e">
        <f t="shared" si="2501"/>
        <v>#N/A</v>
      </c>
    </row>
    <row r="7065" spans="1:13" ht="37.5" customHeight="1">
      <c r="A7065" s="70" t="s">
        <v>79</v>
      </c>
      <c r="B7065" s="70"/>
      <c r="C7065" s="70"/>
      <c r="D7065" s="70"/>
      <c r="E7065" s="70"/>
    </row>
    <row r="7066" spans="1:13" ht="12" customHeight="1">
      <c r="A7066" s="33"/>
      <c r="B7066" s="33"/>
      <c r="C7066" s="33"/>
      <c r="D7066" s="33"/>
      <c r="E7066" s="33"/>
    </row>
    <row r="7067" spans="1:13" ht="30" customHeight="1">
      <c r="A7067" s="27" t="s">
        <v>73</v>
      </c>
      <c r="B7067" s="71" t="s">
        <v>60</v>
      </c>
      <c r="C7067" s="71"/>
      <c r="D7067" s="71" t="s">
        <v>61</v>
      </c>
      <c r="E7067" s="71"/>
      <c r="I7067" s="1" t="s">
        <v>26</v>
      </c>
      <c r="J7067" s="1" t="s">
        <v>25</v>
      </c>
      <c r="K7067" s="1" t="s">
        <v>194</v>
      </c>
      <c r="L7067" s="1" t="s">
        <v>195</v>
      </c>
      <c r="M7067" s="1" t="s">
        <v>196</v>
      </c>
    </row>
    <row r="7068" spans="1:13" ht="52.5" customHeight="1">
      <c r="A7068" s="29" t="str">
        <f>GRD!$N$4</f>
        <v>SELECT</v>
      </c>
      <c r="B7068" s="65" t="e">
        <f t="shared" ref="B7068:B7069" si="2502">HLOOKUP(D7068,$I$47:$M$49,$G7068,FALSE)</f>
        <v>#N/A</v>
      </c>
      <c r="C7068" s="66"/>
      <c r="D7068" s="67">
        <f>VLOOKUP($I7021,DATA!$A$1:$V$200,21,FALSE)</f>
        <v>0</v>
      </c>
      <c r="E7068" s="67"/>
      <c r="G7068" s="1">
        <v>2</v>
      </c>
      <c r="H7068" s="1" t="str">
        <f t="shared" ref="H7068:H7069" si="2503">A7068</f>
        <v>SELECT</v>
      </c>
      <c r="I7068" s="1" t="e">
        <f t="shared" si="2480"/>
        <v>#N/A</v>
      </c>
      <c r="J7068" s="1" t="e">
        <f t="shared" si="2481"/>
        <v>#N/A</v>
      </c>
      <c r="K7068" s="1" t="e">
        <f t="shared" si="2482"/>
        <v>#N/A</v>
      </c>
      <c r="L7068" s="1" t="e">
        <f t="shared" si="2483"/>
        <v>#N/A</v>
      </c>
      <c r="M7068" s="1" t="e">
        <f t="shared" si="2484"/>
        <v>#N/A</v>
      </c>
    </row>
    <row r="7069" spans="1:13" ht="52.5" customHeight="1">
      <c r="A7069" s="29" t="str">
        <f>GRD!$O$4</f>
        <v>SELECT</v>
      </c>
      <c r="B7069" s="65" t="e">
        <f t="shared" si="2502"/>
        <v>#N/A</v>
      </c>
      <c r="C7069" s="66"/>
      <c r="D7069" s="67">
        <f>VLOOKUP($I7021,DATA!$A$1:$V$200,22,FALSE)</f>
        <v>0</v>
      </c>
      <c r="E7069" s="67"/>
      <c r="G7069" s="1">
        <v>3</v>
      </c>
      <c r="H7069" s="1" t="str">
        <f t="shared" si="2503"/>
        <v>SELECT</v>
      </c>
      <c r="I7069" s="1" t="e">
        <f t="shared" si="2480"/>
        <v>#N/A</v>
      </c>
      <c r="J7069" s="1" t="e">
        <f t="shared" si="2481"/>
        <v>#N/A</v>
      </c>
      <c r="K7069" s="1" t="e">
        <f t="shared" si="2482"/>
        <v>#N/A</v>
      </c>
      <c r="L7069" s="1" t="e">
        <f t="shared" si="2483"/>
        <v>#N/A</v>
      </c>
      <c r="M7069" s="1" t="e">
        <f t="shared" si="2484"/>
        <v>#N/A</v>
      </c>
    </row>
    <row r="7075" spans="1:13">
      <c r="A7075" s="64" t="s">
        <v>80</v>
      </c>
      <c r="B7075" s="64"/>
      <c r="C7075" s="64" t="s">
        <v>81</v>
      </c>
      <c r="D7075" s="64"/>
      <c r="E7075" s="64"/>
    </row>
    <row r="7076" spans="1:13">
      <c r="C7076" s="64" t="s">
        <v>82</v>
      </c>
      <c r="D7076" s="64"/>
      <c r="E7076" s="64"/>
    </row>
    <row r="7077" spans="1:13">
      <c r="A7077" s="1" t="s">
        <v>84</v>
      </c>
    </row>
    <row r="7079" spans="1:13">
      <c r="A7079" s="1" t="s">
        <v>83</v>
      </c>
    </row>
    <row r="7081" spans="1:13" s="21" customFormat="1" ht="18.75" customHeight="1">
      <c r="A7081" s="89" t="s">
        <v>34</v>
      </c>
      <c r="B7081" s="89"/>
      <c r="C7081" s="89"/>
      <c r="D7081" s="89"/>
      <c r="E7081" s="89"/>
      <c r="I7081" s="21">
        <f t="shared" ref="I7081" si="2504">I7021+1</f>
        <v>119</v>
      </c>
    </row>
    <row r="7082" spans="1:13" s="21" customFormat="1" ht="30" customHeight="1">
      <c r="A7082" s="90" t="s">
        <v>35</v>
      </c>
      <c r="B7082" s="90"/>
      <c r="C7082" s="90"/>
      <c r="D7082" s="90"/>
      <c r="E7082" s="90"/>
      <c r="H7082" s="1"/>
      <c r="I7082" s="1"/>
      <c r="J7082" s="1"/>
      <c r="K7082" s="1"/>
      <c r="L7082" s="1"/>
      <c r="M7082" s="1"/>
    </row>
    <row r="7083" spans="1:13" ht="18.75" customHeight="1">
      <c r="A7083" s="22" t="s">
        <v>49</v>
      </c>
      <c r="B7083" s="91" t="str">
        <f>IF((SCH!$B$2=""),"",SCH!$B$2)</f>
        <v/>
      </c>
      <c r="C7083" s="91"/>
      <c r="D7083" s="91"/>
      <c r="E7083" s="92"/>
    </row>
    <row r="7084" spans="1:13" ht="18.75" customHeight="1">
      <c r="A7084" s="23" t="s">
        <v>50</v>
      </c>
      <c r="B7084" s="82" t="str">
        <f>IF((SCH!$B$3=""),"",SCH!$B$3)</f>
        <v/>
      </c>
      <c r="C7084" s="82"/>
      <c r="D7084" s="82"/>
      <c r="E7084" s="83"/>
    </row>
    <row r="7085" spans="1:13" ht="18.75" customHeight="1">
      <c r="A7085" s="23" t="s">
        <v>56</v>
      </c>
      <c r="B7085" s="46" t="str">
        <f>IF((SCH!$B$4=""),"",SCH!$B$4)</f>
        <v/>
      </c>
      <c r="C7085" s="24" t="s">
        <v>57</v>
      </c>
      <c r="D7085" s="82" t="str">
        <f>IF((SCH!$B$5=""),"",SCH!$B$5)</f>
        <v/>
      </c>
      <c r="E7085" s="83"/>
    </row>
    <row r="7086" spans="1:13" ht="18.75" customHeight="1">
      <c r="A7086" s="23" t="s">
        <v>51</v>
      </c>
      <c r="B7086" s="82" t="str">
        <f>IF((SCH!$B$6=""),"",SCH!$B$6)</f>
        <v/>
      </c>
      <c r="C7086" s="82"/>
      <c r="D7086" s="82"/>
      <c r="E7086" s="83"/>
    </row>
    <row r="7087" spans="1:13" ht="18.75" customHeight="1">
      <c r="A7087" s="23" t="s">
        <v>52</v>
      </c>
      <c r="B7087" s="82" t="str">
        <f>IF((SCH!$B$7=""),"",SCH!$B$7)</f>
        <v/>
      </c>
      <c r="C7087" s="82"/>
      <c r="D7087" s="82"/>
      <c r="E7087" s="83"/>
    </row>
    <row r="7088" spans="1:13" ht="18.75" customHeight="1">
      <c r="A7088" s="25" t="s">
        <v>53</v>
      </c>
      <c r="B7088" s="84" t="str">
        <f>IF((SCH!$B$8=""),"",SCH!$B$8)</f>
        <v/>
      </c>
      <c r="C7088" s="84"/>
      <c r="D7088" s="84"/>
      <c r="E7088" s="85"/>
    </row>
    <row r="7089" spans="1:13" ht="26.25" customHeight="1">
      <c r="A7089" s="86" t="s">
        <v>36</v>
      </c>
      <c r="B7089" s="86"/>
      <c r="C7089" s="86"/>
      <c r="D7089" s="86"/>
      <c r="E7089" s="86"/>
    </row>
    <row r="7090" spans="1:13" s="21" customFormat="1" ht="15" customHeight="1">
      <c r="A7090" s="87" t="s">
        <v>37</v>
      </c>
      <c r="B7090" s="87"/>
      <c r="C7090" s="87"/>
      <c r="D7090" s="87"/>
      <c r="E7090" s="87"/>
      <c r="H7090" s="1"/>
      <c r="I7090" s="1"/>
      <c r="J7090" s="1"/>
      <c r="K7090" s="1"/>
      <c r="L7090" s="1"/>
      <c r="M7090" s="1"/>
    </row>
    <row r="7091" spans="1:13" s="21" customFormat="1">
      <c r="A7091" s="88" t="s">
        <v>38</v>
      </c>
      <c r="B7091" s="88"/>
      <c r="C7091" s="88"/>
      <c r="D7091" s="88"/>
      <c r="E7091" s="88"/>
      <c r="H7091" s="1"/>
      <c r="I7091" s="1"/>
      <c r="J7091" s="1"/>
      <c r="K7091" s="1"/>
      <c r="L7091" s="1"/>
      <c r="M7091" s="1"/>
    </row>
    <row r="7092" spans="1:13" ht="26.25" customHeight="1">
      <c r="A7092" s="72" t="s">
        <v>39</v>
      </c>
      <c r="B7092" s="72"/>
      <c r="C7092" s="72"/>
      <c r="D7092" s="72"/>
      <c r="E7092" s="72"/>
    </row>
    <row r="7093" spans="1:13" ht="23.25">
      <c r="A7093" s="5" t="s">
        <v>45</v>
      </c>
      <c r="B7093" s="45">
        <f>VLOOKUP($I7081,DATA!$A$1:$V$200,2,FALSE)</f>
        <v>0</v>
      </c>
      <c r="C7093" s="43" t="s">
        <v>48</v>
      </c>
      <c r="D7093" s="81">
        <f>VLOOKUP($I7081,DATA!$A$1:$V$200,3,FALSE)</f>
        <v>0</v>
      </c>
      <c r="E7093" s="81"/>
    </row>
    <row r="7094" spans="1:13" ht="23.25">
      <c r="A7094" s="5" t="s">
        <v>46</v>
      </c>
      <c r="B7094" s="79">
        <f>VLOOKUP($I7081,DATA!$A$1:$V$200,4,FALSE)</f>
        <v>0</v>
      </c>
      <c r="C7094" s="79"/>
      <c r="D7094" s="79"/>
      <c r="E7094" s="79"/>
    </row>
    <row r="7095" spans="1:13" ht="23.25">
      <c r="A7095" s="5" t="s">
        <v>47</v>
      </c>
      <c r="B7095" s="79">
        <f>VLOOKUP($I7081,DATA!$A$1:$V$200,5,FALSE)</f>
        <v>0</v>
      </c>
      <c r="C7095" s="79"/>
      <c r="D7095" s="79"/>
      <c r="E7095" s="79"/>
    </row>
    <row r="7096" spans="1:13" ht="23.25" customHeight="1">
      <c r="A7096" s="5" t="s">
        <v>40</v>
      </c>
      <c r="B7096" s="79">
        <f>VLOOKUP($I7081,DATA!$A$1:$V$200,6,FALSE)</f>
        <v>0</v>
      </c>
      <c r="C7096" s="79"/>
      <c r="D7096" s="79"/>
      <c r="E7096" s="79"/>
    </row>
    <row r="7097" spans="1:13" ht="23.25" customHeight="1">
      <c r="A7097" s="5" t="s">
        <v>41</v>
      </c>
      <c r="B7097" s="79">
        <f>VLOOKUP($I7081,DATA!$A$1:$V$200,7,FALSE)</f>
        <v>0</v>
      </c>
      <c r="C7097" s="79"/>
      <c r="D7097" s="79"/>
      <c r="E7097" s="79"/>
    </row>
    <row r="7098" spans="1:13" ht="23.25" customHeight="1">
      <c r="A7098" s="5" t="s">
        <v>42</v>
      </c>
      <c r="B7098" s="79">
        <f>VLOOKUP($I7081,DATA!$A$1:$V$200,8,FALSE)</f>
        <v>0</v>
      </c>
      <c r="C7098" s="79"/>
      <c r="D7098" s="79"/>
      <c r="E7098" s="79"/>
    </row>
    <row r="7099" spans="1:13" ht="25.5">
      <c r="A7099" s="5" t="s">
        <v>43</v>
      </c>
      <c r="B7099" s="79">
        <f>VLOOKUP($I7081,DATA!$A$1:$V$200,9,FALSE)</f>
        <v>0</v>
      </c>
      <c r="C7099" s="79"/>
      <c r="D7099" s="79"/>
      <c r="E7099" s="79"/>
    </row>
    <row r="7100" spans="1:13" ht="22.5" customHeight="1">
      <c r="A7100" s="80" t="s">
        <v>44</v>
      </c>
      <c r="B7100" s="80"/>
      <c r="C7100" s="80"/>
      <c r="D7100" s="80"/>
      <c r="E7100" s="80"/>
    </row>
    <row r="7101" spans="1:13" ht="18.75" customHeight="1">
      <c r="A7101" s="72" t="s">
        <v>58</v>
      </c>
      <c r="B7101" s="72"/>
      <c r="C7101" s="72"/>
      <c r="D7101" s="72"/>
      <c r="E7101" s="72"/>
    </row>
    <row r="7102" spans="1:13" ht="22.5" customHeight="1">
      <c r="A7102" s="26" t="s">
        <v>74</v>
      </c>
    </row>
    <row r="7103" spans="1:13" ht="18" customHeight="1">
      <c r="A7103" s="44" t="s">
        <v>59</v>
      </c>
      <c r="B7103" s="73" t="s">
        <v>60</v>
      </c>
      <c r="C7103" s="74"/>
      <c r="D7103" s="73" t="s">
        <v>61</v>
      </c>
      <c r="E7103" s="74"/>
    </row>
    <row r="7104" spans="1:13" ht="37.5" customHeight="1">
      <c r="A7104" s="28" t="s">
        <v>62</v>
      </c>
      <c r="B7104" s="65" t="e">
        <f t="shared" ref="B7104" si="2505">HLOOKUP(D7104,$I$23:$M$32,2,FALSE)</f>
        <v>#N/A</v>
      </c>
      <c r="C7104" s="66"/>
      <c r="D7104" s="68">
        <f>VLOOKUP($I7081,DATA!$A$1:$V$200,10,FALSE)</f>
        <v>0</v>
      </c>
      <c r="E7104" s="69"/>
    </row>
    <row r="7105" spans="1:5" ht="37.5" customHeight="1">
      <c r="A7105" s="28" t="s">
        <v>63</v>
      </c>
      <c r="B7105" s="65" t="e">
        <f t="shared" ref="B7105" si="2506">HLOOKUP(D7104,$I$23:$M$32,3,FALSE)</f>
        <v>#N/A</v>
      </c>
      <c r="C7105" s="66"/>
      <c r="D7105" s="68">
        <f>VLOOKUP($I7081,DATA!$A$1:$V$200,11,FALSE)</f>
        <v>0</v>
      </c>
      <c r="E7105" s="69"/>
    </row>
    <row r="7106" spans="1:5" ht="37.5" customHeight="1">
      <c r="A7106" s="28" t="s">
        <v>64</v>
      </c>
      <c r="B7106" s="65" t="e">
        <f t="shared" ref="B7106" si="2507">HLOOKUP(D7104,$I$23:$M$32,4,FALSE)</f>
        <v>#N/A</v>
      </c>
      <c r="C7106" s="66"/>
      <c r="D7106" s="68">
        <f>VLOOKUP($I7081,DATA!$A$1:$V$200,12,FALSE)</f>
        <v>0</v>
      </c>
      <c r="E7106" s="69"/>
    </row>
    <row r="7107" spans="1:5" ht="21.75" customHeight="1">
      <c r="A7107" s="26" t="s">
        <v>75</v>
      </c>
    </row>
    <row r="7108" spans="1:5" ht="18" customHeight="1">
      <c r="A7108" s="75" t="s">
        <v>65</v>
      </c>
      <c r="B7108" s="73" t="s">
        <v>60</v>
      </c>
      <c r="C7108" s="74"/>
      <c r="D7108" s="73" t="s">
        <v>61</v>
      </c>
      <c r="E7108" s="74"/>
    </row>
    <row r="7109" spans="1:5" ht="37.5" customHeight="1">
      <c r="A7109" s="76"/>
      <c r="B7109" s="65" t="e">
        <f t="shared" ref="B7109" si="2508">HLOOKUP(D7104,$I$23:$M$32,5,FALSE)</f>
        <v>#N/A</v>
      </c>
      <c r="C7109" s="66"/>
      <c r="D7109" s="68">
        <f>VLOOKUP($I7081,DATA!$A$1:$V$200,13,FALSE)</f>
        <v>0</v>
      </c>
      <c r="E7109" s="69"/>
    </row>
    <row r="7110" spans="1:5" ht="22.5" customHeight="1">
      <c r="A7110" s="26" t="s">
        <v>76</v>
      </c>
    </row>
    <row r="7111" spans="1:5" ht="18" customHeight="1">
      <c r="A7111" s="77" t="s">
        <v>66</v>
      </c>
      <c r="B7111" s="73" t="s">
        <v>60</v>
      </c>
      <c r="C7111" s="74"/>
      <c r="D7111" s="73" t="s">
        <v>61</v>
      </c>
      <c r="E7111" s="74"/>
    </row>
    <row r="7112" spans="1:5" ht="37.5" customHeight="1">
      <c r="A7112" s="78"/>
      <c r="B7112" s="65" t="e">
        <f t="shared" ref="B7112" si="2509">HLOOKUP(D7104,$I$23:$M$32,6,FALSE)</f>
        <v>#N/A</v>
      </c>
      <c r="C7112" s="66"/>
      <c r="D7112" s="68">
        <f>VLOOKUP($I7081,DATA!$A$1:$V$200,14,FALSE)</f>
        <v>0</v>
      </c>
      <c r="E7112" s="69"/>
    </row>
    <row r="7113" spans="1:5" ht="22.5" customHeight="1">
      <c r="A7113" s="26" t="s">
        <v>77</v>
      </c>
    </row>
    <row r="7114" spans="1:5" ht="30" customHeight="1">
      <c r="A7114" s="27" t="s">
        <v>67</v>
      </c>
      <c r="B7114" s="73" t="s">
        <v>60</v>
      </c>
      <c r="C7114" s="74"/>
      <c r="D7114" s="73" t="s">
        <v>61</v>
      </c>
      <c r="E7114" s="74"/>
    </row>
    <row r="7115" spans="1:5" ht="37.5" customHeight="1">
      <c r="A7115" s="28" t="s">
        <v>68</v>
      </c>
      <c r="B7115" s="65" t="e">
        <f t="shared" ref="B7115" si="2510">HLOOKUP(D7104,$I$23:$M$32,7,FALSE)</f>
        <v>#N/A</v>
      </c>
      <c r="C7115" s="66"/>
      <c r="D7115" s="68">
        <f>VLOOKUP($I7081,DATA!$A$1:$V$200,15,FALSE)</f>
        <v>0</v>
      </c>
      <c r="E7115" s="69"/>
    </row>
    <row r="7116" spans="1:5" ht="37.5" customHeight="1">
      <c r="A7116" s="28" t="s">
        <v>69</v>
      </c>
      <c r="B7116" s="65" t="e">
        <f t="shared" ref="B7116" si="2511">HLOOKUP(D7104,$I$23:$M$32,8,FALSE)</f>
        <v>#N/A</v>
      </c>
      <c r="C7116" s="66"/>
      <c r="D7116" s="68">
        <f>VLOOKUP($I7081,DATA!$A$1:$V$200,16,FALSE)</f>
        <v>0</v>
      </c>
      <c r="E7116" s="69"/>
    </row>
    <row r="7117" spans="1:5" ht="45" customHeight="1">
      <c r="A7117" s="29" t="s">
        <v>70</v>
      </c>
      <c r="B7117" s="65" t="e">
        <f t="shared" ref="B7117" si="2512">HLOOKUP(D7104,$I$23:$M$32,9,FALSE)</f>
        <v>#N/A</v>
      </c>
      <c r="C7117" s="66"/>
      <c r="D7117" s="68">
        <f>VLOOKUP($I7081,DATA!$A$1:$V$200,17,FALSE)</f>
        <v>0</v>
      </c>
      <c r="E7117" s="69"/>
    </row>
    <row r="7118" spans="1:5" ht="37.5" customHeight="1">
      <c r="A7118" s="28" t="s">
        <v>71</v>
      </c>
      <c r="B7118" s="65" t="e">
        <f t="shared" ref="B7118" si="2513">HLOOKUP(D7104,$I$23:$M$32,10,FALSE)</f>
        <v>#N/A</v>
      </c>
      <c r="C7118" s="66"/>
      <c r="D7118" s="68">
        <f>VLOOKUP($I7081,DATA!$A$1:$V$200,18,FALSE)</f>
        <v>0</v>
      </c>
      <c r="E7118" s="69"/>
    </row>
    <row r="7119" spans="1:5" ht="37.5" customHeight="1">
      <c r="A7119" s="30"/>
      <c r="B7119" s="31"/>
      <c r="C7119" s="31"/>
      <c r="D7119" s="32"/>
      <c r="E7119" s="32"/>
    </row>
    <row r="7120" spans="1:5" ht="18.75" customHeight="1">
      <c r="A7120" s="72" t="s">
        <v>72</v>
      </c>
      <c r="B7120" s="72"/>
      <c r="C7120" s="72"/>
      <c r="D7120" s="72"/>
      <c r="E7120" s="72"/>
    </row>
    <row r="7121" spans="1:13" ht="22.5" customHeight="1">
      <c r="A7121" s="26" t="s">
        <v>78</v>
      </c>
    </row>
    <row r="7122" spans="1:13" ht="30" customHeight="1">
      <c r="A7122" s="27" t="s">
        <v>73</v>
      </c>
      <c r="B7122" s="73" t="s">
        <v>60</v>
      </c>
      <c r="C7122" s="74"/>
      <c r="D7122" s="73" t="s">
        <v>61</v>
      </c>
      <c r="E7122" s="74"/>
      <c r="I7122" s="1" t="s">
        <v>26</v>
      </c>
      <c r="J7122" s="1" t="s">
        <v>25</v>
      </c>
      <c r="K7122" s="1" t="s">
        <v>194</v>
      </c>
      <c r="L7122" s="1" t="s">
        <v>195</v>
      </c>
      <c r="M7122" s="1" t="s">
        <v>196</v>
      </c>
    </row>
    <row r="7123" spans="1:13" ht="52.5" customHeight="1">
      <c r="A7123" s="29" t="str">
        <f>GRD!$L$4</f>
        <v>SELECT</v>
      </c>
      <c r="B7123" s="65" t="e">
        <f t="shared" ref="B7123:B7124" si="2514">HLOOKUP(D7123,$I$42:$M$44,$G7123,FALSE)</f>
        <v>#N/A</v>
      </c>
      <c r="C7123" s="66"/>
      <c r="D7123" s="68">
        <f>VLOOKUP($I7081,DATA!$A$1:$V$200,19,FALSE)</f>
        <v>0</v>
      </c>
      <c r="E7123" s="69"/>
      <c r="G7123" s="1">
        <v>2</v>
      </c>
      <c r="H7123" s="1" t="str">
        <f t="shared" ref="H7123:H7124" si="2515">A7123</f>
        <v>SELECT</v>
      </c>
      <c r="I7123" s="1" t="e">
        <f t="shared" ref="I7123:I7124" si="2516">VLOOKUP($H7123,$H$3:$M$15,2,FALSE)</f>
        <v>#N/A</v>
      </c>
      <c r="J7123" s="1" t="e">
        <f t="shared" ref="J7123:J7124" si="2517">VLOOKUP($H7123,$H$3:$M$15,3,FALSE)</f>
        <v>#N/A</v>
      </c>
      <c r="K7123" s="1" t="e">
        <f t="shared" ref="K7123:K7124" si="2518">VLOOKUP($H7123,$H$3:$M$15,4,FALSE)</f>
        <v>#N/A</v>
      </c>
      <c r="L7123" s="1" t="e">
        <f t="shared" ref="L7123:L7124" si="2519">VLOOKUP($H7123,$H$3:$M$15,5,FALSE)</f>
        <v>#N/A</v>
      </c>
      <c r="M7123" s="1" t="e">
        <f t="shared" ref="M7123:M7124" si="2520">VLOOKUP($H7123,$H$3:$M$15,6,FALSE)</f>
        <v>#N/A</v>
      </c>
    </row>
    <row r="7124" spans="1:13" ht="52.5" customHeight="1">
      <c r="A7124" s="29" t="str">
        <f>GRD!$M$4</f>
        <v>SELECT</v>
      </c>
      <c r="B7124" s="65" t="e">
        <f t="shared" si="2514"/>
        <v>#N/A</v>
      </c>
      <c r="C7124" s="66"/>
      <c r="D7124" s="68">
        <f>VLOOKUP($I7081,DATA!$A$1:$V$200,20,FALSE)</f>
        <v>0</v>
      </c>
      <c r="E7124" s="69"/>
      <c r="G7124" s="1">
        <v>3</v>
      </c>
      <c r="H7124" s="1" t="str">
        <f t="shared" si="2515"/>
        <v>SELECT</v>
      </c>
      <c r="I7124" s="1" t="e">
        <f t="shared" si="2516"/>
        <v>#N/A</v>
      </c>
      <c r="J7124" s="1" t="e">
        <f t="shared" si="2517"/>
        <v>#N/A</v>
      </c>
      <c r="K7124" s="1" t="e">
        <f t="shared" si="2518"/>
        <v>#N/A</v>
      </c>
      <c r="L7124" s="1" t="e">
        <f t="shared" si="2519"/>
        <v>#N/A</v>
      </c>
      <c r="M7124" s="1" t="e">
        <f t="shared" si="2520"/>
        <v>#N/A</v>
      </c>
    </row>
    <row r="7125" spans="1:13" ht="37.5" customHeight="1">
      <c r="A7125" s="70" t="s">
        <v>79</v>
      </c>
      <c r="B7125" s="70"/>
      <c r="C7125" s="70"/>
      <c r="D7125" s="70"/>
      <c r="E7125" s="70"/>
    </row>
    <row r="7126" spans="1:13" ht="12" customHeight="1">
      <c r="A7126" s="33"/>
      <c r="B7126" s="33"/>
      <c r="C7126" s="33"/>
      <c r="D7126" s="33"/>
      <c r="E7126" s="33"/>
    </row>
    <row r="7127" spans="1:13" ht="30" customHeight="1">
      <c r="A7127" s="27" t="s">
        <v>73</v>
      </c>
      <c r="B7127" s="71" t="s">
        <v>60</v>
      </c>
      <c r="C7127" s="71"/>
      <c r="D7127" s="71" t="s">
        <v>61</v>
      </c>
      <c r="E7127" s="71"/>
      <c r="I7127" s="1" t="s">
        <v>26</v>
      </c>
      <c r="J7127" s="1" t="s">
        <v>25</v>
      </c>
      <c r="K7127" s="1" t="s">
        <v>194</v>
      </c>
      <c r="L7127" s="1" t="s">
        <v>195</v>
      </c>
      <c r="M7127" s="1" t="s">
        <v>196</v>
      </c>
    </row>
    <row r="7128" spans="1:13" ht="52.5" customHeight="1">
      <c r="A7128" s="29" t="str">
        <f>GRD!$N$4</f>
        <v>SELECT</v>
      </c>
      <c r="B7128" s="65" t="e">
        <f t="shared" ref="B7128:B7129" si="2521">HLOOKUP(D7128,$I$47:$M$49,$G7128,FALSE)</f>
        <v>#N/A</v>
      </c>
      <c r="C7128" s="66"/>
      <c r="D7128" s="67">
        <f>VLOOKUP($I7081,DATA!$A$1:$V$200,21,FALSE)</f>
        <v>0</v>
      </c>
      <c r="E7128" s="67"/>
      <c r="G7128" s="1">
        <v>2</v>
      </c>
      <c r="H7128" s="1" t="str">
        <f t="shared" ref="H7128:H7129" si="2522">A7128</f>
        <v>SELECT</v>
      </c>
      <c r="I7128" s="1" t="e">
        <f t="shared" ref="I7128:I7189" si="2523">VLOOKUP($H7128,$H$3:$M$15,2,FALSE)</f>
        <v>#N/A</v>
      </c>
      <c r="J7128" s="1" t="e">
        <f t="shared" ref="J7128:J7189" si="2524">VLOOKUP($H7128,$H$3:$M$15,3,FALSE)</f>
        <v>#N/A</v>
      </c>
      <c r="K7128" s="1" t="e">
        <f t="shared" ref="K7128:K7189" si="2525">VLOOKUP($H7128,$H$3:$M$15,4,FALSE)</f>
        <v>#N/A</v>
      </c>
      <c r="L7128" s="1" t="e">
        <f t="shared" ref="L7128:L7189" si="2526">VLOOKUP($H7128,$H$3:$M$15,5,FALSE)</f>
        <v>#N/A</v>
      </c>
      <c r="M7128" s="1" t="e">
        <f t="shared" ref="M7128:M7189" si="2527">VLOOKUP($H7128,$H$3:$M$15,6,FALSE)</f>
        <v>#N/A</v>
      </c>
    </row>
    <row r="7129" spans="1:13" ht="52.5" customHeight="1">
      <c r="A7129" s="29" t="str">
        <f>GRD!$O$4</f>
        <v>SELECT</v>
      </c>
      <c r="B7129" s="65" t="e">
        <f t="shared" si="2521"/>
        <v>#N/A</v>
      </c>
      <c r="C7129" s="66"/>
      <c r="D7129" s="67">
        <f>VLOOKUP($I7081,DATA!$A$1:$V$200,22,FALSE)</f>
        <v>0</v>
      </c>
      <c r="E7129" s="67"/>
      <c r="G7129" s="1">
        <v>3</v>
      </c>
      <c r="H7129" s="1" t="str">
        <f t="shared" si="2522"/>
        <v>SELECT</v>
      </c>
      <c r="I7129" s="1" t="e">
        <f t="shared" si="2523"/>
        <v>#N/A</v>
      </c>
      <c r="J7129" s="1" t="e">
        <f t="shared" si="2524"/>
        <v>#N/A</v>
      </c>
      <c r="K7129" s="1" t="e">
        <f t="shared" si="2525"/>
        <v>#N/A</v>
      </c>
      <c r="L7129" s="1" t="e">
        <f t="shared" si="2526"/>
        <v>#N/A</v>
      </c>
      <c r="M7129" s="1" t="e">
        <f t="shared" si="2527"/>
        <v>#N/A</v>
      </c>
    </row>
    <row r="7135" spans="1:13">
      <c r="A7135" s="64" t="s">
        <v>80</v>
      </c>
      <c r="B7135" s="64"/>
      <c r="C7135" s="64" t="s">
        <v>81</v>
      </c>
      <c r="D7135" s="64"/>
      <c r="E7135" s="64"/>
    </row>
    <row r="7136" spans="1:13">
      <c r="C7136" s="64" t="s">
        <v>82</v>
      </c>
      <c r="D7136" s="64"/>
      <c r="E7136" s="64"/>
    </row>
    <row r="7137" spans="1:13">
      <c r="A7137" s="1" t="s">
        <v>84</v>
      </c>
    </row>
    <row r="7139" spans="1:13">
      <c r="A7139" s="1" t="s">
        <v>83</v>
      </c>
    </row>
    <row r="7141" spans="1:13" s="21" customFormat="1" ht="18.75" customHeight="1">
      <c r="A7141" s="89" t="s">
        <v>34</v>
      </c>
      <c r="B7141" s="89"/>
      <c r="C7141" s="89"/>
      <c r="D7141" s="89"/>
      <c r="E7141" s="89"/>
      <c r="I7141" s="21">
        <f t="shared" ref="I7141" si="2528">I7081+1</f>
        <v>120</v>
      </c>
    </row>
    <row r="7142" spans="1:13" s="21" customFormat="1" ht="30" customHeight="1">
      <c r="A7142" s="90" t="s">
        <v>35</v>
      </c>
      <c r="B7142" s="90"/>
      <c r="C7142" s="90"/>
      <c r="D7142" s="90"/>
      <c r="E7142" s="90"/>
      <c r="H7142" s="1"/>
      <c r="I7142" s="1"/>
      <c r="J7142" s="1"/>
      <c r="K7142" s="1"/>
      <c r="L7142" s="1"/>
      <c r="M7142" s="1"/>
    </row>
    <row r="7143" spans="1:13" ht="18.75" customHeight="1">
      <c r="A7143" s="22" t="s">
        <v>49</v>
      </c>
      <c r="B7143" s="91" t="str">
        <f>IF((SCH!$B$2=""),"",SCH!$B$2)</f>
        <v/>
      </c>
      <c r="C7143" s="91"/>
      <c r="D7143" s="91"/>
      <c r="E7143" s="92"/>
    </row>
    <row r="7144" spans="1:13" ht="18.75" customHeight="1">
      <c r="A7144" s="23" t="s">
        <v>50</v>
      </c>
      <c r="B7144" s="82" t="str">
        <f>IF((SCH!$B$3=""),"",SCH!$B$3)</f>
        <v/>
      </c>
      <c r="C7144" s="82"/>
      <c r="D7144" s="82"/>
      <c r="E7144" s="83"/>
    </row>
    <row r="7145" spans="1:13" ht="18.75" customHeight="1">
      <c r="A7145" s="23" t="s">
        <v>56</v>
      </c>
      <c r="B7145" s="46" t="str">
        <f>IF((SCH!$B$4=""),"",SCH!$B$4)</f>
        <v/>
      </c>
      <c r="C7145" s="24" t="s">
        <v>57</v>
      </c>
      <c r="D7145" s="82" t="str">
        <f>IF((SCH!$B$5=""),"",SCH!$B$5)</f>
        <v/>
      </c>
      <c r="E7145" s="83"/>
    </row>
    <row r="7146" spans="1:13" ht="18.75" customHeight="1">
      <c r="A7146" s="23" t="s">
        <v>51</v>
      </c>
      <c r="B7146" s="82" t="str">
        <f>IF((SCH!$B$6=""),"",SCH!$B$6)</f>
        <v/>
      </c>
      <c r="C7146" s="82"/>
      <c r="D7146" s="82"/>
      <c r="E7146" s="83"/>
    </row>
    <row r="7147" spans="1:13" ht="18.75" customHeight="1">
      <c r="A7147" s="23" t="s">
        <v>52</v>
      </c>
      <c r="B7147" s="82" t="str">
        <f>IF((SCH!$B$7=""),"",SCH!$B$7)</f>
        <v/>
      </c>
      <c r="C7147" s="82"/>
      <c r="D7147" s="82"/>
      <c r="E7147" s="83"/>
    </row>
    <row r="7148" spans="1:13" ht="18.75" customHeight="1">
      <c r="A7148" s="25" t="s">
        <v>53</v>
      </c>
      <c r="B7148" s="84" t="str">
        <f>IF((SCH!$B$8=""),"",SCH!$B$8)</f>
        <v/>
      </c>
      <c r="C7148" s="84"/>
      <c r="D7148" s="84"/>
      <c r="E7148" s="85"/>
    </row>
    <row r="7149" spans="1:13" ht="26.25" customHeight="1">
      <c r="A7149" s="86" t="s">
        <v>36</v>
      </c>
      <c r="B7149" s="86"/>
      <c r="C7149" s="86"/>
      <c r="D7149" s="86"/>
      <c r="E7149" s="86"/>
    </row>
    <row r="7150" spans="1:13" s="21" customFormat="1" ht="15" customHeight="1">
      <c r="A7150" s="87" t="s">
        <v>37</v>
      </c>
      <c r="B7150" s="87"/>
      <c r="C7150" s="87"/>
      <c r="D7150" s="87"/>
      <c r="E7150" s="87"/>
      <c r="H7150" s="1"/>
      <c r="I7150" s="1"/>
      <c r="J7150" s="1"/>
      <c r="K7150" s="1"/>
      <c r="L7150" s="1"/>
      <c r="M7150" s="1"/>
    </row>
    <row r="7151" spans="1:13" s="21" customFormat="1">
      <c r="A7151" s="88" t="s">
        <v>38</v>
      </c>
      <c r="B7151" s="88"/>
      <c r="C7151" s="88"/>
      <c r="D7151" s="88"/>
      <c r="E7151" s="88"/>
      <c r="H7151" s="1"/>
      <c r="I7151" s="1"/>
      <c r="J7151" s="1"/>
      <c r="K7151" s="1"/>
      <c r="L7151" s="1"/>
      <c r="M7151" s="1"/>
    </row>
    <row r="7152" spans="1:13" ht="26.25" customHeight="1">
      <c r="A7152" s="72" t="s">
        <v>39</v>
      </c>
      <c r="B7152" s="72"/>
      <c r="C7152" s="72"/>
      <c r="D7152" s="72"/>
      <c r="E7152" s="72"/>
    </row>
    <row r="7153" spans="1:5" ht="23.25">
      <c r="A7153" s="5" t="s">
        <v>45</v>
      </c>
      <c r="B7153" s="45">
        <f>VLOOKUP($I7141,DATA!$A$1:$V$200,2,FALSE)</f>
        <v>0</v>
      </c>
      <c r="C7153" s="43" t="s">
        <v>48</v>
      </c>
      <c r="D7153" s="81">
        <f>VLOOKUP($I7141,DATA!$A$1:$V$200,3,FALSE)</f>
        <v>0</v>
      </c>
      <c r="E7153" s="81"/>
    </row>
    <row r="7154" spans="1:5" ht="23.25">
      <c r="A7154" s="5" t="s">
        <v>46</v>
      </c>
      <c r="B7154" s="79">
        <f>VLOOKUP($I7141,DATA!$A$1:$V$200,4,FALSE)</f>
        <v>0</v>
      </c>
      <c r="C7154" s="79"/>
      <c r="D7154" s="79"/>
      <c r="E7154" s="79"/>
    </row>
    <row r="7155" spans="1:5" ht="23.25">
      <c r="A7155" s="5" t="s">
        <v>47</v>
      </c>
      <c r="B7155" s="79">
        <f>VLOOKUP($I7141,DATA!$A$1:$V$200,5,FALSE)</f>
        <v>0</v>
      </c>
      <c r="C7155" s="79"/>
      <c r="D7155" s="79"/>
      <c r="E7155" s="79"/>
    </row>
    <row r="7156" spans="1:5" ht="23.25" customHeight="1">
      <c r="A7156" s="5" t="s">
        <v>40</v>
      </c>
      <c r="B7156" s="79">
        <f>VLOOKUP($I7141,DATA!$A$1:$V$200,6,FALSE)</f>
        <v>0</v>
      </c>
      <c r="C7156" s="79"/>
      <c r="D7156" s="79"/>
      <c r="E7156" s="79"/>
    </row>
    <row r="7157" spans="1:5" ht="23.25" customHeight="1">
      <c r="A7157" s="5" t="s">
        <v>41</v>
      </c>
      <c r="B7157" s="79">
        <f>VLOOKUP($I7141,DATA!$A$1:$V$200,7,FALSE)</f>
        <v>0</v>
      </c>
      <c r="C7157" s="79"/>
      <c r="D7157" s="79"/>
      <c r="E7157" s="79"/>
    </row>
    <row r="7158" spans="1:5" ht="23.25" customHeight="1">
      <c r="A7158" s="5" t="s">
        <v>42</v>
      </c>
      <c r="B7158" s="79">
        <f>VLOOKUP($I7141,DATA!$A$1:$V$200,8,FALSE)</f>
        <v>0</v>
      </c>
      <c r="C7158" s="79"/>
      <c r="D7158" s="79"/>
      <c r="E7158" s="79"/>
    </row>
    <row r="7159" spans="1:5" ht="25.5">
      <c r="A7159" s="5" t="s">
        <v>43</v>
      </c>
      <c r="B7159" s="79">
        <f>VLOOKUP($I7141,DATA!$A$1:$V$200,9,FALSE)</f>
        <v>0</v>
      </c>
      <c r="C7159" s="79"/>
      <c r="D7159" s="79"/>
      <c r="E7159" s="79"/>
    </row>
    <row r="7160" spans="1:5" ht="22.5" customHeight="1">
      <c r="A7160" s="80" t="s">
        <v>44</v>
      </c>
      <c r="B7160" s="80"/>
      <c r="C7160" s="80"/>
      <c r="D7160" s="80"/>
      <c r="E7160" s="80"/>
    </row>
    <row r="7161" spans="1:5" ht="18.75" customHeight="1">
      <c r="A7161" s="72" t="s">
        <v>58</v>
      </c>
      <c r="B7161" s="72"/>
      <c r="C7161" s="72"/>
      <c r="D7161" s="72"/>
      <c r="E7161" s="72"/>
    </row>
    <row r="7162" spans="1:5" ht="22.5" customHeight="1">
      <c r="A7162" s="26" t="s">
        <v>74</v>
      </c>
    </row>
    <row r="7163" spans="1:5" ht="18" customHeight="1">
      <c r="A7163" s="44" t="s">
        <v>59</v>
      </c>
      <c r="B7163" s="73" t="s">
        <v>60</v>
      </c>
      <c r="C7163" s="74"/>
      <c r="D7163" s="73" t="s">
        <v>61</v>
      </c>
      <c r="E7163" s="74"/>
    </row>
    <row r="7164" spans="1:5" ht="37.5" customHeight="1">
      <c r="A7164" s="28" t="s">
        <v>62</v>
      </c>
      <c r="B7164" s="65" t="e">
        <f t="shared" ref="B7164" si="2529">HLOOKUP(D7164,$I$23:$M$32,2,FALSE)</f>
        <v>#N/A</v>
      </c>
      <c r="C7164" s="66"/>
      <c r="D7164" s="68">
        <f>VLOOKUP($I7141,DATA!$A$1:$V$200,10,FALSE)</f>
        <v>0</v>
      </c>
      <c r="E7164" s="69"/>
    </row>
    <row r="7165" spans="1:5" ht="37.5" customHeight="1">
      <c r="A7165" s="28" t="s">
        <v>63</v>
      </c>
      <c r="B7165" s="65" t="e">
        <f t="shared" ref="B7165" si="2530">HLOOKUP(D7164,$I$23:$M$32,3,FALSE)</f>
        <v>#N/A</v>
      </c>
      <c r="C7165" s="66"/>
      <c r="D7165" s="68">
        <f>VLOOKUP($I7141,DATA!$A$1:$V$200,11,FALSE)</f>
        <v>0</v>
      </c>
      <c r="E7165" s="69"/>
    </row>
    <row r="7166" spans="1:5" ht="37.5" customHeight="1">
      <c r="A7166" s="28" t="s">
        <v>64</v>
      </c>
      <c r="B7166" s="65" t="e">
        <f t="shared" ref="B7166" si="2531">HLOOKUP(D7164,$I$23:$M$32,4,FALSE)</f>
        <v>#N/A</v>
      </c>
      <c r="C7166" s="66"/>
      <c r="D7166" s="68">
        <f>VLOOKUP($I7141,DATA!$A$1:$V$200,12,FALSE)</f>
        <v>0</v>
      </c>
      <c r="E7166" s="69"/>
    </row>
    <row r="7167" spans="1:5" ht="21.75" customHeight="1">
      <c r="A7167" s="26" t="s">
        <v>75</v>
      </c>
    </row>
    <row r="7168" spans="1:5" ht="18" customHeight="1">
      <c r="A7168" s="75" t="s">
        <v>65</v>
      </c>
      <c r="B7168" s="73" t="s">
        <v>60</v>
      </c>
      <c r="C7168" s="74"/>
      <c r="D7168" s="73" t="s">
        <v>61</v>
      </c>
      <c r="E7168" s="74"/>
    </row>
    <row r="7169" spans="1:13" ht="37.5" customHeight="1">
      <c r="A7169" s="76"/>
      <c r="B7169" s="65" t="e">
        <f t="shared" ref="B7169" si="2532">HLOOKUP(D7164,$I$23:$M$32,5,FALSE)</f>
        <v>#N/A</v>
      </c>
      <c r="C7169" s="66"/>
      <c r="D7169" s="68">
        <f>VLOOKUP($I7141,DATA!$A$1:$V$200,13,FALSE)</f>
        <v>0</v>
      </c>
      <c r="E7169" s="69"/>
    </row>
    <row r="7170" spans="1:13" ht="22.5" customHeight="1">
      <c r="A7170" s="26" t="s">
        <v>76</v>
      </c>
    </row>
    <row r="7171" spans="1:13" ht="18" customHeight="1">
      <c r="A7171" s="77" t="s">
        <v>66</v>
      </c>
      <c r="B7171" s="73" t="s">
        <v>60</v>
      </c>
      <c r="C7171" s="74"/>
      <c r="D7171" s="73" t="s">
        <v>61</v>
      </c>
      <c r="E7171" s="74"/>
    </row>
    <row r="7172" spans="1:13" ht="37.5" customHeight="1">
      <c r="A7172" s="78"/>
      <c r="B7172" s="65" t="e">
        <f t="shared" ref="B7172" si="2533">HLOOKUP(D7164,$I$23:$M$32,6,FALSE)</f>
        <v>#N/A</v>
      </c>
      <c r="C7172" s="66"/>
      <c r="D7172" s="68">
        <f>VLOOKUP($I7141,DATA!$A$1:$V$200,14,FALSE)</f>
        <v>0</v>
      </c>
      <c r="E7172" s="69"/>
    </row>
    <row r="7173" spans="1:13" ht="22.5" customHeight="1">
      <c r="A7173" s="26" t="s">
        <v>77</v>
      </c>
    </row>
    <row r="7174" spans="1:13" ht="30" customHeight="1">
      <c r="A7174" s="27" t="s">
        <v>67</v>
      </c>
      <c r="B7174" s="73" t="s">
        <v>60</v>
      </c>
      <c r="C7174" s="74"/>
      <c r="D7174" s="73" t="s">
        <v>61</v>
      </c>
      <c r="E7174" s="74"/>
    </row>
    <row r="7175" spans="1:13" ht="37.5" customHeight="1">
      <c r="A7175" s="28" t="s">
        <v>68</v>
      </c>
      <c r="B7175" s="65" t="e">
        <f t="shared" ref="B7175" si="2534">HLOOKUP(D7164,$I$23:$M$32,7,FALSE)</f>
        <v>#N/A</v>
      </c>
      <c r="C7175" s="66"/>
      <c r="D7175" s="68">
        <f>VLOOKUP($I7141,DATA!$A$1:$V$200,15,FALSE)</f>
        <v>0</v>
      </c>
      <c r="E7175" s="69"/>
    </row>
    <row r="7176" spans="1:13" ht="37.5" customHeight="1">
      <c r="A7176" s="28" t="s">
        <v>69</v>
      </c>
      <c r="B7176" s="65" t="e">
        <f t="shared" ref="B7176" si="2535">HLOOKUP(D7164,$I$23:$M$32,8,FALSE)</f>
        <v>#N/A</v>
      </c>
      <c r="C7176" s="66"/>
      <c r="D7176" s="68">
        <f>VLOOKUP($I7141,DATA!$A$1:$V$200,16,FALSE)</f>
        <v>0</v>
      </c>
      <c r="E7176" s="69"/>
    </row>
    <row r="7177" spans="1:13" ht="45" customHeight="1">
      <c r="A7177" s="29" t="s">
        <v>70</v>
      </c>
      <c r="B7177" s="65" t="e">
        <f t="shared" ref="B7177" si="2536">HLOOKUP(D7164,$I$23:$M$32,9,FALSE)</f>
        <v>#N/A</v>
      </c>
      <c r="C7177" s="66"/>
      <c r="D7177" s="68">
        <f>VLOOKUP($I7141,DATA!$A$1:$V$200,17,FALSE)</f>
        <v>0</v>
      </c>
      <c r="E7177" s="69"/>
    </row>
    <row r="7178" spans="1:13" ht="37.5" customHeight="1">
      <c r="A7178" s="28" t="s">
        <v>71</v>
      </c>
      <c r="B7178" s="65" t="e">
        <f t="shared" ref="B7178" si="2537">HLOOKUP(D7164,$I$23:$M$32,10,FALSE)</f>
        <v>#N/A</v>
      </c>
      <c r="C7178" s="66"/>
      <c r="D7178" s="68">
        <f>VLOOKUP($I7141,DATA!$A$1:$V$200,18,FALSE)</f>
        <v>0</v>
      </c>
      <c r="E7178" s="69"/>
    </row>
    <row r="7179" spans="1:13" ht="37.5" customHeight="1">
      <c r="A7179" s="30"/>
      <c r="B7179" s="31"/>
      <c r="C7179" s="31"/>
      <c r="D7179" s="32"/>
      <c r="E7179" s="32"/>
    </row>
    <row r="7180" spans="1:13" ht="18.75" customHeight="1">
      <c r="A7180" s="72" t="s">
        <v>72</v>
      </c>
      <c r="B7180" s="72"/>
      <c r="C7180" s="72"/>
      <c r="D7180" s="72"/>
      <c r="E7180" s="72"/>
    </row>
    <row r="7181" spans="1:13" ht="22.5" customHeight="1">
      <c r="A7181" s="26" t="s">
        <v>78</v>
      </c>
    </row>
    <row r="7182" spans="1:13" ht="30" customHeight="1">
      <c r="A7182" s="27" t="s">
        <v>73</v>
      </c>
      <c r="B7182" s="73" t="s">
        <v>60</v>
      </c>
      <c r="C7182" s="74"/>
      <c r="D7182" s="73" t="s">
        <v>61</v>
      </c>
      <c r="E7182" s="74"/>
      <c r="I7182" s="1" t="s">
        <v>26</v>
      </c>
      <c r="J7182" s="1" t="s">
        <v>25</v>
      </c>
      <c r="K7182" s="1" t="s">
        <v>194</v>
      </c>
      <c r="L7182" s="1" t="s">
        <v>195</v>
      </c>
      <c r="M7182" s="1" t="s">
        <v>196</v>
      </c>
    </row>
    <row r="7183" spans="1:13" ht="52.5" customHeight="1">
      <c r="A7183" s="29" t="str">
        <f>GRD!$L$4</f>
        <v>SELECT</v>
      </c>
      <c r="B7183" s="65" t="e">
        <f t="shared" ref="B7183:B7184" si="2538">HLOOKUP(D7183,$I$42:$M$44,$G7183,FALSE)</f>
        <v>#N/A</v>
      </c>
      <c r="C7183" s="66"/>
      <c r="D7183" s="68">
        <f>VLOOKUP($I7141,DATA!$A$1:$V$200,19,FALSE)</f>
        <v>0</v>
      </c>
      <c r="E7183" s="69"/>
      <c r="G7183" s="1">
        <v>2</v>
      </c>
      <c r="H7183" s="1" t="str">
        <f t="shared" ref="H7183:H7184" si="2539">A7183</f>
        <v>SELECT</v>
      </c>
      <c r="I7183" s="1" t="e">
        <f t="shared" ref="I7183:I7184" si="2540">VLOOKUP($H7183,$H$3:$M$15,2,FALSE)</f>
        <v>#N/A</v>
      </c>
      <c r="J7183" s="1" t="e">
        <f t="shared" ref="J7183:J7184" si="2541">VLOOKUP($H7183,$H$3:$M$15,3,FALSE)</f>
        <v>#N/A</v>
      </c>
      <c r="K7183" s="1" t="e">
        <f t="shared" ref="K7183:K7184" si="2542">VLOOKUP($H7183,$H$3:$M$15,4,FALSE)</f>
        <v>#N/A</v>
      </c>
      <c r="L7183" s="1" t="e">
        <f t="shared" ref="L7183:L7184" si="2543">VLOOKUP($H7183,$H$3:$M$15,5,FALSE)</f>
        <v>#N/A</v>
      </c>
      <c r="M7183" s="1" t="e">
        <f t="shared" ref="M7183:M7184" si="2544">VLOOKUP($H7183,$H$3:$M$15,6,FALSE)</f>
        <v>#N/A</v>
      </c>
    </row>
    <row r="7184" spans="1:13" ht="52.5" customHeight="1">
      <c r="A7184" s="29" t="str">
        <f>GRD!$M$4</f>
        <v>SELECT</v>
      </c>
      <c r="B7184" s="65" t="e">
        <f t="shared" si="2538"/>
        <v>#N/A</v>
      </c>
      <c r="C7184" s="66"/>
      <c r="D7184" s="68">
        <f>VLOOKUP($I7141,DATA!$A$1:$V$200,20,FALSE)</f>
        <v>0</v>
      </c>
      <c r="E7184" s="69"/>
      <c r="G7184" s="1">
        <v>3</v>
      </c>
      <c r="H7184" s="1" t="str">
        <f t="shared" si="2539"/>
        <v>SELECT</v>
      </c>
      <c r="I7184" s="1" t="e">
        <f t="shared" si="2540"/>
        <v>#N/A</v>
      </c>
      <c r="J7184" s="1" t="e">
        <f t="shared" si="2541"/>
        <v>#N/A</v>
      </c>
      <c r="K7184" s="1" t="e">
        <f t="shared" si="2542"/>
        <v>#N/A</v>
      </c>
      <c r="L7184" s="1" t="e">
        <f t="shared" si="2543"/>
        <v>#N/A</v>
      </c>
      <c r="M7184" s="1" t="e">
        <f t="shared" si="2544"/>
        <v>#N/A</v>
      </c>
    </row>
    <row r="7185" spans="1:13" ht="37.5" customHeight="1">
      <c r="A7185" s="70" t="s">
        <v>79</v>
      </c>
      <c r="B7185" s="70"/>
      <c r="C7185" s="70"/>
      <c r="D7185" s="70"/>
      <c r="E7185" s="70"/>
    </row>
    <row r="7186" spans="1:13" ht="12" customHeight="1">
      <c r="A7186" s="33"/>
      <c r="B7186" s="33"/>
      <c r="C7186" s="33"/>
      <c r="D7186" s="33"/>
      <c r="E7186" s="33"/>
    </row>
    <row r="7187" spans="1:13" ht="30" customHeight="1">
      <c r="A7187" s="27" t="s">
        <v>73</v>
      </c>
      <c r="B7187" s="71" t="s">
        <v>60</v>
      </c>
      <c r="C7187" s="71"/>
      <c r="D7187" s="71" t="s">
        <v>61</v>
      </c>
      <c r="E7187" s="71"/>
      <c r="I7187" s="1" t="s">
        <v>26</v>
      </c>
      <c r="J7187" s="1" t="s">
        <v>25</v>
      </c>
      <c r="K7187" s="1" t="s">
        <v>194</v>
      </c>
      <c r="L7187" s="1" t="s">
        <v>195</v>
      </c>
      <c r="M7187" s="1" t="s">
        <v>196</v>
      </c>
    </row>
    <row r="7188" spans="1:13" ht="52.5" customHeight="1">
      <c r="A7188" s="29" t="str">
        <f>GRD!$N$4</f>
        <v>SELECT</v>
      </c>
      <c r="B7188" s="65" t="e">
        <f t="shared" ref="B7188:B7189" si="2545">HLOOKUP(D7188,$I$47:$M$49,$G7188,FALSE)</f>
        <v>#N/A</v>
      </c>
      <c r="C7188" s="66"/>
      <c r="D7188" s="67">
        <f>VLOOKUP($I7141,DATA!$A$1:$V$200,21,FALSE)</f>
        <v>0</v>
      </c>
      <c r="E7188" s="67"/>
      <c r="G7188" s="1">
        <v>2</v>
      </c>
      <c r="H7188" s="1" t="str">
        <f t="shared" ref="H7188:H7189" si="2546">A7188</f>
        <v>SELECT</v>
      </c>
      <c r="I7188" s="1" t="e">
        <f t="shared" si="2523"/>
        <v>#N/A</v>
      </c>
      <c r="J7188" s="1" t="e">
        <f t="shared" si="2524"/>
        <v>#N/A</v>
      </c>
      <c r="K7188" s="1" t="e">
        <f t="shared" si="2525"/>
        <v>#N/A</v>
      </c>
      <c r="L7188" s="1" t="e">
        <f t="shared" si="2526"/>
        <v>#N/A</v>
      </c>
      <c r="M7188" s="1" t="e">
        <f t="shared" si="2527"/>
        <v>#N/A</v>
      </c>
    </row>
    <row r="7189" spans="1:13" ht="52.5" customHeight="1">
      <c r="A7189" s="29" t="str">
        <f>GRD!$O$4</f>
        <v>SELECT</v>
      </c>
      <c r="B7189" s="65" t="e">
        <f t="shared" si="2545"/>
        <v>#N/A</v>
      </c>
      <c r="C7189" s="66"/>
      <c r="D7189" s="67">
        <f>VLOOKUP($I7141,DATA!$A$1:$V$200,22,FALSE)</f>
        <v>0</v>
      </c>
      <c r="E7189" s="67"/>
      <c r="G7189" s="1">
        <v>3</v>
      </c>
      <c r="H7189" s="1" t="str">
        <f t="shared" si="2546"/>
        <v>SELECT</v>
      </c>
      <c r="I7189" s="1" t="e">
        <f t="shared" si="2523"/>
        <v>#N/A</v>
      </c>
      <c r="J7189" s="1" t="e">
        <f t="shared" si="2524"/>
        <v>#N/A</v>
      </c>
      <c r="K7189" s="1" t="e">
        <f t="shared" si="2525"/>
        <v>#N/A</v>
      </c>
      <c r="L7189" s="1" t="e">
        <f t="shared" si="2526"/>
        <v>#N/A</v>
      </c>
      <c r="M7189" s="1" t="e">
        <f t="shared" si="2527"/>
        <v>#N/A</v>
      </c>
    </row>
    <row r="7195" spans="1:13">
      <c r="A7195" s="64" t="s">
        <v>80</v>
      </c>
      <c r="B7195" s="64"/>
      <c r="C7195" s="64" t="s">
        <v>81</v>
      </c>
      <c r="D7195" s="64"/>
      <c r="E7195" s="64"/>
    </row>
    <row r="7196" spans="1:13">
      <c r="C7196" s="64" t="s">
        <v>82</v>
      </c>
      <c r="D7196" s="64"/>
      <c r="E7196" s="64"/>
    </row>
    <row r="7197" spans="1:13">
      <c r="A7197" s="1" t="s">
        <v>84</v>
      </c>
    </row>
    <row r="7199" spans="1:13">
      <c r="A7199" s="1" t="s">
        <v>83</v>
      </c>
    </row>
    <row r="7201" spans="1:13" s="21" customFormat="1" ht="18.75" customHeight="1">
      <c r="A7201" s="89" t="s">
        <v>34</v>
      </c>
      <c r="B7201" s="89"/>
      <c r="C7201" s="89"/>
      <c r="D7201" s="89"/>
      <c r="E7201" s="89"/>
      <c r="I7201" s="21">
        <f t="shared" ref="I7201" si="2547">I7141+1</f>
        <v>121</v>
      </c>
    </row>
    <row r="7202" spans="1:13" s="21" customFormat="1" ht="30" customHeight="1">
      <c r="A7202" s="90" t="s">
        <v>35</v>
      </c>
      <c r="B7202" s="90"/>
      <c r="C7202" s="90"/>
      <c r="D7202" s="90"/>
      <c r="E7202" s="90"/>
      <c r="H7202" s="1"/>
      <c r="I7202" s="1"/>
      <c r="J7202" s="1"/>
      <c r="K7202" s="1"/>
      <c r="L7202" s="1"/>
      <c r="M7202" s="1"/>
    </row>
    <row r="7203" spans="1:13" ht="18.75" customHeight="1">
      <c r="A7203" s="22" t="s">
        <v>49</v>
      </c>
      <c r="B7203" s="91" t="str">
        <f>IF((SCH!$B$2=""),"",SCH!$B$2)</f>
        <v/>
      </c>
      <c r="C7203" s="91"/>
      <c r="D7203" s="91"/>
      <c r="E7203" s="92"/>
    </row>
    <row r="7204" spans="1:13" ht="18.75" customHeight="1">
      <c r="A7204" s="23" t="s">
        <v>50</v>
      </c>
      <c r="B7204" s="82" t="str">
        <f>IF((SCH!$B$3=""),"",SCH!$B$3)</f>
        <v/>
      </c>
      <c r="C7204" s="82"/>
      <c r="D7204" s="82"/>
      <c r="E7204" s="83"/>
    </row>
    <row r="7205" spans="1:13" ht="18.75" customHeight="1">
      <c r="A7205" s="23" t="s">
        <v>56</v>
      </c>
      <c r="B7205" s="46" t="str">
        <f>IF((SCH!$B$4=""),"",SCH!$B$4)</f>
        <v/>
      </c>
      <c r="C7205" s="24" t="s">
        <v>57</v>
      </c>
      <c r="D7205" s="82" t="str">
        <f>IF((SCH!$B$5=""),"",SCH!$B$5)</f>
        <v/>
      </c>
      <c r="E7205" s="83"/>
    </row>
    <row r="7206" spans="1:13" ht="18.75" customHeight="1">
      <c r="A7206" s="23" t="s">
        <v>51</v>
      </c>
      <c r="B7206" s="82" t="str">
        <f>IF((SCH!$B$6=""),"",SCH!$B$6)</f>
        <v/>
      </c>
      <c r="C7206" s="82"/>
      <c r="D7206" s="82"/>
      <c r="E7206" s="83"/>
    </row>
    <row r="7207" spans="1:13" ht="18.75" customHeight="1">
      <c r="A7207" s="23" t="s">
        <v>52</v>
      </c>
      <c r="B7207" s="82" t="str">
        <f>IF((SCH!$B$7=""),"",SCH!$B$7)</f>
        <v/>
      </c>
      <c r="C7207" s="82"/>
      <c r="D7207" s="82"/>
      <c r="E7207" s="83"/>
    </row>
    <row r="7208" spans="1:13" ht="18.75" customHeight="1">
      <c r="A7208" s="25" t="s">
        <v>53</v>
      </c>
      <c r="B7208" s="84" t="str">
        <f>IF((SCH!$B$8=""),"",SCH!$B$8)</f>
        <v/>
      </c>
      <c r="C7208" s="84"/>
      <c r="D7208" s="84"/>
      <c r="E7208" s="85"/>
    </row>
    <row r="7209" spans="1:13" ht="26.25" customHeight="1">
      <c r="A7209" s="86" t="s">
        <v>36</v>
      </c>
      <c r="B7209" s="86"/>
      <c r="C7209" s="86"/>
      <c r="D7209" s="86"/>
      <c r="E7209" s="86"/>
    </row>
    <row r="7210" spans="1:13" s="21" customFormat="1" ht="15" customHeight="1">
      <c r="A7210" s="87" t="s">
        <v>37</v>
      </c>
      <c r="B7210" s="87"/>
      <c r="C7210" s="87"/>
      <c r="D7210" s="87"/>
      <c r="E7210" s="87"/>
      <c r="H7210" s="1"/>
      <c r="I7210" s="1"/>
      <c r="J7210" s="1"/>
      <c r="K7210" s="1"/>
      <c r="L7210" s="1"/>
      <c r="M7210" s="1"/>
    </row>
    <row r="7211" spans="1:13" s="21" customFormat="1">
      <c r="A7211" s="88" t="s">
        <v>38</v>
      </c>
      <c r="B7211" s="88"/>
      <c r="C7211" s="88"/>
      <c r="D7211" s="88"/>
      <c r="E7211" s="88"/>
      <c r="H7211" s="1"/>
      <c r="I7211" s="1"/>
      <c r="J7211" s="1"/>
      <c r="K7211" s="1"/>
      <c r="L7211" s="1"/>
      <c r="M7211" s="1"/>
    </row>
    <row r="7212" spans="1:13" ht="26.25" customHeight="1">
      <c r="A7212" s="72" t="s">
        <v>39</v>
      </c>
      <c r="B7212" s="72"/>
      <c r="C7212" s="72"/>
      <c r="D7212" s="72"/>
      <c r="E7212" s="72"/>
    </row>
    <row r="7213" spans="1:13" ht="23.25">
      <c r="A7213" s="5" t="s">
        <v>45</v>
      </c>
      <c r="B7213" s="45">
        <f>VLOOKUP($I7201,DATA!$A$1:$V$200,2,FALSE)</f>
        <v>0</v>
      </c>
      <c r="C7213" s="43" t="s">
        <v>48</v>
      </c>
      <c r="D7213" s="81">
        <f>VLOOKUP($I7201,DATA!$A$1:$V$200,3,FALSE)</f>
        <v>0</v>
      </c>
      <c r="E7213" s="81"/>
    </row>
    <row r="7214" spans="1:13" ht="23.25">
      <c r="A7214" s="5" t="s">
        <v>46</v>
      </c>
      <c r="B7214" s="79">
        <f>VLOOKUP($I7201,DATA!$A$1:$V$200,4,FALSE)</f>
        <v>0</v>
      </c>
      <c r="C7214" s="79"/>
      <c r="D7214" s="79"/>
      <c r="E7214" s="79"/>
    </row>
    <row r="7215" spans="1:13" ht="23.25">
      <c r="A7215" s="5" t="s">
        <v>47</v>
      </c>
      <c r="B7215" s="79">
        <f>VLOOKUP($I7201,DATA!$A$1:$V$200,5,FALSE)</f>
        <v>0</v>
      </c>
      <c r="C7215" s="79"/>
      <c r="D7215" s="79"/>
      <c r="E7215" s="79"/>
    </row>
    <row r="7216" spans="1:13" ht="23.25" customHeight="1">
      <c r="A7216" s="5" t="s">
        <v>40</v>
      </c>
      <c r="B7216" s="79">
        <f>VLOOKUP($I7201,DATA!$A$1:$V$200,6,FALSE)</f>
        <v>0</v>
      </c>
      <c r="C7216" s="79"/>
      <c r="D7216" s="79"/>
      <c r="E7216" s="79"/>
    </row>
    <row r="7217" spans="1:5" ht="23.25" customHeight="1">
      <c r="A7217" s="5" t="s">
        <v>41</v>
      </c>
      <c r="B7217" s="79">
        <f>VLOOKUP($I7201,DATA!$A$1:$V$200,7,FALSE)</f>
        <v>0</v>
      </c>
      <c r="C7217" s="79"/>
      <c r="D7217" s="79"/>
      <c r="E7217" s="79"/>
    </row>
    <row r="7218" spans="1:5" ht="23.25" customHeight="1">
      <c r="A7218" s="5" t="s">
        <v>42</v>
      </c>
      <c r="B7218" s="79">
        <f>VLOOKUP($I7201,DATA!$A$1:$V$200,8,FALSE)</f>
        <v>0</v>
      </c>
      <c r="C7218" s="79"/>
      <c r="D7218" s="79"/>
      <c r="E7218" s="79"/>
    </row>
    <row r="7219" spans="1:5" ht="25.5">
      <c r="A7219" s="5" t="s">
        <v>43</v>
      </c>
      <c r="B7219" s="79">
        <f>VLOOKUP($I7201,DATA!$A$1:$V$200,9,FALSE)</f>
        <v>0</v>
      </c>
      <c r="C7219" s="79"/>
      <c r="D7219" s="79"/>
      <c r="E7219" s="79"/>
    </row>
    <row r="7220" spans="1:5" ht="22.5" customHeight="1">
      <c r="A7220" s="80" t="s">
        <v>44</v>
      </c>
      <c r="B7220" s="80"/>
      <c r="C7220" s="80"/>
      <c r="D7220" s="80"/>
      <c r="E7220" s="80"/>
    </row>
    <row r="7221" spans="1:5" ht="18.75" customHeight="1">
      <c r="A7221" s="72" t="s">
        <v>58</v>
      </c>
      <c r="B7221" s="72"/>
      <c r="C7221" s="72"/>
      <c r="D7221" s="72"/>
      <c r="E7221" s="72"/>
    </row>
    <row r="7222" spans="1:5" ht="22.5" customHeight="1">
      <c r="A7222" s="26" t="s">
        <v>74</v>
      </c>
    </row>
    <row r="7223" spans="1:5" ht="18" customHeight="1">
      <c r="A7223" s="44" t="s">
        <v>59</v>
      </c>
      <c r="B7223" s="73" t="s">
        <v>60</v>
      </c>
      <c r="C7223" s="74"/>
      <c r="D7223" s="73" t="s">
        <v>61</v>
      </c>
      <c r="E7223" s="74"/>
    </row>
    <row r="7224" spans="1:5" ht="37.5" customHeight="1">
      <c r="A7224" s="28" t="s">
        <v>62</v>
      </c>
      <c r="B7224" s="65" t="e">
        <f t="shared" ref="B7224" si="2548">HLOOKUP(D7224,$I$23:$M$32,2,FALSE)</f>
        <v>#N/A</v>
      </c>
      <c r="C7224" s="66"/>
      <c r="D7224" s="68">
        <f>VLOOKUP($I7201,DATA!$A$1:$V$200,10,FALSE)</f>
        <v>0</v>
      </c>
      <c r="E7224" s="69"/>
    </row>
    <row r="7225" spans="1:5" ht="37.5" customHeight="1">
      <c r="A7225" s="28" t="s">
        <v>63</v>
      </c>
      <c r="B7225" s="65" t="e">
        <f t="shared" ref="B7225" si="2549">HLOOKUP(D7224,$I$23:$M$32,3,FALSE)</f>
        <v>#N/A</v>
      </c>
      <c r="C7225" s="66"/>
      <c r="D7225" s="68">
        <f>VLOOKUP($I7201,DATA!$A$1:$V$200,11,FALSE)</f>
        <v>0</v>
      </c>
      <c r="E7225" s="69"/>
    </row>
    <row r="7226" spans="1:5" ht="37.5" customHeight="1">
      <c r="A7226" s="28" t="s">
        <v>64</v>
      </c>
      <c r="B7226" s="65" t="e">
        <f t="shared" ref="B7226" si="2550">HLOOKUP(D7224,$I$23:$M$32,4,FALSE)</f>
        <v>#N/A</v>
      </c>
      <c r="C7226" s="66"/>
      <c r="D7226" s="68">
        <f>VLOOKUP($I7201,DATA!$A$1:$V$200,12,FALSE)</f>
        <v>0</v>
      </c>
      <c r="E7226" s="69"/>
    </row>
    <row r="7227" spans="1:5" ht="21.75" customHeight="1">
      <c r="A7227" s="26" t="s">
        <v>75</v>
      </c>
    </row>
    <row r="7228" spans="1:5" ht="18" customHeight="1">
      <c r="A7228" s="75" t="s">
        <v>65</v>
      </c>
      <c r="B7228" s="73" t="s">
        <v>60</v>
      </c>
      <c r="C7228" s="74"/>
      <c r="D7228" s="73" t="s">
        <v>61</v>
      </c>
      <c r="E7228" s="74"/>
    </row>
    <row r="7229" spans="1:5" ht="37.5" customHeight="1">
      <c r="A7229" s="76"/>
      <c r="B7229" s="65" t="e">
        <f t="shared" ref="B7229" si="2551">HLOOKUP(D7224,$I$23:$M$32,5,FALSE)</f>
        <v>#N/A</v>
      </c>
      <c r="C7229" s="66"/>
      <c r="D7229" s="68">
        <f>VLOOKUP($I7201,DATA!$A$1:$V$200,13,FALSE)</f>
        <v>0</v>
      </c>
      <c r="E7229" s="69"/>
    </row>
    <row r="7230" spans="1:5" ht="22.5" customHeight="1">
      <c r="A7230" s="26" t="s">
        <v>76</v>
      </c>
    </row>
    <row r="7231" spans="1:5" ht="18" customHeight="1">
      <c r="A7231" s="77" t="s">
        <v>66</v>
      </c>
      <c r="B7231" s="73" t="s">
        <v>60</v>
      </c>
      <c r="C7231" s="74"/>
      <c r="D7231" s="73" t="s">
        <v>61</v>
      </c>
      <c r="E7231" s="74"/>
    </row>
    <row r="7232" spans="1:5" ht="37.5" customHeight="1">
      <c r="A7232" s="78"/>
      <c r="B7232" s="65" t="e">
        <f t="shared" ref="B7232" si="2552">HLOOKUP(D7224,$I$23:$M$32,6,FALSE)</f>
        <v>#N/A</v>
      </c>
      <c r="C7232" s="66"/>
      <c r="D7232" s="68">
        <f>VLOOKUP($I7201,DATA!$A$1:$V$200,14,FALSE)</f>
        <v>0</v>
      </c>
      <c r="E7232" s="69"/>
    </row>
    <row r="7233" spans="1:13" ht="22.5" customHeight="1">
      <c r="A7233" s="26" t="s">
        <v>77</v>
      </c>
    </row>
    <row r="7234" spans="1:13" ht="30" customHeight="1">
      <c r="A7234" s="27" t="s">
        <v>67</v>
      </c>
      <c r="B7234" s="73" t="s">
        <v>60</v>
      </c>
      <c r="C7234" s="74"/>
      <c r="D7234" s="73" t="s">
        <v>61</v>
      </c>
      <c r="E7234" s="74"/>
    </row>
    <row r="7235" spans="1:13" ht="37.5" customHeight="1">
      <c r="A7235" s="28" t="s">
        <v>68</v>
      </c>
      <c r="B7235" s="65" t="e">
        <f t="shared" ref="B7235" si="2553">HLOOKUP(D7224,$I$23:$M$32,7,FALSE)</f>
        <v>#N/A</v>
      </c>
      <c r="C7235" s="66"/>
      <c r="D7235" s="68">
        <f>VLOOKUP($I7201,DATA!$A$1:$V$200,15,FALSE)</f>
        <v>0</v>
      </c>
      <c r="E7235" s="69"/>
    </row>
    <row r="7236" spans="1:13" ht="37.5" customHeight="1">
      <c r="A7236" s="28" t="s">
        <v>69</v>
      </c>
      <c r="B7236" s="65" t="e">
        <f t="shared" ref="B7236" si="2554">HLOOKUP(D7224,$I$23:$M$32,8,FALSE)</f>
        <v>#N/A</v>
      </c>
      <c r="C7236" s="66"/>
      <c r="D7236" s="68">
        <f>VLOOKUP($I7201,DATA!$A$1:$V$200,16,FALSE)</f>
        <v>0</v>
      </c>
      <c r="E7236" s="69"/>
    </row>
    <row r="7237" spans="1:13" ht="45" customHeight="1">
      <c r="A7237" s="29" t="s">
        <v>70</v>
      </c>
      <c r="B7237" s="65" t="e">
        <f t="shared" ref="B7237" si="2555">HLOOKUP(D7224,$I$23:$M$32,9,FALSE)</f>
        <v>#N/A</v>
      </c>
      <c r="C7237" s="66"/>
      <c r="D7237" s="68">
        <f>VLOOKUP($I7201,DATA!$A$1:$V$200,17,FALSE)</f>
        <v>0</v>
      </c>
      <c r="E7237" s="69"/>
    </row>
    <row r="7238" spans="1:13" ht="37.5" customHeight="1">
      <c r="A7238" s="28" t="s">
        <v>71</v>
      </c>
      <c r="B7238" s="65" t="e">
        <f t="shared" ref="B7238" si="2556">HLOOKUP(D7224,$I$23:$M$32,10,FALSE)</f>
        <v>#N/A</v>
      </c>
      <c r="C7238" s="66"/>
      <c r="D7238" s="68">
        <f>VLOOKUP($I7201,DATA!$A$1:$V$200,18,FALSE)</f>
        <v>0</v>
      </c>
      <c r="E7238" s="69"/>
    </row>
    <row r="7239" spans="1:13" ht="37.5" customHeight="1">
      <c r="A7239" s="30"/>
      <c r="B7239" s="31"/>
      <c r="C7239" s="31"/>
      <c r="D7239" s="32"/>
      <c r="E7239" s="32"/>
    </row>
    <row r="7240" spans="1:13" ht="18.75" customHeight="1">
      <c r="A7240" s="72" t="s">
        <v>72</v>
      </c>
      <c r="B7240" s="72"/>
      <c r="C7240" s="72"/>
      <c r="D7240" s="72"/>
      <c r="E7240" s="72"/>
    </row>
    <row r="7241" spans="1:13" ht="22.5" customHeight="1">
      <c r="A7241" s="26" t="s">
        <v>78</v>
      </c>
    </row>
    <row r="7242" spans="1:13" ht="30" customHeight="1">
      <c r="A7242" s="27" t="s">
        <v>73</v>
      </c>
      <c r="B7242" s="73" t="s">
        <v>60</v>
      </c>
      <c r="C7242" s="74"/>
      <c r="D7242" s="73" t="s">
        <v>61</v>
      </c>
      <c r="E7242" s="74"/>
      <c r="I7242" s="1" t="s">
        <v>26</v>
      </c>
      <c r="J7242" s="1" t="s">
        <v>25</v>
      </c>
      <c r="K7242" s="1" t="s">
        <v>194</v>
      </c>
      <c r="L7242" s="1" t="s">
        <v>195</v>
      </c>
      <c r="M7242" s="1" t="s">
        <v>196</v>
      </c>
    </row>
    <row r="7243" spans="1:13" ht="52.5" customHeight="1">
      <c r="A7243" s="29" t="str">
        <f>GRD!$L$4</f>
        <v>SELECT</v>
      </c>
      <c r="B7243" s="65" t="e">
        <f t="shared" ref="B7243:B7244" si="2557">HLOOKUP(D7243,$I$42:$M$44,$G7243,FALSE)</f>
        <v>#N/A</v>
      </c>
      <c r="C7243" s="66"/>
      <c r="D7243" s="68">
        <f>VLOOKUP($I7201,DATA!$A$1:$V$200,19,FALSE)</f>
        <v>0</v>
      </c>
      <c r="E7243" s="69"/>
      <c r="G7243" s="1">
        <v>2</v>
      </c>
      <c r="H7243" s="1" t="str">
        <f t="shared" ref="H7243:H7244" si="2558">A7243</f>
        <v>SELECT</v>
      </c>
      <c r="I7243" s="1" t="e">
        <f t="shared" ref="I7243:I7244" si="2559">VLOOKUP($H7243,$H$3:$M$15,2,FALSE)</f>
        <v>#N/A</v>
      </c>
      <c r="J7243" s="1" t="e">
        <f t="shared" ref="J7243:J7244" si="2560">VLOOKUP($H7243,$H$3:$M$15,3,FALSE)</f>
        <v>#N/A</v>
      </c>
      <c r="K7243" s="1" t="e">
        <f t="shared" ref="K7243:K7244" si="2561">VLOOKUP($H7243,$H$3:$M$15,4,FALSE)</f>
        <v>#N/A</v>
      </c>
      <c r="L7243" s="1" t="e">
        <f t="shared" ref="L7243:L7244" si="2562">VLOOKUP($H7243,$H$3:$M$15,5,FALSE)</f>
        <v>#N/A</v>
      </c>
      <c r="M7243" s="1" t="e">
        <f t="shared" ref="M7243:M7244" si="2563">VLOOKUP($H7243,$H$3:$M$15,6,FALSE)</f>
        <v>#N/A</v>
      </c>
    </row>
    <row r="7244" spans="1:13" ht="52.5" customHeight="1">
      <c r="A7244" s="29" t="str">
        <f>GRD!$M$4</f>
        <v>SELECT</v>
      </c>
      <c r="B7244" s="65" t="e">
        <f t="shared" si="2557"/>
        <v>#N/A</v>
      </c>
      <c r="C7244" s="66"/>
      <c r="D7244" s="68">
        <f>VLOOKUP($I7201,DATA!$A$1:$V$200,20,FALSE)</f>
        <v>0</v>
      </c>
      <c r="E7244" s="69"/>
      <c r="G7244" s="1">
        <v>3</v>
      </c>
      <c r="H7244" s="1" t="str">
        <f t="shared" si="2558"/>
        <v>SELECT</v>
      </c>
      <c r="I7244" s="1" t="e">
        <f t="shared" si="2559"/>
        <v>#N/A</v>
      </c>
      <c r="J7244" s="1" t="e">
        <f t="shared" si="2560"/>
        <v>#N/A</v>
      </c>
      <c r="K7244" s="1" t="e">
        <f t="shared" si="2561"/>
        <v>#N/A</v>
      </c>
      <c r="L7244" s="1" t="e">
        <f t="shared" si="2562"/>
        <v>#N/A</v>
      </c>
      <c r="M7244" s="1" t="e">
        <f t="shared" si="2563"/>
        <v>#N/A</v>
      </c>
    </row>
    <row r="7245" spans="1:13" ht="37.5" customHeight="1">
      <c r="A7245" s="70" t="s">
        <v>79</v>
      </c>
      <c r="B7245" s="70"/>
      <c r="C7245" s="70"/>
      <c r="D7245" s="70"/>
      <c r="E7245" s="70"/>
    </row>
    <row r="7246" spans="1:13" ht="12" customHeight="1">
      <c r="A7246" s="33"/>
      <c r="B7246" s="33"/>
      <c r="C7246" s="33"/>
      <c r="D7246" s="33"/>
      <c r="E7246" s="33"/>
    </row>
    <row r="7247" spans="1:13" ht="30" customHeight="1">
      <c r="A7247" s="27" t="s">
        <v>73</v>
      </c>
      <c r="B7247" s="71" t="s">
        <v>60</v>
      </c>
      <c r="C7247" s="71"/>
      <c r="D7247" s="71" t="s">
        <v>61</v>
      </c>
      <c r="E7247" s="71"/>
      <c r="I7247" s="1" t="s">
        <v>26</v>
      </c>
      <c r="J7247" s="1" t="s">
        <v>25</v>
      </c>
      <c r="K7247" s="1" t="s">
        <v>194</v>
      </c>
      <c r="L7247" s="1" t="s">
        <v>195</v>
      </c>
      <c r="M7247" s="1" t="s">
        <v>196</v>
      </c>
    </row>
    <row r="7248" spans="1:13" ht="52.5" customHeight="1">
      <c r="A7248" s="29" t="str">
        <f>GRD!$N$4</f>
        <v>SELECT</v>
      </c>
      <c r="B7248" s="65" t="e">
        <f t="shared" ref="B7248:B7249" si="2564">HLOOKUP(D7248,$I$47:$M$49,$G7248,FALSE)</f>
        <v>#N/A</v>
      </c>
      <c r="C7248" s="66"/>
      <c r="D7248" s="67">
        <f>VLOOKUP($I7201,DATA!$A$1:$V$200,21,FALSE)</f>
        <v>0</v>
      </c>
      <c r="E7248" s="67"/>
      <c r="G7248" s="1">
        <v>2</v>
      </c>
      <c r="H7248" s="1" t="str">
        <f t="shared" ref="H7248:H7249" si="2565">A7248</f>
        <v>SELECT</v>
      </c>
      <c r="I7248" s="1" t="e">
        <f t="shared" ref="I7248:I7309" si="2566">VLOOKUP($H7248,$H$3:$M$15,2,FALSE)</f>
        <v>#N/A</v>
      </c>
      <c r="J7248" s="1" t="e">
        <f t="shared" ref="J7248:J7309" si="2567">VLOOKUP($H7248,$H$3:$M$15,3,FALSE)</f>
        <v>#N/A</v>
      </c>
      <c r="K7248" s="1" t="e">
        <f t="shared" ref="K7248:K7309" si="2568">VLOOKUP($H7248,$H$3:$M$15,4,FALSE)</f>
        <v>#N/A</v>
      </c>
      <c r="L7248" s="1" t="e">
        <f t="shared" ref="L7248:L7309" si="2569">VLOOKUP($H7248,$H$3:$M$15,5,FALSE)</f>
        <v>#N/A</v>
      </c>
      <c r="M7248" s="1" t="e">
        <f t="shared" ref="M7248:M7309" si="2570">VLOOKUP($H7248,$H$3:$M$15,6,FALSE)</f>
        <v>#N/A</v>
      </c>
    </row>
    <row r="7249" spans="1:13" ht="52.5" customHeight="1">
      <c r="A7249" s="29" t="str">
        <f>GRD!$O$4</f>
        <v>SELECT</v>
      </c>
      <c r="B7249" s="65" t="e">
        <f t="shared" si="2564"/>
        <v>#N/A</v>
      </c>
      <c r="C7249" s="66"/>
      <c r="D7249" s="67">
        <f>VLOOKUP($I7201,DATA!$A$1:$V$200,22,FALSE)</f>
        <v>0</v>
      </c>
      <c r="E7249" s="67"/>
      <c r="G7249" s="1">
        <v>3</v>
      </c>
      <c r="H7249" s="1" t="str">
        <f t="shared" si="2565"/>
        <v>SELECT</v>
      </c>
      <c r="I7249" s="1" t="e">
        <f t="shared" si="2566"/>
        <v>#N/A</v>
      </c>
      <c r="J7249" s="1" t="e">
        <f t="shared" si="2567"/>
        <v>#N/A</v>
      </c>
      <c r="K7249" s="1" t="e">
        <f t="shared" si="2568"/>
        <v>#N/A</v>
      </c>
      <c r="L7249" s="1" t="e">
        <f t="shared" si="2569"/>
        <v>#N/A</v>
      </c>
      <c r="M7249" s="1" t="e">
        <f t="shared" si="2570"/>
        <v>#N/A</v>
      </c>
    </row>
    <row r="7255" spans="1:13">
      <c r="A7255" s="64" t="s">
        <v>80</v>
      </c>
      <c r="B7255" s="64"/>
      <c r="C7255" s="64" t="s">
        <v>81</v>
      </c>
      <c r="D7255" s="64"/>
      <c r="E7255" s="64"/>
    </row>
    <row r="7256" spans="1:13">
      <c r="C7256" s="64" t="s">
        <v>82</v>
      </c>
      <c r="D7256" s="64"/>
      <c r="E7256" s="64"/>
    </row>
    <row r="7257" spans="1:13">
      <c r="A7257" s="1" t="s">
        <v>84</v>
      </c>
    </row>
    <row r="7259" spans="1:13">
      <c r="A7259" s="1" t="s">
        <v>83</v>
      </c>
    </row>
    <row r="7261" spans="1:13" s="21" customFormat="1" ht="18.75" customHeight="1">
      <c r="A7261" s="89" t="s">
        <v>34</v>
      </c>
      <c r="B7261" s="89"/>
      <c r="C7261" s="89"/>
      <c r="D7261" s="89"/>
      <c r="E7261" s="89"/>
      <c r="I7261" s="21">
        <f t="shared" ref="I7261" si="2571">I7201+1</f>
        <v>122</v>
      </c>
    </row>
    <row r="7262" spans="1:13" s="21" customFormat="1" ht="30" customHeight="1">
      <c r="A7262" s="90" t="s">
        <v>35</v>
      </c>
      <c r="B7262" s="90"/>
      <c r="C7262" s="90"/>
      <c r="D7262" s="90"/>
      <c r="E7262" s="90"/>
      <c r="H7262" s="1"/>
      <c r="I7262" s="1"/>
      <c r="J7262" s="1"/>
      <c r="K7262" s="1"/>
      <c r="L7262" s="1"/>
      <c r="M7262" s="1"/>
    </row>
    <row r="7263" spans="1:13" ht="18.75" customHeight="1">
      <c r="A7263" s="22" t="s">
        <v>49</v>
      </c>
      <c r="B7263" s="91" t="str">
        <f>IF((SCH!$B$2=""),"",SCH!$B$2)</f>
        <v/>
      </c>
      <c r="C7263" s="91"/>
      <c r="D7263" s="91"/>
      <c r="E7263" s="92"/>
    </row>
    <row r="7264" spans="1:13" ht="18.75" customHeight="1">
      <c r="A7264" s="23" t="s">
        <v>50</v>
      </c>
      <c r="B7264" s="82" t="str">
        <f>IF((SCH!$B$3=""),"",SCH!$B$3)</f>
        <v/>
      </c>
      <c r="C7264" s="82"/>
      <c r="D7264" s="82"/>
      <c r="E7264" s="83"/>
    </row>
    <row r="7265" spans="1:13" ht="18.75" customHeight="1">
      <c r="A7265" s="23" t="s">
        <v>56</v>
      </c>
      <c r="B7265" s="46" t="str">
        <f>IF((SCH!$B$4=""),"",SCH!$B$4)</f>
        <v/>
      </c>
      <c r="C7265" s="24" t="s">
        <v>57</v>
      </c>
      <c r="D7265" s="82" t="str">
        <f>IF((SCH!$B$5=""),"",SCH!$B$5)</f>
        <v/>
      </c>
      <c r="E7265" s="83"/>
    </row>
    <row r="7266" spans="1:13" ht="18.75" customHeight="1">
      <c r="A7266" s="23" t="s">
        <v>51</v>
      </c>
      <c r="B7266" s="82" t="str">
        <f>IF((SCH!$B$6=""),"",SCH!$B$6)</f>
        <v/>
      </c>
      <c r="C7266" s="82"/>
      <c r="D7266" s="82"/>
      <c r="E7266" s="83"/>
    </row>
    <row r="7267" spans="1:13" ht="18.75" customHeight="1">
      <c r="A7267" s="23" t="s">
        <v>52</v>
      </c>
      <c r="B7267" s="82" t="str">
        <f>IF((SCH!$B$7=""),"",SCH!$B$7)</f>
        <v/>
      </c>
      <c r="C7267" s="82"/>
      <c r="D7267" s="82"/>
      <c r="E7267" s="83"/>
    </row>
    <row r="7268" spans="1:13" ht="18.75" customHeight="1">
      <c r="A7268" s="25" t="s">
        <v>53</v>
      </c>
      <c r="B7268" s="84" t="str">
        <f>IF((SCH!$B$8=""),"",SCH!$B$8)</f>
        <v/>
      </c>
      <c r="C7268" s="84"/>
      <c r="D7268" s="84"/>
      <c r="E7268" s="85"/>
    </row>
    <row r="7269" spans="1:13" ht="26.25" customHeight="1">
      <c r="A7269" s="86" t="s">
        <v>36</v>
      </c>
      <c r="B7269" s="86"/>
      <c r="C7269" s="86"/>
      <c r="D7269" s="86"/>
      <c r="E7269" s="86"/>
    </row>
    <row r="7270" spans="1:13" s="21" customFormat="1" ht="15" customHeight="1">
      <c r="A7270" s="87" t="s">
        <v>37</v>
      </c>
      <c r="B7270" s="87"/>
      <c r="C7270" s="87"/>
      <c r="D7270" s="87"/>
      <c r="E7270" s="87"/>
      <c r="H7270" s="1"/>
      <c r="I7270" s="1"/>
      <c r="J7270" s="1"/>
      <c r="K7270" s="1"/>
      <c r="L7270" s="1"/>
      <c r="M7270" s="1"/>
    </row>
    <row r="7271" spans="1:13" s="21" customFormat="1">
      <c r="A7271" s="88" t="s">
        <v>38</v>
      </c>
      <c r="B7271" s="88"/>
      <c r="C7271" s="88"/>
      <c r="D7271" s="88"/>
      <c r="E7271" s="88"/>
      <c r="H7271" s="1"/>
      <c r="I7271" s="1"/>
      <c r="J7271" s="1"/>
      <c r="K7271" s="1"/>
      <c r="L7271" s="1"/>
      <c r="M7271" s="1"/>
    </row>
    <row r="7272" spans="1:13" ht="26.25" customHeight="1">
      <c r="A7272" s="72" t="s">
        <v>39</v>
      </c>
      <c r="B7272" s="72"/>
      <c r="C7272" s="72"/>
      <c r="D7272" s="72"/>
      <c r="E7272" s="72"/>
    </row>
    <row r="7273" spans="1:13" ht="23.25">
      <c r="A7273" s="5" t="s">
        <v>45</v>
      </c>
      <c r="B7273" s="45">
        <f>VLOOKUP($I7261,DATA!$A$1:$V$200,2,FALSE)</f>
        <v>0</v>
      </c>
      <c r="C7273" s="43" t="s">
        <v>48</v>
      </c>
      <c r="D7273" s="81">
        <f>VLOOKUP($I7261,DATA!$A$1:$V$200,3,FALSE)</f>
        <v>0</v>
      </c>
      <c r="E7273" s="81"/>
    </row>
    <row r="7274" spans="1:13" ht="23.25">
      <c r="A7274" s="5" t="s">
        <v>46</v>
      </c>
      <c r="B7274" s="79">
        <f>VLOOKUP($I7261,DATA!$A$1:$V$200,4,FALSE)</f>
        <v>0</v>
      </c>
      <c r="C7274" s="79"/>
      <c r="D7274" s="79"/>
      <c r="E7274" s="79"/>
    </row>
    <row r="7275" spans="1:13" ht="23.25">
      <c r="A7275" s="5" t="s">
        <v>47</v>
      </c>
      <c r="B7275" s="79">
        <f>VLOOKUP($I7261,DATA!$A$1:$V$200,5,FALSE)</f>
        <v>0</v>
      </c>
      <c r="C7275" s="79"/>
      <c r="D7275" s="79"/>
      <c r="E7275" s="79"/>
    </row>
    <row r="7276" spans="1:13" ht="23.25" customHeight="1">
      <c r="A7276" s="5" t="s">
        <v>40</v>
      </c>
      <c r="B7276" s="79">
        <f>VLOOKUP($I7261,DATA!$A$1:$V$200,6,FALSE)</f>
        <v>0</v>
      </c>
      <c r="C7276" s="79"/>
      <c r="D7276" s="79"/>
      <c r="E7276" s="79"/>
    </row>
    <row r="7277" spans="1:13" ht="23.25" customHeight="1">
      <c r="A7277" s="5" t="s">
        <v>41</v>
      </c>
      <c r="B7277" s="79">
        <f>VLOOKUP($I7261,DATA!$A$1:$V$200,7,FALSE)</f>
        <v>0</v>
      </c>
      <c r="C7277" s="79"/>
      <c r="D7277" s="79"/>
      <c r="E7277" s="79"/>
    </row>
    <row r="7278" spans="1:13" ht="23.25" customHeight="1">
      <c r="A7278" s="5" t="s">
        <v>42</v>
      </c>
      <c r="B7278" s="79">
        <f>VLOOKUP($I7261,DATA!$A$1:$V$200,8,FALSE)</f>
        <v>0</v>
      </c>
      <c r="C7278" s="79"/>
      <c r="D7278" s="79"/>
      <c r="E7278" s="79"/>
    </row>
    <row r="7279" spans="1:13" ht="25.5">
      <c r="A7279" s="5" t="s">
        <v>43</v>
      </c>
      <c r="B7279" s="79">
        <f>VLOOKUP($I7261,DATA!$A$1:$V$200,9,FALSE)</f>
        <v>0</v>
      </c>
      <c r="C7279" s="79"/>
      <c r="D7279" s="79"/>
      <c r="E7279" s="79"/>
    </row>
    <row r="7280" spans="1:13" ht="22.5" customHeight="1">
      <c r="A7280" s="80" t="s">
        <v>44</v>
      </c>
      <c r="B7280" s="80"/>
      <c r="C7280" s="80"/>
      <c r="D7280" s="80"/>
      <c r="E7280" s="80"/>
    </row>
    <row r="7281" spans="1:5" ht="18.75" customHeight="1">
      <c r="A7281" s="72" t="s">
        <v>58</v>
      </c>
      <c r="B7281" s="72"/>
      <c r="C7281" s="72"/>
      <c r="D7281" s="72"/>
      <c r="E7281" s="72"/>
    </row>
    <row r="7282" spans="1:5" ht="22.5" customHeight="1">
      <c r="A7282" s="26" t="s">
        <v>74</v>
      </c>
    </row>
    <row r="7283" spans="1:5" ht="18" customHeight="1">
      <c r="A7283" s="44" t="s">
        <v>59</v>
      </c>
      <c r="B7283" s="73" t="s">
        <v>60</v>
      </c>
      <c r="C7283" s="74"/>
      <c r="D7283" s="73" t="s">
        <v>61</v>
      </c>
      <c r="E7283" s="74"/>
    </row>
    <row r="7284" spans="1:5" ht="37.5" customHeight="1">
      <c r="A7284" s="28" t="s">
        <v>62</v>
      </c>
      <c r="B7284" s="65" t="e">
        <f t="shared" ref="B7284" si="2572">HLOOKUP(D7284,$I$23:$M$32,2,FALSE)</f>
        <v>#N/A</v>
      </c>
      <c r="C7284" s="66"/>
      <c r="D7284" s="68">
        <f>VLOOKUP($I7261,DATA!$A$1:$V$200,10,FALSE)</f>
        <v>0</v>
      </c>
      <c r="E7284" s="69"/>
    </row>
    <row r="7285" spans="1:5" ht="37.5" customHeight="1">
      <c r="A7285" s="28" t="s">
        <v>63</v>
      </c>
      <c r="B7285" s="65" t="e">
        <f t="shared" ref="B7285" si="2573">HLOOKUP(D7284,$I$23:$M$32,3,FALSE)</f>
        <v>#N/A</v>
      </c>
      <c r="C7285" s="66"/>
      <c r="D7285" s="68">
        <f>VLOOKUP($I7261,DATA!$A$1:$V$200,11,FALSE)</f>
        <v>0</v>
      </c>
      <c r="E7285" s="69"/>
    </row>
    <row r="7286" spans="1:5" ht="37.5" customHeight="1">
      <c r="A7286" s="28" t="s">
        <v>64</v>
      </c>
      <c r="B7286" s="65" t="e">
        <f t="shared" ref="B7286" si="2574">HLOOKUP(D7284,$I$23:$M$32,4,FALSE)</f>
        <v>#N/A</v>
      </c>
      <c r="C7286" s="66"/>
      <c r="D7286" s="68">
        <f>VLOOKUP($I7261,DATA!$A$1:$V$200,12,FALSE)</f>
        <v>0</v>
      </c>
      <c r="E7286" s="69"/>
    </row>
    <row r="7287" spans="1:5" ht="21.75" customHeight="1">
      <c r="A7287" s="26" t="s">
        <v>75</v>
      </c>
    </row>
    <row r="7288" spans="1:5" ht="18" customHeight="1">
      <c r="A7288" s="75" t="s">
        <v>65</v>
      </c>
      <c r="B7288" s="73" t="s">
        <v>60</v>
      </c>
      <c r="C7288" s="74"/>
      <c r="D7288" s="73" t="s">
        <v>61</v>
      </c>
      <c r="E7288" s="74"/>
    </row>
    <row r="7289" spans="1:5" ht="37.5" customHeight="1">
      <c r="A7289" s="76"/>
      <c r="B7289" s="65" t="e">
        <f t="shared" ref="B7289" si="2575">HLOOKUP(D7284,$I$23:$M$32,5,FALSE)</f>
        <v>#N/A</v>
      </c>
      <c r="C7289" s="66"/>
      <c r="D7289" s="68">
        <f>VLOOKUP($I7261,DATA!$A$1:$V$200,13,FALSE)</f>
        <v>0</v>
      </c>
      <c r="E7289" s="69"/>
    </row>
    <row r="7290" spans="1:5" ht="22.5" customHeight="1">
      <c r="A7290" s="26" t="s">
        <v>76</v>
      </c>
    </row>
    <row r="7291" spans="1:5" ht="18" customHeight="1">
      <c r="A7291" s="77" t="s">
        <v>66</v>
      </c>
      <c r="B7291" s="73" t="s">
        <v>60</v>
      </c>
      <c r="C7291" s="74"/>
      <c r="D7291" s="73" t="s">
        <v>61</v>
      </c>
      <c r="E7291" s="74"/>
    </row>
    <row r="7292" spans="1:5" ht="37.5" customHeight="1">
      <c r="A7292" s="78"/>
      <c r="B7292" s="65" t="e">
        <f t="shared" ref="B7292" si="2576">HLOOKUP(D7284,$I$23:$M$32,6,FALSE)</f>
        <v>#N/A</v>
      </c>
      <c r="C7292" s="66"/>
      <c r="D7292" s="68">
        <f>VLOOKUP($I7261,DATA!$A$1:$V$200,14,FALSE)</f>
        <v>0</v>
      </c>
      <c r="E7292" s="69"/>
    </row>
    <row r="7293" spans="1:5" ht="22.5" customHeight="1">
      <c r="A7293" s="26" t="s">
        <v>77</v>
      </c>
    </row>
    <row r="7294" spans="1:5" ht="30" customHeight="1">
      <c r="A7294" s="27" t="s">
        <v>67</v>
      </c>
      <c r="B7294" s="73" t="s">
        <v>60</v>
      </c>
      <c r="C7294" s="74"/>
      <c r="D7294" s="73" t="s">
        <v>61</v>
      </c>
      <c r="E7294" s="74"/>
    </row>
    <row r="7295" spans="1:5" ht="37.5" customHeight="1">
      <c r="A7295" s="28" t="s">
        <v>68</v>
      </c>
      <c r="B7295" s="65" t="e">
        <f t="shared" ref="B7295" si="2577">HLOOKUP(D7284,$I$23:$M$32,7,FALSE)</f>
        <v>#N/A</v>
      </c>
      <c r="C7295" s="66"/>
      <c r="D7295" s="68">
        <f>VLOOKUP($I7261,DATA!$A$1:$V$200,15,FALSE)</f>
        <v>0</v>
      </c>
      <c r="E7295" s="69"/>
    </row>
    <row r="7296" spans="1:5" ht="37.5" customHeight="1">
      <c r="A7296" s="28" t="s">
        <v>69</v>
      </c>
      <c r="B7296" s="65" t="e">
        <f t="shared" ref="B7296" si="2578">HLOOKUP(D7284,$I$23:$M$32,8,FALSE)</f>
        <v>#N/A</v>
      </c>
      <c r="C7296" s="66"/>
      <c r="D7296" s="68">
        <f>VLOOKUP($I7261,DATA!$A$1:$V$200,16,FALSE)</f>
        <v>0</v>
      </c>
      <c r="E7296" s="69"/>
    </row>
    <row r="7297" spans="1:13" ht="45" customHeight="1">
      <c r="A7297" s="29" t="s">
        <v>70</v>
      </c>
      <c r="B7297" s="65" t="e">
        <f t="shared" ref="B7297" si="2579">HLOOKUP(D7284,$I$23:$M$32,9,FALSE)</f>
        <v>#N/A</v>
      </c>
      <c r="C7297" s="66"/>
      <c r="D7297" s="68">
        <f>VLOOKUP($I7261,DATA!$A$1:$V$200,17,FALSE)</f>
        <v>0</v>
      </c>
      <c r="E7297" s="69"/>
    </row>
    <row r="7298" spans="1:13" ht="37.5" customHeight="1">
      <c r="A7298" s="28" t="s">
        <v>71</v>
      </c>
      <c r="B7298" s="65" t="e">
        <f t="shared" ref="B7298" si="2580">HLOOKUP(D7284,$I$23:$M$32,10,FALSE)</f>
        <v>#N/A</v>
      </c>
      <c r="C7298" s="66"/>
      <c r="D7298" s="68">
        <f>VLOOKUP($I7261,DATA!$A$1:$V$200,18,FALSE)</f>
        <v>0</v>
      </c>
      <c r="E7298" s="69"/>
    </row>
    <row r="7299" spans="1:13" ht="37.5" customHeight="1">
      <c r="A7299" s="30"/>
      <c r="B7299" s="31"/>
      <c r="C7299" s="31"/>
      <c r="D7299" s="32"/>
      <c r="E7299" s="32"/>
    </row>
    <row r="7300" spans="1:13" ht="18.75" customHeight="1">
      <c r="A7300" s="72" t="s">
        <v>72</v>
      </c>
      <c r="B7300" s="72"/>
      <c r="C7300" s="72"/>
      <c r="D7300" s="72"/>
      <c r="E7300" s="72"/>
    </row>
    <row r="7301" spans="1:13" ht="22.5" customHeight="1">
      <c r="A7301" s="26" t="s">
        <v>78</v>
      </c>
    </row>
    <row r="7302" spans="1:13" ht="30" customHeight="1">
      <c r="A7302" s="27" t="s">
        <v>73</v>
      </c>
      <c r="B7302" s="73" t="s">
        <v>60</v>
      </c>
      <c r="C7302" s="74"/>
      <c r="D7302" s="73" t="s">
        <v>61</v>
      </c>
      <c r="E7302" s="74"/>
      <c r="I7302" s="1" t="s">
        <v>26</v>
      </c>
      <c r="J7302" s="1" t="s">
        <v>25</v>
      </c>
      <c r="K7302" s="1" t="s">
        <v>194</v>
      </c>
      <c r="L7302" s="1" t="s">
        <v>195</v>
      </c>
      <c r="M7302" s="1" t="s">
        <v>196</v>
      </c>
    </row>
    <row r="7303" spans="1:13" ht="52.5" customHeight="1">
      <c r="A7303" s="29" t="str">
        <f>GRD!$L$4</f>
        <v>SELECT</v>
      </c>
      <c r="B7303" s="65" t="e">
        <f t="shared" ref="B7303:B7304" si="2581">HLOOKUP(D7303,$I$42:$M$44,$G7303,FALSE)</f>
        <v>#N/A</v>
      </c>
      <c r="C7303" s="66"/>
      <c r="D7303" s="68">
        <f>VLOOKUP($I7261,DATA!$A$1:$V$200,19,FALSE)</f>
        <v>0</v>
      </c>
      <c r="E7303" s="69"/>
      <c r="G7303" s="1">
        <v>2</v>
      </c>
      <c r="H7303" s="1" t="str">
        <f t="shared" ref="H7303:H7304" si="2582">A7303</f>
        <v>SELECT</v>
      </c>
      <c r="I7303" s="1" t="e">
        <f t="shared" ref="I7303:I7304" si="2583">VLOOKUP($H7303,$H$3:$M$15,2,FALSE)</f>
        <v>#N/A</v>
      </c>
      <c r="J7303" s="1" t="e">
        <f t="shared" ref="J7303:J7304" si="2584">VLOOKUP($H7303,$H$3:$M$15,3,FALSE)</f>
        <v>#N/A</v>
      </c>
      <c r="K7303" s="1" t="e">
        <f t="shared" ref="K7303:K7304" si="2585">VLOOKUP($H7303,$H$3:$M$15,4,FALSE)</f>
        <v>#N/A</v>
      </c>
      <c r="L7303" s="1" t="e">
        <f t="shared" ref="L7303:L7304" si="2586">VLOOKUP($H7303,$H$3:$M$15,5,FALSE)</f>
        <v>#N/A</v>
      </c>
      <c r="M7303" s="1" t="e">
        <f t="shared" ref="M7303:M7304" si="2587">VLOOKUP($H7303,$H$3:$M$15,6,FALSE)</f>
        <v>#N/A</v>
      </c>
    </row>
    <row r="7304" spans="1:13" ht="52.5" customHeight="1">
      <c r="A7304" s="29" t="str">
        <f>GRD!$M$4</f>
        <v>SELECT</v>
      </c>
      <c r="B7304" s="65" t="e">
        <f t="shared" si="2581"/>
        <v>#N/A</v>
      </c>
      <c r="C7304" s="66"/>
      <c r="D7304" s="68">
        <f>VLOOKUP($I7261,DATA!$A$1:$V$200,20,FALSE)</f>
        <v>0</v>
      </c>
      <c r="E7304" s="69"/>
      <c r="G7304" s="1">
        <v>3</v>
      </c>
      <c r="H7304" s="1" t="str">
        <f t="shared" si="2582"/>
        <v>SELECT</v>
      </c>
      <c r="I7304" s="1" t="e">
        <f t="shared" si="2583"/>
        <v>#N/A</v>
      </c>
      <c r="J7304" s="1" t="e">
        <f t="shared" si="2584"/>
        <v>#N/A</v>
      </c>
      <c r="K7304" s="1" t="e">
        <f t="shared" si="2585"/>
        <v>#N/A</v>
      </c>
      <c r="L7304" s="1" t="e">
        <f t="shared" si="2586"/>
        <v>#N/A</v>
      </c>
      <c r="M7304" s="1" t="e">
        <f t="shared" si="2587"/>
        <v>#N/A</v>
      </c>
    </row>
    <row r="7305" spans="1:13" ht="37.5" customHeight="1">
      <c r="A7305" s="70" t="s">
        <v>79</v>
      </c>
      <c r="B7305" s="70"/>
      <c r="C7305" s="70"/>
      <c r="D7305" s="70"/>
      <c r="E7305" s="70"/>
    </row>
    <row r="7306" spans="1:13" ht="12" customHeight="1">
      <c r="A7306" s="33"/>
      <c r="B7306" s="33"/>
      <c r="C7306" s="33"/>
      <c r="D7306" s="33"/>
      <c r="E7306" s="33"/>
    </row>
    <row r="7307" spans="1:13" ht="30" customHeight="1">
      <c r="A7307" s="27" t="s">
        <v>73</v>
      </c>
      <c r="B7307" s="71" t="s">
        <v>60</v>
      </c>
      <c r="C7307" s="71"/>
      <c r="D7307" s="71" t="s">
        <v>61</v>
      </c>
      <c r="E7307" s="71"/>
      <c r="I7307" s="1" t="s">
        <v>26</v>
      </c>
      <c r="J7307" s="1" t="s">
        <v>25</v>
      </c>
      <c r="K7307" s="1" t="s">
        <v>194</v>
      </c>
      <c r="L7307" s="1" t="s">
        <v>195</v>
      </c>
      <c r="M7307" s="1" t="s">
        <v>196</v>
      </c>
    </row>
    <row r="7308" spans="1:13" ht="52.5" customHeight="1">
      <c r="A7308" s="29" t="str">
        <f>GRD!$N$4</f>
        <v>SELECT</v>
      </c>
      <c r="B7308" s="65" t="e">
        <f t="shared" ref="B7308:B7309" si="2588">HLOOKUP(D7308,$I$47:$M$49,$G7308,FALSE)</f>
        <v>#N/A</v>
      </c>
      <c r="C7308" s="66"/>
      <c r="D7308" s="67">
        <f>VLOOKUP($I7261,DATA!$A$1:$V$200,21,FALSE)</f>
        <v>0</v>
      </c>
      <c r="E7308" s="67"/>
      <c r="G7308" s="1">
        <v>2</v>
      </c>
      <c r="H7308" s="1" t="str">
        <f t="shared" ref="H7308:H7309" si="2589">A7308</f>
        <v>SELECT</v>
      </c>
      <c r="I7308" s="1" t="e">
        <f t="shared" si="2566"/>
        <v>#N/A</v>
      </c>
      <c r="J7308" s="1" t="e">
        <f t="shared" si="2567"/>
        <v>#N/A</v>
      </c>
      <c r="K7308" s="1" t="e">
        <f t="shared" si="2568"/>
        <v>#N/A</v>
      </c>
      <c r="L7308" s="1" t="e">
        <f t="shared" si="2569"/>
        <v>#N/A</v>
      </c>
      <c r="M7308" s="1" t="e">
        <f t="shared" si="2570"/>
        <v>#N/A</v>
      </c>
    </row>
    <row r="7309" spans="1:13" ht="52.5" customHeight="1">
      <c r="A7309" s="29" t="str">
        <f>GRD!$O$4</f>
        <v>SELECT</v>
      </c>
      <c r="B7309" s="65" t="e">
        <f t="shared" si="2588"/>
        <v>#N/A</v>
      </c>
      <c r="C7309" s="66"/>
      <c r="D7309" s="67">
        <f>VLOOKUP($I7261,DATA!$A$1:$V$200,22,FALSE)</f>
        <v>0</v>
      </c>
      <c r="E7309" s="67"/>
      <c r="G7309" s="1">
        <v>3</v>
      </c>
      <c r="H7309" s="1" t="str">
        <f t="shared" si="2589"/>
        <v>SELECT</v>
      </c>
      <c r="I7309" s="1" t="e">
        <f t="shared" si="2566"/>
        <v>#N/A</v>
      </c>
      <c r="J7309" s="1" t="e">
        <f t="shared" si="2567"/>
        <v>#N/A</v>
      </c>
      <c r="K7309" s="1" t="e">
        <f t="shared" si="2568"/>
        <v>#N/A</v>
      </c>
      <c r="L7309" s="1" t="e">
        <f t="shared" si="2569"/>
        <v>#N/A</v>
      </c>
      <c r="M7309" s="1" t="e">
        <f t="shared" si="2570"/>
        <v>#N/A</v>
      </c>
    </row>
    <row r="7315" spans="1:13">
      <c r="A7315" s="64" t="s">
        <v>80</v>
      </c>
      <c r="B7315" s="64"/>
      <c r="C7315" s="64" t="s">
        <v>81</v>
      </c>
      <c r="D7315" s="64"/>
      <c r="E7315" s="64"/>
    </row>
    <row r="7316" spans="1:13">
      <c r="C7316" s="64" t="s">
        <v>82</v>
      </c>
      <c r="D7316" s="64"/>
      <c r="E7316" s="64"/>
    </row>
    <row r="7317" spans="1:13">
      <c r="A7317" s="1" t="s">
        <v>84</v>
      </c>
    </row>
    <row r="7319" spans="1:13">
      <c r="A7319" s="1" t="s">
        <v>83</v>
      </c>
    </row>
    <row r="7321" spans="1:13" s="21" customFormat="1" ht="18.75" customHeight="1">
      <c r="A7321" s="89" t="s">
        <v>34</v>
      </c>
      <c r="B7321" s="89"/>
      <c r="C7321" s="89"/>
      <c r="D7321" s="89"/>
      <c r="E7321" s="89"/>
      <c r="I7321" s="21">
        <f t="shared" ref="I7321" si="2590">I7261+1</f>
        <v>123</v>
      </c>
    </row>
    <row r="7322" spans="1:13" s="21" customFormat="1" ht="30" customHeight="1">
      <c r="A7322" s="90" t="s">
        <v>35</v>
      </c>
      <c r="B7322" s="90"/>
      <c r="C7322" s="90"/>
      <c r="D7322" s="90"/>
      <c r="E7322" s="90"/>
      <c r="H7322" s="1"/>
      <c r="I7322" s="1"/>
      <c r="J7322" s="1"/>
      <c r="K7322" s="1"/>
      <c r="L7322" s="1"/>
      <c r="M7322" s="1"/>
    </row>
    <row r="7323" spans="1:13" ht="18.75" customHeight="1">
      <c r="A7323" s="22" t="s">
        <v>49</v>
      </c>
      <c r="B7323" s="91" t="str">
        <f>IF((SCH!$B$2=""),"",SCH!$B$2)</f>
        <v/>
      </c>
      <c r="C7323" s="91"/>
      <c r="D7323" s="91"/>
      <c r="E7323" s="92"/>
    </row>
    <row r="7324" spans="1:13" ht="18.75" customHeight="1">
      <c r="A7324" s="23" t="s">
        <v>50</v>
      </c>
      <c r="B7324" s="82" t="str">
        <f>IF((SCH!$B$3=""),"",SCH!$B$3)</f>
        <v/>
      </c>
      <c r="C7324" s="82"/>
      <c r="D7324" s="82"/>
      <c r="E7324" s="83"/>
    </row>
    <row r="7325" spans="1:13" ht="18.75" customHeight="1">
      <c r="A7325" s="23" t="s">
        <v>56</v>
      </c>
      <c r="B7325" s="46" t="str">
        <f>IF((SCH!$B$4=""),"",SCH!$B$4)</f>
        <v/>
      </c>
      <c r="C7325" s="24" t="s">
        <v>57</v>
      </c>
      <c r="D7325" s="82" t="str">
        <f>IF((SCH!$B$5=""),"",SCH!$B$5)</f>
        <v/>
      </c>
      <c r="E7325" s="83"/>
    </row>
    <row r="7326" spans="1:13" ht="18.75" customHeight="1">
      <c r="A7326" s="23" t="s">
        <v>51</v>
      </c>
      <c r="B7326" s="82" t="str">
        <f>IF((SCH!$B$6=""),"",SCH!$B$6)</f>
        <v/>
      </c>
      <c r="C7326" s="82"/>
      <c r="D7326" s="82"/>
      <c r="E7326" s="83"/>
    </row>
    <row r="7327" spans="1:13" ht="18.75" customHeight="1">
      <c r="A7327" s="23" t="s">
        <v>52</v>
      </c>
      <c r="B7327" s="82" t="str">
        <f>IF((SCH!$B$7=""),"",SCH!$B$7)</f>
        <v/>
      </c>
      <c r="C7327" s="82"/>
      <c r="D7327" s="82"/>
      <c r="E7327" s="83"/>
    </row>
    <row r="7328" spans="1:13" ht="18.75" customHeight="1">
      <c r="A7328" s="25" t="s">
        <v>53</v>
      </c>
      <c r="B7328" s="84" t="str">
        <f>IF((SCH!$B$8=""),"",SCH!$B$8)</f>
        <v/>
      </c>
      <c r="C7328" s="84"/>
      <c r="D7328" s="84"/>
      <c r="E7328" s="85"/>
    </row>
    <row r="7329" spans="1:13" ht="26.25" customHeight="1">
      <c r="A7329" s="86" t="s">
        <v>36</v>
      </c>
      <c r="B7329" s="86"/>
      <c r="C7329" s="86"/>
      <c r="D7329" s="86"/>
      <c r="E7329" s="86"/>
    </row>
    <row r="7330" spans="1:13" s="21" customFormat="1" ht="15" customHeight="1">
      <c r="A7330" s="87" t="s">
        <v>37</v>
      </c>
      <c r="B7330" s="87"/>
      <c r="C7330" s="87"/>
      <c r="D7330" s="87"/>
      <c r="E7330" s="87"/>
      <c r="H7330" s="1"/>
      <c r="I7330" s="1"/>
      <c r="J7330" s="1"/>
      <c r="K7330" s="1"/>
      <c r="L7330" s="1"/>
      <c r="M7330" s="1"/>
    </row>
    <row r="7331" spans="1:13" s="21" customFormat="1">
      <c r="A7331" s="88" t="s">
        <v>38</v>
      </c>
      <c r="B7331" s="88"/>
      <c r="C7331" s="88"/>
      <c r="D7331" s="88"/>
      <c r="E7331" s="88"/>
      <c r="H7331" s="1"/>
      <c r="I7331" s="1"/>
      <c r="J7331" s="1"/>
      <c r="K7331" s="1"/>
      <c r="L7331" s="1"/>
      <c r="M7331" s="1"/>
    </row>
    <row r="7332" spans="1:13" ht="26.25" customHeight="1">
      <c r="A7332" s="72" t="s">
        <v>39</v>
      </c>
      <c r="B7332" s="72"/>
      <c r="C7332" s="72"/>
      <c r="D7332" s="72"/>
      <c r="E7332" s="72"/>
    </row>
    <row r="7333" spans="1:13" ht="23.25">
      <c r="A7333" s="5" t="s">
        <v>45</v>
      </c>
      <c r="B7333" s="45">
        <f>VLOOKUP($I7321,DATA!$A$1:$V$200,2,FALSE)</f>
        <v>0</v>
      </c>
      <c r="C7333" s="43" t="s">
        <v>48</v>
      </c>
      <c r="D7333" s="81">
        <f>VLOOKUP($I7321,DATA!$A$1:$V$200,3,FALSE)</f>
        <v>0</v>
      </c>
      <c r="E7333" s="81"/>
    </row>
    <row r="7334" spans="1:13" ht="23.25">
      <c r="A7334" s="5" t="s">
        <v>46</v>
      </c>
      <c r="B7334" s="79">
        <f>VLOOKUP($I7321,DATA!$A$1:$V$200,4,FALSE)</f>
        <v>0</v>
      </c>
      <c r="C7334" s="79"/>
      <c r="D7334" s="79"/>
      <c r="E7334" s="79"/>
    </row>
    <row r="7335" spans="1:13" ht="23.25">
      <c r="A7335" s="5" t="s">
        <v>47</v>
      </c>
      <c r="B7335" s="79">
        <f>VLOOKUP($I7321,DATA!$A$1:$V$200,5,FALSE)</f>
        <v>0</v>
      </c>
      <c r="C7335" s="79"/>
      <c r="D7335" s="79"/>
      <c r="E7335" s="79"/>
    </row>
    <row r="7336" spans="1:13" ht="23.25" customHeight="1">
      <c r="A7336" s="5" t="s">
        <v>40</v>
      </c>
      <c r="B7336" s="79">
        <f>VLOOKUP($I7321,DATA!$A$1:$V$200,6,FALSE)</f>
        <v>0</v>
      </c>
      <c r="C7336" s="79"/>
      <c r="D7336" s="79"/>
      <c r="E7336" s="79"/>
    </row>
    <row r="7337" spans="1:13" ht="23.25" customHeight="1">
      <c r="A7337" s="5" t="s">
        <v>41</v>
      </c>
      <c r="B7337" s="79">
        <f>VLOOKUP($I7321,DATA!$A$1:$V$200,7,FALSE)</f>
        <v>0</v>
      </c>
      <c r="C7337" s="79"/>
      <c r="D7337" s="79"/>
      <c r="E7337" s="79"/>
    </row>
    <row r="7338" spans="1:13" ht="23.25" customHeight="1">
      <c r="A7338" s="5" t="s">
        <v>42</v>
      </c>
      <c r="B7338" s="79">
        <f>VLOOKUP($I7321,DATA!$A$1:$V$200,8,FALSE)</f>
        <v>0</v>
      </c>
      <c r="C7338" s="79"/>
      <c r="D7338" s="79"/>
      <c r="E7338" s="79"/>
    </row>
    <row r="7339" spans="1:13" ht="25.5">
      <c r="A7339" s="5" t="s">
        <v>43</v>
      </c>
      <c r="B7339" s="79">
        <f>VLOOKUP($I7321,DATA!$A$1:$V$200,9,FALSE)</f>
        <v>0</v>
      </c>
      <c r="C7339" s="79"/>
      <c r="D7339" s="79"/>
      <c r="E7339" s="79"/>
    </row>
    <row r="7340" spans="1:13" ht="22.5" customHeight="1">
      <c r="A7340" s="80" t="s">
        <v>44</v>
      </c>
      <c r="B7340" s="80"/>
      <c r="C7340" s="80"/>
      <c r="D7340" s="80"/>
      <c r="E7340" s="80"/>
    </row>
    <row r="7341" spans="1:13" ht="18.75" customHeight="1">
      <c r="A7341" s="72" t="s">
        <v>58</v>
      </c>
      <c r="B7341" s="72"/>
      <c r="C7341" s="72"/>
      <c r="D7341" s="72"/>
      <c r="E7341" s="72"/>
    </row>
    <row r="7342" spans="1:13" ht="22.5" customHeight="1">
      <c r="A7342" s="26" t="s">
        <v>74</v>
      </c>
    </row>
    <row r="7343" spans="1:13" ht="18" customHeight="1">
      <c r="A7343" s="44" t="s">
        <v>59</v>
      </c>
      <c r="B7343" s="73" t="s">
        <v>60</v>
      </c>
      <c r="C7343" s="74"/>
      <c r="D7343" s="73" t="s">
        <v>61</v>
      </c>
      <c r="E7343" s="74"/>
    </row>
    <row r="7344" spans="1:13" ht="37.5" customHeight="1">
      <c r="A7344" s="28" t="s">
        <v>62</v>
      </c>
      <c r="B7344" s="65" t="e">
        <f t="shared" ref="B7344" si="2591">HLOOKUP(D7344,$I$23:$M$32,2,FALSE)</f>
        <v>#N/A</v>
      </c>
      <c r="C7344" s="66"/>
      <c r="D7344" s="68">
        <f>VLOOKUP($I7321,DATA!$A$1:$V$200,10,FALSE)</f>
        <v>0</v>
      </c>
      <c r="E7344" s="69"/>
    </row>
    <row r="7345" spans="1:5" ht="37.5" customHeight="1">
      <c r="A7345" s="28" t="s">
        <v>63</v>
      </c>
      <c r="B7345" s="65" t="e">
        <f t="shared" ref="B7345" si="2592">HLOOKUP(D7344,$I$23:$M$32,3,FALSE)</f>
        <v>#N/A</v>
      </c>
      <c r="C7345" s="66"/>
      <c r="D7345" s="68">
        <f>VLOOKUP($I7321,DATA!$A$1:$V$200,11,FALSE)</f>
        <v>0</v>
      </c>
      <c r="E7345" s="69"/>
    </row>
    <row r="7346" spans="1:5" ht="37.5" customHeight="1">
      <c r="A7346" s="28" t="s">
        <v>64</v>
      </c>
      <c r="B7346" s="65" t="e">
        <f t="shared" ref="B7346" si="2593">HLOOKUP(D7344,$I$23:$M$32,4,FALSE)</f>
        <v>#N/A</v>
      </c>
      <c r="C7346" s="66"/>
      <c r="D7346" s="68">
        <f>VLOOKUP($I7321,DATA!$A$1:$V$200,12,FALSE)</f>
        <v>0</v>
      </c>
      <c r="E7346" s="69"/>
    </row>
    <row r="7347" spans="1:5" ht="21.75" customHeight="1">
      <c r="A7347" s="26" t="s">
        <v>75</v>
      </c>
    </row>
    <row r="7348" spans="1:5" ht="18" customHeight="1">
      <c r="A7348" s="75" t="s">
        <v>65</v>
      </c>
      <c r="B7348" s="73" t="s">
        <v>60</v>
      </c>
      <c r="C7348" s="74"/>
      <c r="D7348" s="73" t="s">
        <v>61</v>
      </c>
      <c r="E7348" s="74"/>
    </row>
    <row r="7349" spans="1:5" ht="37.5" customHeight="1">
      <c r="A7349" s="76"/>
      <c r="B7349" s="65" t="e">
        <f t="shared" ref="B7349" si="2594">HLOOKUP(D7344,$I$23:$M$32,5,FALSE)</f>
        <v>#N/A</v>
      </c>
      <c r="C7349" s="66"/>
      <c r="D7349" s="68">
        <f>VLOOKUP($I7321,DATA!$A$1:$V$200,13,FALSE)</f>
        <v>0</v>
      </c>
      <c r="E7349" s="69"/>
    </row>
    <row r="7350" spans="1:5" ht="22.5" customHeight="1">
      <c r="A7350" s="26" t="s">
        <v>76</v>
      </c>
    </row>
    <row r="7351" spans="1:5" ht="18" customHeight="1">
      <c r="A7351" s="77" t="s">
        <v>66</v>
      </c>
      <c r="B7351" s="73" t="s">
        <v>60</v>
      </c>
      <c r="C7351" s="74"/>
      <c r="D7351" s="73" t="s">
        <v>61</v>
      </c>
      <c r="E7351" s="74"/>
    </row>
    <row r="7352" spans="1:5" ht="37.5" customHeight="1">
      <c r="A7352" s="78"/>
      <c r="B7352" s="65" t="e">
        <f t="shared" ref="B7352" si="2595">HLOOKUP(D7344,$I$23:$M$32,6,FALSE)</f>
        <v>#N/A</v>
      </c>
      <c r="C7352" s="66"/>
      <c r="D7352" s="68">
        <f>VLOOKUP($I7321,DATA!$A$1:$V$200,14,FALSE)</f>
        <v>0</v>
      </c>
      <c r="E7352" s="69"/>
    </row>
    <row r="7353" spans="1:5" ht="22.5" customHeight="1">
      <c r="A7353" s="26" t="s">
        <v>77</v>
      </c>
    </row>
    <row r="7354" spans="1:5" ht="30" customHeight="1">
      <c r="A7354" s="27" t="s">
        <v>67</v>
      </c>
      <c r="B7354" s="73" t="s">
        <v>60</v>
      </c>
      <c r="C7354" s="74"/>
      <c r="D7354" s="73" t="s">
        <v>61</v>
      </c>
      <c r="E7354" s="74"/>
    </row>
    <row r="7355" spans="1:5" ht="37.5" customHeight="1">
      <c r="A7355" s="28" t="s">
        <v>68</v>
      </c>
      <c r="B7355" s="65" t="e">
        <f t="shared" ref="B7355" si="2596">HLOOKUP(D7344,$I$23:$M$32,7,FALSE)</f>
        <v>#N/A</v>
      </c>
      <c r="C7355" s="66"/>
      <c r="D7355" s="68">
        <f>VLOOKUP($I7321,DATA!$A$1:$V$200,15,FALSE)</f>
        <v>0</v>
      </c>
      <c r="E7355" s="69"/>
    </row>
    <row r="7356" spans="1:5" ht="37.5" customHeight="1">
      <c r="A7356" s="28" t="s">
        <v>69</v>
      </c>
      <c r="B7356" s="65" t="e">
        <f t="shared" ref="B7356" si="2597">HLOOKUP(D7344,$I$23:$M$32,8,FALSE)</f>
        <v>#N/A</v>
      </c>
      <c r="C7356" s="66"/>
      <c r="D7356" s="68">
        <f>VLOOKUP($I7321,DATA!$A$1:$V$200,16,FALSE)</f>
        <v>0</v>
      </c>
      <c r="E7356" s="69"/>
    </row>
    <row r="7357" spans="1:5" ht="45" customHeight="1">
      <c r="A7357" s="29" t="s">
        <v>70</v>
      </c>
      <c r="B7357" s="65" t="e">
        <f t="shared" ref="B7357" si="2598">HLOOKUP(D7344,$I$23:$M$32,9,FALSE)</f>
        <v>#N/A</v>
      </c>
      <c r="C7357" s="66"/>
      <c r="D7357" s="68">
        <f>VLOOKUP($I7321,DATA!$A$1:$V$200,17,FALSE)</f>
        <v>0</v>
      </c>
      <c r="E7357" s="69"/>
    </row>
    <row r="7358" spans="1:5" ht="37.5" customHeight="1">
      <c r="A7358" s="28" t="s">
        <v>71</v>
      </c>
      <c r="B7358" s="65" t="e">
        <f t="shared" ref="B7358" si="2599">HLOOKUP(D7344,$I$23:$M$32,10,FALSE)</f>
        <v>#N/A</v>
      </c>
      <c r="C7358" s="66"/>
      <c r="D7358" s="68">
        <f>VLOOKUP($I7321,DATA!$A$1:$V$200,18,FALSE)</f>
        <v>0</v>
      </c>
      <c r="E7358" s="69"/>
    </row>
    <row r="7359" spans="1:5" ht="37.5" customHeight="1">
      <c r="A7359" s="30"/>
      <c r="B7359" s="31"/>
      <c r="C7359" s="31"/>
      <c r="D7359" s="32"/>
      <c r="E7359" s="32"/>
    </row>
    <row r="7360" spans="1:5" ht="18.75" customHeight="1">
      <c r="A7360" s="72" t="s">
        <v>72</v>
      </c>
      <c r="B7360" s="72"/>
      <c r="C7360" s="72"/>
      <c r="D7360" s="72"/>
      <c r="E7360" s="72"/>
    </row>
    <row r="7361" spans="1:13" ht="22.5" customHeight="1">
      <c r="A7361" s="26" t="s">
        <v>78</v>
      </c>
    </row>
    <row r="7362" spans="1:13" ht="30" customHeight="1">
      <c r="A7362" s="27" t="s">
        <v>73</v>
      </c>
      <c r="B7362" s="73" t="s">
        <v>60</v>
      </c>
      <c r="C7362" s="74"/>
      <c r="D7362" s="73" t="s">
        <v>61</v>
      </c>
      <c r="E7362" s="74"/>
      <c r="I7362" s="1" t="s">
        <v>26</v>
      </c>
      <c r="J7362" s="1" t="s">
        <v>25</v>
      </c>
      <c r="K7362" s="1" t="s">
        <v>194</v>
      </c>
      <c r="L7362" s="1" t="s">
        <v>195</v>
      </c>
      <c r="M7362" s="1" t="s">
        <v>196</v>
      </c>
    </row>
    <row r="7363" spans="1:13" ht="52.5" customHeight="1">
      <c r="A7363" s="29" t="str">
        <f>GRD!$L$4</f>
        <v>SELECT</v>
      </c>
      <c r="B7363" s="65" t="e">
        <f t="shared" ref="B7363:B7364" si="2600">HLOOKUP(D7363,$I$42:$M$44,$G7363,FALSE)</f>
        <v>#N/A</v>
      </c>
      <c r="C7363" s="66"/>
      <c r="D7363" s="68">
        <f>VLOOKUP($I7321,DATA!$A$1:$V$200,19,FALSE)</f>
        <v>0</v>
      </c>
      <c r="E7363" s="69"/>
      <c r="G7363" s="1">
        <v>2</v>
      </c>
      <c r="H7363" s="1" t="str">
        <f t="shared" ref="H7363:H7364" si="2601">A7363</f>
        <v>SELECT</v>
      </c>
      <c r="I7363" s="1" t="e">
        <f t="shared" ref="I7363:I7364" si="2602">VLOOKUP($H7363,$H$3:$M$15,2,FALSE)</f>
        <v>#N/A</v>
      </c>
      <c r="J7363" s="1" t="e">
        <f t="shared" ref="J7363:J7364" si="2603">VLOOKUP($H7363,$H$3:$M$15,3,FALSE)</f>
        <v>#N/A</v>
      </c>
      <c r="K7363" s="1" t="e">
        <f t="shared" ref="K7363:K7364" si="2604">VLOOKUP($H7363,$H$3:$M$15,4,FALSE)</f>
        <v>#N/A</v>
      </c>
      <c r="L7363" s="1" t="e">
        <f t="shared" ref="L7363:L7364" si="2605">VLOOKUP($H7363,$H$3:$M$15,5,FALSE)</f>
        <v>#N/A</v>
      </c>
      <c r="M7363" s="1" t="e">
        <f t="shared" ref="M7363:M7364" si="2606">VLOOKUP($H7363,$H$3:$M$15,6,FALSE)</f>
        <v>#N/A</v>
      </c>
    </row>
    <row r="7364" spans="1:13" ht="52.5" customHeight="1">
      <c r="A7364" s="29" t="str">
        <f>GRD!$M$4</f>
        <v>SELECT</v>
      </c>
      <c r="B7364" s="65" t="e">
        <f t="shared" si="2600"/>
        <v>#N/A</v>
      </c>
      <c r="C7364" s="66"/>
      <c r="D7364" s="68">
        <f>VLOOKUP($I7321,DATA!$A$1:$V$200,20,FALSE)</f>
        <v>0</v>
      </c>
      <c r="E7364" s="69"/>
      <c r="G7364" s="1">
        <v>3</v>
      </c>
      <c r="H7364" s="1" t="str">
        <f t="shared" si="2601"/>
        <v>SELECT</v>
      </c>
      <c r="I7364" s="1" t="e">
        <f t="shared" si="2602"/>
        <v>#N/A</v>
      </c>
      <c r="J7364" s="1" t="e">
        <f t="shared" si="2603"/>
        <v>#N/A</v>
      </c>
      <c r="K7364" s="1" t="e">
        <f t="shared" si="2604"/>
        <v>#N/A</v>
      </c>
      <c r="L7364" s="1" t="e">
        <f t="shared" si="2605"/>
        <v>#N/A</v>
      </c>
      <c r="M7364" s="1" t="e">
        <f t="shared" si="2606"/>
        <v>#N/A</v>
      </c>
    </row>
    <row r="7365" spans="1:13" ht="37.5" customHeight="1">
      <c r="A7365" s="70" t="s">
        <v>79</v>
      </c>
      <c r="B7365" s="70"/>
      <c r="C7365" s="70"/>
      <c r="D7365" s="70"/>
      <c r="E7365" s="70"/>
    </row>
    <row r="7366" spans="1:13" ht="12" customHeight="1">
      <c r="A7366" s="33"/>
      <c r="B7366" s="33"/>
      <c r="C7366" s="33"/>
      <c r="D7366" s="33"/>
      <c r="E7366" s="33"/>
    </row>
    <row r="7367" spans="1:13" ht="30" customHeight="1">
      <c r="A7367" s="27" t="s">
        <v>73</v>
      </c>
      <c r="B7367" s="71" t="s">
        <v>60</v>
      </c>
      <c r="C7367" s="71"/>
      <c r="D7367" s="71" t="s">
        <v>61</v>
      </c>
      <c r="E7367" s="71"/>
      <c r="I7367" s="1" t="s">
        <v>26</v>
      </c>
      <c r="J7367" s="1" t="s">
        <v>25</v>
      </c>
      <c r="K7367" s="1" t="s">
        <v>194</v>
      </c>
      <c r="L7367" s="1" t="s">
        <v>195</v>
      </c>
      <c r="M7367" s="1" t="s">
        <v>196</v>
      </c>
    </row>
    <row r="7368" spans="1:13" ht="52.5" customHeight="1">
      <c r="A7368" s="29" t="str">
        <f>GRD!$N$4</f>
        <v>SELECT</v>
      </c>
      <c r="B7368" s="65" t="e">
        <f t="shared" ref="B7368:B7369" si="2607">HLOOKUP(D7368,$I$47:$M$49,$G7368,FALSE)</f>
        <v>#N/A</v>
      </c>
      <c r="C7368" s="66"/>
      <c r="D7368" s="67">
        <f>VLOOKUP($I7321,DATA!$A$1:$V$200,21,FALSE)</f>
        <v>0</v>
      </c>
      <c r="E7368" s="67"/>
      <c r="G7368" s="1">
        <v>2</v>
      </c>
      <c r="H7368" s="1" t="str">
        <f t="shared" ref="H7368:H7369" si="2608">A7368</f>
        <v>SELECT</v>
      </c>
      <c r="I7368" s="1" t="e">
        <f t="shared" ref="I7368:I7429" si="2609">VLOOKUP($H7368,$H$3:$M$15,2,FALSE)</f>
        <v>#N/A</v>
      </c>
      <c r="J7368" s="1" t="e">
        <f t="shared" ref="J7368:J7429" si="2610">VLOOKUP($H7368,$H$3:$M$15,3,FALSE)</f>
        <v>#N/A</v>
      </c>
      <c r="K7368" s="1" t="e">
        <f t="shared" ref="K7368:K7429" si="2611">VLOOKUP($H7368,$H$3:$M$15,4,FALSE)</f>
        <v>#N/A</v>
      </c>
      <c r="L7368" s="1" t="e">
        <f t="shared" ref="L7368:L7429" si="2612">VLOOKUP($H7368,$H$3:$M$15,5,FALSE)</f>
        <v>#N/A</v>
      </c>
      <c r="M7368" s="1" t="e">
        <f t="shared" ref="M7368:M7429" si="2613">VLOOKUP($H7368,$H$3:$M$15,6,FALSE)</f>
        <v>#N/A</v>
      </c>
    </row>
    <row r="7369" spans="1:13" ht="52.5" customHeight="1">
      <c r="A7369" s="29" t="str">
        <f>GRD!$O$4</f>
        <v>SELECT</v>
      </c>
      <c r="B7369" s="65" t="e">
        <f t="shared" si="2607"/>
        <v>#N/A</v>
      </c>
      <c r="C7369" s="66"/>
      <c r="D7369" s="67">
        <f>VLOOKUP($I7321,DATA!$A$1:$V$200,22,FALSE)</f>
        <v>0</v>
      </c>
      <c r="E7369" s="67"/>
      <c r="G7369" s="1">
        <v>3</v>
      </c>
      <c r="H7369" s="1" t="str">
        <f t="shared" si="2608"/>
        <v>SELECT</v>
      </c>
      <c r="I7369" s="1" t="e">
        <f t="shared" si="2609"/>
        <v>#N/A</v>
      </c>
      <c r="J7369" s="1" t="e">
        <f t="shared" si="2610"/>
        <v>#N/A</v>
      </c>
      <c r="K7369" s="1" t="e">
        <f t="shared" si="2611"/>
        <v>#N/A</v>
      </c>
      <c r="L7369" s="1" t="e">
        <f t="shared" si="2612"/>
        <v>#N/A</v>
      </c>
      <c r="M7369" s="1" t="e">
        <f t="shared" si="2613"/>
        <v>#N/A</v>
      </c>
    </row>
    <row r="7375" spans="1:13">
      <c r="A7375" s="64" t="s">
        <v>80</v>
      </c>
      <c r="B7375" s="64"/>
      <c r="C7375" s="64" t="s">
        <v>81</v>
      </c>
      <c r="D7375" s="64"/>
      <c r="E7375" s="64"/>
    </row>
    <row r="7376" spans="1:13">
      <c r="C7376" s="64" t="s">
        <v>82</v>
      </c>
      <c r="D7376" s="64"/>
      <c r="E7376" s="64"/>
    </row>
    <row r="7377" spans="1:13">
      <c r="A7377" s="1" t="s">
        <v>84</v>
      </c>
    </row>
    <row r="7379" spans="1:13">
      <c r="A7379" s="1" t="s">
        <v>83</v>
      </c>
    </row>
    <row r="7381" spans="1:13" s="21" customFormat="1" ht="18.75" customHeight="1">
      <c r="A7381" s="89" t="s">
        <v>34</v>
      </c>
      <c r="B7381" s="89"/>
      <c r="C7381" s="89"/>
      <c r="D7381" s="89"/>
      <c r="E7381" s="89"/>
      <c r="I7381" s="21">
        <f t="shared" ref="I7381" si="2614">I7321+1</f>
        <v>124</v>
      </c>
    </row>
    <row r="7382" spans="1:13" s="21" customFormat="1" ht="30" customHeight="1">
      <c r="A7382" s="90" t="s">
        <v>35</v>
      </c>
      <c r="B7382" s="90"/>
      <c r="C7382" s="90"/>
      <c r="D7382" s="90"/>
      <c r="E7382" s="90"/>
      <c r="H7382" s="1"/>
      <c r="I7382" s="1"/>
      <c r="J7382" s="1"/>
      <c r="K7382" s="1"/>
      <c r="L7382" s="1"/>
      <c r="M7382" s="1"/>
    </row>
    <row r="7383" spans="1:13" ht="18.75" customHeight="1">
      <c r="A7383" s="22" t="s">
        <v>49</v>
      </c>
      <c r="B7383" s="91" t="str">
        <f>IF((SCH!$B$2=""),"",SCH!$B$2)</f>
        <v/>
      </c>
      <c r="C7383" s="91"/>
      <c r="D7383" s="91"/>
      <c r="E7383" s="92"/>
    </row>
    <row r="7384" spans="1:13" ht="18.75" customHeight="1">
      <c r="A7384" s="23" t="s">
        <v>50</v>
      </c>
      <c r="B7384" s="82" t="str">
        <f>IF((SCH!$B$3=""),"",SCH!$B$3)</f>
        <v/>
      </c>
      <c r="C7384" s="82"/>
      <c r="D7384" s="82"/>
      <c r="E7384" s="83"/>
    </row>
    <row r="7385" spans="1:13" ht="18.75" customHeight="1">
      <c r="A7385" s="23" t="s">
        <v>56</v>
      </c>
      <c r="B7385" s="46" t="str">
        <f>IF((SCH!$B$4=""),"",SCH!$B$4)</f>
        <v/>
      </c>
      <c r="C7385" s="24" t="s">
        <v>57</v>
      </c>
      <c r="D7385" s="82" t="str">
        <f>IF((SCH!$B$5=""),"",SCH!$B$5)</f>
        <v/>
      </c>
      <c r="E7385" s="83"/>
    </row>
    <row r="7386" spans="1:13" ht="18.75" customHeight="1">
      <c r="A7386" s="23" t="s">
        <v>51</v>
      </c>
      <c r="B7386" s="82" t="str">
        <f>IF((SCH!$B$6=""),"",SCH!$B$6)</f>
        <v/>
      </c>
      <c r="C7386" s="82"/>
      <c r="D7386" s="82"/>
      <c r="E7386" s="83"/>
    </row>
    <row r="7387" spans="1:13" ht="18.75" customHeight="1">
      <c r="A7387" s="23" t="s">
        <v>52</v>
      </c>
      <c r="B7387" s="82" t="str">
        <f>IF((SCH!$B$7=""),"",SCH!$B$7)</f>
        <v/>
      </c>
      <c r="C7387" s="82"/>
      <c r="D7387" s="82"/>
      <c r="E7387" s="83"/>
    </row>
    <row r="7388" spans="1:13" ht="18.75" customHeight="1">
      <c r="A7388" s="25" t="s">
        <v>53</v>
      </c>
      <c r="B7388" s="84" t="str">
        <f>IF((SCH!$B$8=""),"",SCH!$B$8)</f>
        <v/>
      </c>
      <c r="C7388" s="84"/>
      <c r="D7388" s="84"/>
      <c r="E7388" s="85"/>
    </row>
    <row r="7389" spans="1:13" ht="26.25" customHeight="1">
      <c r="A7389" s="86" t="s">
        <v>36</v>
      </c>
      <c r="B7389" s="86"/>
      <c r="C7389" s="86"/>
      <c r="D7389" s="86"/>
      <c r="E7389" s="86"/>
    </row>
    <row r="7390" spans="1:13" s="21" customFormat="1" ht="15" customHeight="1">
      <c r="A7390" s="87" t="s">
        <v>37</v>
      </c>
      <c r="B7390" s="87"/>
      <c r="C7390" s="87"/>
      <c r="D7390" s="87"/>
      <c r="E7390" s="87"/>
      <c r="H7390" s="1"/>
      <c r="I7390" s="1"/>
      <c r="J7390" s="1"/>
      <c r="K7390" s="1"/>
      <c r="L7390" s="1"/>
      <c r="M7390" s="1"/>
    </row>
    <row r="7391" spans="1:13" s="21" customFormat="1">
      <c r="A7391" s="88" t="s">
        <v>38</v>
      </c>
      <c r="B7391" s="88"/>
      <c r="C7391" s="88"/>
      <c r="D7391" s="88"/>
      <c r="E7391" s="88"/>
      <c r="H7391" s="1"/>
      <c r="I7391" s="1"/>
      <c r="J7391" s="1"/>
      <c r="K7391" s="1"/>
      <c r="L7391" s="1"/>
      <c r="M7391" s="1"/>
    </row>
    <row r="7392" spans="1:13" ht="26.25" customHeight="1">
      <c r="A7392" s="72" t="s">
        <v>39</v>
      </c>
      <c r="B7392" s="72"/>
      <c r="C7392" s="72"/>
      <c r="D7392" s="72"/>
      <c r="E7392" s="72"/>
    </row>
    <row r="7393" spans="1:5" ht="23.25">
      <c r="A7393" s="5" t="s">
        <v>45</v>
      </c>
      <c r="B7393" s="45">
        <f>VLOOKUP($I7381,DATA!$A$1:$V$200,2,FALSE)</f>
        <v>0</v>
      </c>
      <c r="C7393" s="43" t="s">
        <v>48</v>
      </c>
      <c r="D7393" s="81">
        <f>VLOOKUP($I7381,DATA!$A$1:$V$200,3,FALSE)</f>
        <v>0</v>
      </c>
      <c r="E7393" s="81"/>
    </row>
    <row r="7394" spans="1:5" ht="23.25">
      <c r="A7394" s="5" t="s">
        <v>46</v>
      </c>
      <c r="B7394" s="79">
        <f>VLOOKUP($I7381,DATA!$A$1:$V$200,4,FALSE)</f>
        <v>0</v>
      </c>
      <c r="C7394" s="79"/>
      <c r="D7394" s="79"/>
      <c r="E7394" s="79"/>
    </row>
    <row r="7395" spans="1:5" ht="23.25">
      <c r="A7395" s="5" t="s">
        <v>47</v>
      </c>
      <c r="B7395" s="79">
        <f>VLOOKUP($I7381,DATA!$A$1:$V$200,5,FALSE)</f>
        <v>0</v>
      </c>
      <c r="C7395" s="79"/>
      <c r="D7395" s="79"/>
      <c r="E7395" s="79"/>
    </row>
    <row r="7396" spans="1:5" ht="23.25" customHeight="1">
      <c r="A7396" s="5" t="s">
        <v>40</v>
      </c>
      <c r="B7396" s="79">
        <f>VLOOKUP($I7381,DATA!$A$1:$V$200,6,FALSE)</f>
        <v>0</v>
      </c>
      <c r="C7396" s="79"/>
      <c r="D7396" s="79"/>
      <c r="E7396" s="79"/>
    </row>
    <row r="7397" spans="1:5" ht="23.25" customHeight="1">
      <c r="A7397" s="5" t="s">
        <v>41</v>
      </c>
      <c r="B7397" s="79">
        <f>VLOOKUP($I7381,DATA!$A$1:$V$200,7,FALSE)</f>
        <v>0</v>
      </c>
      <c r="C7397" s="79"/>
      <c r="D7397" s="79"/>
      <c r="E7397" s="79"/>
    </row>
    <row r="7398" spans="1:5" ht="23.25" customHeight="1">
      <c r="A7398" s="5" t="s">
        <v>42</v>
      </c>
      <c r="B7398" s="79">
        <f>VLOOKUP($I7381,DATA!$A$1:$V$200,8,FALSE)</f>
        <v>0</v>
      </c>
      <c r="C7398" s="79"/>
      <c r="D7398" s="79"/>
      <c r="E7398" s="79"/>
    </row>
    <row r="7399" spans="1:5" ht="25.5">
      <c r="A7399" s="5" t="s">
        <v>43</v>
      </c>
      <c r="B7399" s="79">
        <f>VLOOKUP($I7381,DATA!$A$1:$V$200,9,FALSE)</f>
        <v>0</v>
      </c>
      <c r="C7399" s="79"/>
      <c r="D7399" s="79"/>
      <c r="E7399" s="79"/>
    </row>
    <row r="7400" spans="1:5" ht="22.5" customHeight="1">
      <c r="A7400" s="80" t="s">
        <v>44</v>
      </c>
      <c r="B7400" s="80"/>
      <c r="C7400" s="80"/>
      <c r="D7400" s="80"/>
      <c r="E7400" s="80"/>
    </row>
    <row r="7401" spans="1:5" ht="18.75" customHeight="1">
      <c r="A7401" s="72" t="s">
        <v>58</v>
      </c>
      <c r="B7401" s="72"/>
      <c r="C7401" s="72"/>
      <c r="D7401" s="72"/>
      <c r="E7401" s="72"/>
    </row>
    <row r="7402" spans="1:5" ht="22.5" customHeight="1">
      <c r="A7402" s="26" t="s">
        <v>74</v>
      </c>
    </row>
    <row r="7403" spans="1:5" ht="18" customHeight="1">
      <c r="A7403" s="44" t="s">
        <v>59</v>
      </c>
      <c r="B7403" s="73" t="s">
        <v>60</v>
      </c>
      <c r="C7403" s="74"/>
      <c r="D7403" s="73" t="s">
        <v>61</v>
      </c>
      <c r="E7403" s="74"/>
    </row>
    <row r="7404" spans="1:5" ht="37.5" customHeight="1">
      <c r="A7404" s="28" t="s">
        <v>62</v>
      </c>
      <c r="B7404" s="65" t="e">
        <f t="shared" ref="B7404" si="2615">HLOOKUP(D7404,$I$23:$M$32,2,FALSE)</f>
        <v>#N/A</v>
      </c>
      <c r="C7404" s="66"/>
      <c r="D7404" s="68">
        <f>VLOOKUP($I7381,DATA!$A$1:$V$200,10,FALSE)</f>
        <v>0</v>
      </c>
      <c r="E7404" s="69"/>
    </row>
    <row r="7405" spans="1:5" ht="37.5" customHeight="1">
      <c r="A7405" s="28" t="s">
        <v>63</v>
      </c>
      <c r="B7405" s="65" t="e">
        <f t="shared" ref="B7405" si="2616">HLOOKUP(D7404,$I$23:$M$32,3,FALSE)</f>
        <v>#N/A</v>
      </c>
      <c r="C7405" s="66"/>
      <c r="D7405" s="68">
        <f>VLOOKUP($I7381,DATA!$A$1:$V$200,11,FALSE)</f>
        <v>0</v>
      </c>
      <c r="E7405" s="69"/>
    </row>
    <row r="7406" spans="1:5" ht="37.5" customHeight="1">
      <c r="A7406" s="28" t="s">
        <v>64</v>
      </c>
      <c r="B7406" s="65" t="e">
        <f t="shared" ref="B7406" si="2617">HLOOKUP(D7404,$I$23:$M$32,4,FALSE)</f>
        <v>#N/A</v>
      </c>
      <c r="C7406" s="66"/>
      <c r="D7406" s="68">
        <f>VLOOKUP($I7381,DATA!$A$1:$V$200,12,FALSE)</f>
        <v>0</v>
      </c>
      <c r="E7406" s="69"/>
    </row>
    <row r="7407" spans="1:5" ht="21.75" customHeight="1">
      <c r="A7407" s="26" t="s">
        <v>75</v>
      </c>
    </row>
    <row r="7408" spans="1:5" ht="18" customHeight="1">
      <c r="A7408" s="75" t="s">
        <v>65</v>
      </c>
      <c r="B7408" s="73" t="s">
        <v>60</v>
      </c>
      <c r="C7408" s="74"/>
      <c r="D7408" s="73" t="s">
        <v>61</v>
      </c>
      <c r="E7408" s="74"/>
    </row>
    <row r="7409" spans="1:13" ht="37.5" customHeight="1">
      <c r="A7409" s="76"/>
      <c r="B7409" s="65" t="e">
        <f t="shared" ref="B7409" si="2618">HLOOKUP(D7404,$I$23:$M$32,5,FALSE)</f>
        <v>#N/A</v>
      </c>
      <c r="C7409" s="66"/>
      <c r="D7409" s="68">
        <f>VLOOKUP($I7381,DATA!$A$1:$V$200,13,FALSE)</f>
        <v>0</v>
      </c>
      <c r="E7409" s="69"/>
    </row>
    <row r="7410" spans="1:13" ht="22.5" customHeight="1">
      <c r="A7410" s="26" t="s">
        <v>76</v>
      </c>
    </row>
    <row r="7411" spans="1:13" ht="18" customHeight="1">
      <c r="A7411" s="77" t="s">
        <v>66</v>
      </c>
      <c r="B7411" s="73" t="s">
        <v>60</v>
      </c>
      <c r="C7411" s="74"/>
      <c r="D7411" s="73" t="s">
        <v>61</v>
      </c>
      <c r="E7411" s="74"/>
    </row>
    <row r="7412" spans="1:13" ht="37.5" customHeight="1">
      <c r="A7412" s="78"/>
      <c r="B7412" s="65" t="e">
        <f t="shared" ref="B7412" si="2619">HLOOKUP(D7404,$I$23:$M$32,6,FALSE)</f>
        <v>#N/A</v>
      </c>
      <c r="C7412" s="66"/>
      <c r="D7412" s="68">
        <f>VLOOKUP($I7381,DATA!$A$1:$V$200,14,FALSE)</f>
        <v>0</v>
      </c>
      <c r="E7412" s="69"/>
    </row>
    <row r="7413" spans="1:13" ht="22.5" customHeight="1">
      <c r="A7413" s="26" t="s">
        <v>77</v>
      </c>
    </row>
    <row r="7414" spans="1:13" ht="30" customHeight="1">
      <c r="A7414" s="27" t="s">
        <v>67</v>
      </c>
      <c r="B7414" s="73" t="s">
        <v>60</v>
      </c>
      <c r="C7414" s="74"/>
      <c r="D7414" s="73" t="s">
        <v>61</v>
      </c>
      <c r="E7414" s="74"/>
    </row>
    <row r="7415" spans="1:13" ht="37.5" customHeight="1">
      <c r="A7415" s="28" t="s">
        <v>68</v>
      </c>
      <c r="B7415" s="65" t="e">
        <f t="shared" ref="B7415" si="2620">HLOOKUP(D7404,$I$23:$M$32,7,FALSE)</f>
        <v>#N/A</v>
      </c>
      <c r="C7415" s="66"/>
      <c r="D7415" s="68">
        <f>VLOOKUP($I7381,DATA!$A$1:$V$200,15,FALSE)</f>
        <v>0</v>
      </c>
      <c r="E7415" s="69"/>
    </row>
    <row r="7416" spans="1:13" ht="37.5" customHeight="1">
      <c r="A7416" s="28" t="s">
        <v>69</v>
      </c>
      <c r="B7416" s="65" t="e">
        <f t="shared" ref="B7416" si="2621">HLOOKUP(D7404,$I$23:$M$32,8,FALSE)</f>
        <v>#N/A</v>
      </c>
      <c r="C7416" s="66"/>
      <c r="D7416" s="68">
        <f>VLOOKUP($I7381,DATA!$A$1:$V$200,16,FALSE)</f>
        <v>0</v>
      </c>
      <c r="E7416" s="69"/>
    </row>
    <row r="7417" spans="1:13" ht="45" customHeight="1">
      <c r="A7417" s="29" t="s">
        <v>70</v>
      </c>
      <c r="B7417" s="65" t="e">
        <f t="shared" ref="B7417" si="2622">HLOOKUP(D7404,$I$23:$M$32,9,FALSE)</f>
        <v>#N/A</v>
      </c>
      <c r="C7417" s="66"/>
      <c r="D7417" s="68">
        <f>VLOOKUP($I7381,DATA!$A$1:$V$200,17,FALSE)</f>
        <v>0</v>
      </c>
      <c r="E7417" s="69"/>
    </row>
    <row r="7418" spans="1:13" ht="37.5" customHeight="1">
      <c r="A7418" s="28" t="s">
        <v>71</v>
      </c>
      <c r="B7418" s="65" t="e">
        <f t="shared" ref="B7418" si="2623">HLOOKUP(D7404,$I$23:$M$32,10,FALSE)</f>
        <v>#N/A</v>
      </c>
      <c r="C7418" s="66"/>
      <c r="D7418" s="68">
        <f>VLOOKUP($I7381,DATA!$A$1:$V$200,18,FALSE)</f>
        <v>0</v>
      </c>
      <c r="E7418" s="69"/>
    </row>
    <row r="7419" spans="1:13" ht="37.5" customHeight="1">
      <c r="A7419" s="30"/>
      <c r="B7419" s="31"/>
      <c r="C7419" s="31"/>
      <c r="D7419" s="32"/>
      <c r="E7419" s="32"/>
    </row>
    <row r="7420" spans="1:13" ht="18.75" customHeight="1">
      <c r="A7420" s="72" t="s">
        <v>72</v>
      </c>
      <c r="B7420" s="72"/>
      <c r="C7420" s="72"/>
      <c r="D7420" s="72"/>
      <c r="E7420" s="72"/>
    </row>
    <row r="7421" spans="1:13" ht="22.5" customHeight="1">
      <c r="A7421" s="26" t="s">
        <v>78</v>
      </c>
    </row>
    <row r="7422" spans="1:13" ht="30" customHeight="1">
      <c r="A7422" s="27" t="s">
        <v>73</v>
      </c>
      <c r="B7422" s="73" t="s">
        <v>60</v>
      </c>
      <c r="C7422" s="74"/>
      <c r="D7422" s="73" t="s">
        <v>61</v>
      </c>
      <c r="E7422" s="74"/>
      <c r="I7422" s="1" t="s">
        <v>26</v>
      </c>
      <c r="J7422" s="1" t="s">
        <v>25</v>
      </c>
      <c r="K7422" s="1" t="s">
        <v>194</v>
      </c>
      <c r="L7422" s="1" t="s">
        <v>195</v>
      </c>
      <c r="M7422" s="1" t="s">
        <v>196</v>
      </c>
    </row>
    <row r="7423" spans="1:13" ht="52.5" customHeight="1">
      <c r="A7423" s="29" t="str">
        <f>GRD!$L$4</f>
        <v>SELECT</v>
      </c>
      <c r="B7423" s="65" t="e">
        <f t="shared" ref="B7423:B7424" si="2624">HLOOKUP(D7423,$I$42:$M$44,$G7423,FALSE)</f>
        <v>#N/A</v>
      </c>
      <c r="C7423" s="66"/>
      <c r="D7423" s="68">
        <f>VLOOKUP($I7381,DATA!$A$1:$V$200,19,FALSE)</f>
        <v>0</v>
      </c>
      <c r="E7423" s="69"/>
      <c r="G7423" s="1">
        <v>2</v>
      </c>
      <c r="H7423" s="1" t="str">
        <f t="shared" ref="H7423:H7424" si="2625">A7423</f>
        <v>SELECT</v>
      </c>
      <c r="I7423" s="1" t="e">
        <f t="shared" ref="I7423:I7424" si="2626">VLOOKUP($H7423,$H$3:$M$15,2,FALSE)</f>
        <v>#N/A</v>
      </c>
      <c r="J7423" s="1" t="e">
        <f t="shared" ref="J7423:J7424" si="2627">VLOOKUP($H7423,$H$3:$M$15,3,FALSE)</f>
        <v>#N/A</v>
      </c>
      <c r="K7423" s="1" t="e">
        <f t="shared" ref="K7423:K7424" si="2628">VLOOKUP($H7423,$H$3:$M$15,4,FALSE)</f>
        <v>#N/A</v>
      </c>
      <c r="L7423" s="1" t="e">
        <f t="shared" ref="L7423:L7424" si="2629">VLOOKUP($H7423,$H$3:$M$15,5,FALSE)</f>
        <v>#N/A</v>
      </c>
      <c r="M7423" s="1" t="e">
        <f t="shared" ref="M7423:M7424" si="2630">VLOOKUP($H7423,$H$3:$M$15,6,FALSE)</f>
        <v>#N/A</v>
      </c>
    </row>
    <row r="7424" spans="1:13" ht="52.5" customHeight="1">
      <c r="A7424" s="29" t="str">
        <f>GRD!$M$4</f>
        <v>SELECT</v>
      </c>
      <c r="B7424" s="65" t="e">
        <f t="shared" si="2624"/>
        <v>#N/A</v>
      </c>
      <c r="C7424" s="66"/>
      <c r="D7424" s="68">
        <f>VLOOKUP($I7381,DATA!$A$1:$V$200,20,FALSE)</f>
        <v>0</v>
      </c>
      <c r="E7424" s="69"/>
      <c r="G7424" s="1">
        <v>3</v>
      </c>
      <c r="H7424" s="1" t="str">
        <f t="shared" si="2625"/>
        <v>SELECT</v>
      </c>
      <c r="I7424" s="1" t="e">
        <f t="shared" si="2626"/>
        <v>#N/A</v>
      </c>
      <c r="J7424" s="1" t="e">
        <f t="shared" si="2627"/>
        <v>#N/A</v>
      </c>
      <c r="K7424" s="1" t="e">
        <f t="shared" si="2628"/>
        <v>#N/A</v>
      </c>
      <c r="L7424" s="1" t="e">
        <f t="shared" si="2629"/>
        <v>#N/A</v>
      </c>
      <c r="M7424" s="1" t="e">
        <f t="shared" si="2630"/>
        <v>#N/A</v>
      </c>
    </row>
    <row r="7425" spans="1:13" ht="37.5" customHeight="1">
      <c r="A7425" s="70" t="s">
        <v>79</v>
      </c>
      <c r="B7425" s="70"/>
      <c r="C7425" s="70"/>
      <c r="D7425" s="70"/>
      <c r="E7425" s="70"/>
    </row>
    <row r="7426" spans="1:13" ht="12" customHeight="1">
      <c r="A7426" s="33"/>
      <c r="B7426" s="33"/>
      <c r="C7426" s="33"/>
      <c r="D7426" s="33"/>
      <c r="E7426" s="33"/>
    </row>
    <row r="7427" spans="1:13" ht="30" customHeight="1">
      <c r="A7427" s="27" t="s">
        <v>73</v>
      </c>
      <c r="B7427" s="71" t="s">
        <v>60</v>
      </c>
      <c r="C7427" s="71"/>
      <c r="D7427" s="71" t="s">
        <v>61</v>
      </c>
      <c r="E7427" s="71"/>
      <c r="I7427" s="1" t="s">
        <v>26</v>
      </c>
      <c r="J7427" s="1" t="s">
        <v>25</v>
      </c>
      <c r="K7427" s="1" t="s">
        <v>194</v>
      </c>
      <c r="L7427" s="1" t="s">
        <v>195</v>
      </c>
      <c r="M7427" s="1" t="s">
        <v>196</v>
      </c>
    </row>
    <row r="7428" spans="1:13" ht="52.5" customHeight="1">
      <c r="A7428" s="29" t="str">
        <f>GRD!$N$4</f>
        <v>SELECT</v>
      </c>
      <c r="B7428" s="65" t="e">
        <f t="shared" ref="B7428:B7429" si="2631">HLOOKUP(D7428,$I$47:$M$49,$G7428,FALSE)</f>
        <v>#N/A</v>
      </c>
      <c r="C7428" s="66"/>
      <c r="D7428" s="67">
        <f>VLOOKUP($I7381,DATA!$A$1:$V$200,21,FALSE)</f>
        <v>0</v>
      </c>
      <c r="E7428" s="67"/>
      <c r="G7428" s="1">
        <v>2</v>
      </c>
      <c r="H7428" s="1" t="str">
        <f t="shared" ref="H7428:H7429" si="2632">A7428</f>
        <v>SELECT</v>
      </c>
      <c r="I7428" s="1" t="e">
        <f t="shared" si="2609"/>
        <v>#N/A</v>
      </c>
      <c r="J7428" s="1" t="e">
        <f t="shared" si="2610"/>
        <v>#N/A</v>
      </c>
      <c r="K7428" s="1" t="e">
        <f t="shared" si="2611"/>
        <v>#N/A</v>
      </c>
      <c r="L7428" s="1" t="e">
        <f t="shared" si="2612"/>
        <v>#N/A</v>
      </c>
      <c r="M7428" s="1" t="e">
        <f t="shared" si="2613"/>
        <v>#N/A</v>
      </c>
    </row>
    <row r="7429" spans="1:13" ht="52.5" customHeight="1">
      <c r="A7429" s="29" t="str">
        <f>GRD!$O$4</f>
        <v>SELECT</v>
      </c>
      <c r="B7429" s="65" t="e">
        <f t="shared" si="2631"/>
        <v>#N/A</v>
      </c>
      <c r="C7429" s="66"/>
      <c r="D7429" s="67">
        <f>VLOOKUP($I7381,DATA!$A$1:$V$200,22,FALSE)</f>
        <v>0</v>
      </c>
      <c r="E7429" s="67"/>
      <c r="G7429" s="1">
        <v>3</v>
      </c>
      <c r="H7429" s="1" t="str">
        <f t="shared" si="2632"/>
        <v>SELECT</v>
      </c>
      <c r="I7429" s="1" t="e">
        <f t="shared" si="2609"/>
        <v>#N/A</v>
      </c>
      <c r="J7429" s="1" t="e">
        <f t="shared" si="2610"/>
        <v>#N/A</v>
      </c>
      <c r="K7429" s="1" t="e">
        <f t="shared" si="2611"/>
        <v>#N/A</v>
      </c>
      <c r="L7429" s="1" t="e">
        <f t="shared" si="2612"/>
        <v>#N/A</v>
      </c>
      <c r="M7429" s="1" t="e">
        <f t="shared" si="2613"/>
        <v>#N/A</v>
      </c>
    </row>
    <row r="7435" spans="1:13">
      <c r="A7435" s="64" t="s">
        <v>80</v>
      </c>
      <c r="B7435" s="64"/>
      <c r="C7435" s="64" t="s">
        <v>81</v>
      </c>
      <c r="D7435" s="64"/>
      <c r="E7435" s="64"/>
    </row>
    <row r="7436" spans="1:13">
      <c r="C7436" s="64" t="s">
        <v>82</v>
      </c>
      <c r="D7436" s="64"/>
      <c r="E7436" s="64"/>
    </row>
    <row r="7437" spans="1:13">
      <c r="A7437" s="1" t="s">
        <v>84</v>
      </c>
    </row>
    <row r="7439" spans="1:13">
      <c r="A7439" s="1" t="s">
        <v>83</v>
      </c>
    </row>
    <row r="7441" spans="1:13" s="21" customFormat="1" ht="18.75" customHeight="1">
      <c r="A7441" s="89" t="s">
        <v>34</v>
      </c>
      <c r="B7441" s="89"/>
      <c r="C7441" s="89"/>
      <c r="D7441" s="89"/>
      <c r="E7441" s="89"/>
      <c r="I7441" s="21">
        <f t="shared" ref="I7441" si="2633">I7381+1</f>
        <v>125</v>
      </c>
    </row>
    <row r="7442" spans="1:13" s="21" customFormat="1" ht="30" customHeight="1">
      <c r="A7442" s="90" t="s">
        <v>35</v>
      </c>
      <c r="B7442" s="90"/>
      <c r="C7442" s="90"/>
      <c r="D7442" s="90"/>
      <c r="E7442" s="90"/>
      <c r="H7442" s="1"/>
      <c r="I7442" s="1"/>
      <c r="J7442" s="1"/>
      <c r="K7442" s="1"/>
      <c r="L7442" s="1"/>
      <c r="M7442" s="1"/>
    </row>
    <row r="7443" spans="1:13" ht="18.75" customHeight="1">
      <c r="A7443" s="22" t="s">
        <v>49</v>
      </c>
      <c r="B7443" s="91" t="str">
        <f>IF((SCH!$B$2=""),"",SCH!$B$2)</f>
        <v/>
      </c>
      <c r="C7443" s="91"/>
      <c r="D7443" s="91"/>
      <c r="E7443" s="92"/>
    </row>
    <row r="7444" spans="1:13" ht="18.75" customHeight="1">
      <c r="A7444" s="23" t="s">
        <v>50</v>
      </c>
      <c r="B7444" s="82" t="str">
        <f>IF((SCH!$B$3=""),"",SCH!$B$3)</f>
        <v/>
      </c>
      <c r="C7444" s="82"/>
      <c r="D7444" s="82"/>
      <c r="E7444" s="83"/>
    </row>
    <row r="7445" spans="1:13" ht="18.75" customHeight="1">
      <c r="A7445" s="23" t="s">
        <v>56</v>
      </c>
      <c r="B7445" s="46" t="str">
        <f>IF((SCH!$B$4=""),"",SCH!$B$4)</f>
        <v/>
      </c>
      <c r="C7445" s="24" t="s">
        <v>57</v>
      </c>
      <c r="D7445" s="82" t="str">
        <f>IF((SCH!$B$5=""),"",SCH!$B$5)</f>
        <v/>
      </c>
      <c r="E7445" s="83"/>
    </row>
    <row r="7446" spans="1:13" ht="18.75" customHeight="1">
      <c r="A7446" s="23" t="s">
        <v>51</v>
      </c>
      <c r="B7446" s="82" t="str">
        <f>IF((SCH!$B$6=""),"",SCH!$B$6)</f>
        <v/>
      </c>
      <c r="C7446" s="82"/>
      <c r="D7446" s="82"/>
      <c r="E7446" s="83"/>
    </row>
    <row r="7447" spans="1:13" ht="18.75" customHeight="1">
      <c r="A7447" s="23" t="s">
        <v>52</v>
      </c>
      <c r="B7447" s="82" t="str">
        <f>IF((SCH!$B$7=""),"",SCH!$B$7)</f>
        <v/>
      </c>
      <c r="C7447" s="82"/>
      <c r="D7447" s="82"/>
      <c r="E7447" s="83"/>
    </row>
    <row r="7448" spans="1:13" ht="18.75" customHeight="1">
      <c r="A7448" s="25" t="s">
        <v>53</v>
      </c>
      <c r="B7448" s="84" t="str">
        <f>IF((SCH!$B$8=""),"",SCH!$B$8)</f>
        <v/>
      </c>
      <c r="C7448" s="84"/>
      <c r="D7448" s="84"/>
      <c r="E7448" s="85"/>
    </row>
    <row r="7449" spans="1:13" ht="26.25" customHeight="1">
      <c r="A7449" s="86" t="s">
        <v>36</v>
      </c>
      <c r="B7449" s="86"/>
      <c r="C7449" s="86"/>
      <c r="D7449" s="86"/>
      <c r="E7449" s="86"/>
    </row>
    <row r="7450" spans="1:13" s="21" customFormat="1" ht="15" customHeight="1">
      <c r="A7450" s="87" t="s">
        <v>37</v>
      </c>
      <c r="B7450" s="87"/>
      <c r="C7450" s="87"/>
      <c r="D7450" s="87"/>
      <c r="E7450" s="87"/>
      <c r="H7450" s="1"/>
      <c r="I7450" s="1"/>
      <c r="J7450" s="1"/>
      <c r="K7450" s="1"/>
      <c r="L7450" s="1"/>
      <c r="M7450" s="1"/>
    </row>
    <row r="7451" spans="1:13" s="21" customFormat="1">
      <c r="A7451" s="88" t="s">
        <v>38</v>
      </c>
      <c r="B7451" s="88"/>
      <c r="C7451" s="88"/>
      <c r="D7451" s="88"/>
      <c r="E7451" s="88"/>
      <c r="H7451" s="1"/>
      <c r="I7451" s="1"/>
      <c r="J7451" s="1"/>
      <c r="K7451" s="1"/>
      <c r="L7451" s="1"/>
      <c r="M7451" s="1"/>
    </row>
    <row r="7452" spans="1:13" ht="26.25" customHeight="1">
      <c r="A7452" s="72" t="s">
        <v>39</v>
      </c>
      <c r="B7452" s="72"/>
      <c r="C7452" s="72"/>
      <c r="D7452" s="72"/>
      <c r="E7452" s="72"/>
    </row>
    <row r="7453" spans="1:13" ht="23.25">
      <c r="A7453" s="5" t="s">
        <v>45</v>
      </c>
      <c r="B7453" s="45">
        <f>VLOOKUP($I7441,DATA!$A$1:$V$200,2,FALSE)</f>
        <v>0</v>
      </c>
      <c r="C7453" s="43" t="s">
        <v>48</v>
      </c>
      <c r="D7453" s="81">
        <f>VLOOKUP($I7441,DATA!$A$1:$V$200,3,FALSE)</f>
        <v>0</v>
      </c>
      <c r="E7453" s="81"/>
    </row>
    <row r="7454" spans="1:13" ht="23.25">
      <c r="A7454" s="5" t="s">
        <v>46</v>
      </c>
      <c r="B7454" s="79">
        <f>VLOOKUP($I7441,DATA!$A$1:$V$200,4,FALSE)</f>
        <v>0</v>
      </c>
      <c r="C7454" s="79"/>
      <c r="D7454" s="79"/>
      <c r="E7454" s="79"/>
    </row>
    <row r="7455" spans="1:13" ht="23.25">
      <c r="A7455" s="5" t="s">
        <v>47</v>
      </c>
      <c r="B7455" s="79">
        <f>VLOOKUP($I7441,DATA!$A$1:$V$200,5,FALSE)</f>
        <v>0</v>
      </c>
      <c r="C7455" s="79"/>
      <c r="D7455" s="79"/>
      <c r="E7455" s="79"/>
    </row>
    <row r="7456" spans="1:13" ht="23.25" customHeight="1">
      <c r="A7456" s="5" t="s">
        <v>40</v>
      </c>
      <c r="B7456" s="79">
        <f>VLOOKUP($I7441,DATA!$A$1:$V$200,6,FALSE)</f>
        <v>0</v>
      </c>
      <c r="C7456" s="79"/>
      <c r="D7456" s="79"/>
      <c r="E7456" s="79"/>
    </row>
    <row r="7457" spans="1:5" ht="23.25" customHeight="1">
      <c r="A7457" s="5" t="s">
        <v>41</v>
      </c>
      <c r="B7457" s="79">
        <f>VLOOKUP($I7441,DATA!$A$1:$V$200,7,FALSE)</f>
        <v>0</v>
      </c>
      <c r="C7457" s="79"/>
      <c r="D7457" s="79"/>
      <c r="E7457" s="79"/>
    </row>
    <row r="7458" spans="1:5" ht="23.25" customHeight="1">
      <c r="A7458" s="5" t="s">
        <v>42</v>
      </c>
      <c r="B7458" s="79">
        <f>VLOOKUP($I7441,DATA!$A$1:$V$200,8,FALSE)</f>
        <v>0</v>
      </c>
      <c r="C7458" s="79"/>
      <c r="D7458" s="79"/>
      <c r="E7458" s="79"/>
    </row>
    <row r="7459" spans="1:5" ht="25.5">
      <c r="A7459" s="5" t="s">
        <v>43</v>
      </c>
      <c r="B7459" s="79">
        <f>VLOOKUP($I7441,DATA!$A$1:$V$200,9,FALSE)</f>
        <v>0</v>
      </c>
      <c r="C7459" s="79"/>
      <c r="D7459" s="79"/>
      <c r="E7459" s="79"/>
    </row>
    <row r="7460" spans="1:5" ht="22.5" customHeight="1">
      <c r="A7460" s="80" t="s">
        <v>44</v>
      </c>
      <c r="B7460" s="80"/>
      <c r="C7460" s="80"/>
      <c r="D7460" s="80"/>
      <c r="E7460" s="80"/>
    </row>
    <row r="7461" spans="1:5" ht="18.75" customHeight="1">
      <c r="A7461" s="72" t="s">
        <v>58</v>
      </c>
      <c r="B7461" s="72"/>
      <c r="C7461" s="72"/>
      <c r="D7461" s="72"/>
      <c r="E7461" s="72"/>
    </row>
    <row r="7462" spans="1:5" ht="22.5" customHeight="1">
      <c r="A7462" s="26" t="s">
        <v>74</v>
      </c>
    </row>
    <row r="7463" spans="1:5" ht="18" customHeight="1">
      <c r="A7463" s="44" t="s">
        <v>59</v>
      </c>
      <c r="B7463" s="73" t="s">
        <v>60</v>
      </c>
      <c r="C7463" s="74"/>
      <c r="D7463" s="73" t="s">
        <v>61</v>
      </c>
      <c r="E7463" s="74"/>
    </row>
    <row r="7464" spans="1:5" ht="37.5" customHeight="1">
      <c r="A7464" s="28" t="s">
        <v>62</v>
      </c>
      <c r="B7464" s="65" t="e">
        <f t="shared" ref="B7464" si="2634">HLOOKUP(D7464,$I$23:$M$32,2,FALSE)</f>
        <v>#N/A</v>
      </c>
      <c r="C7464" s="66"/>
      <c r="D7464" s="68">
        <f>VLOOKUP($I7441,DATA!$A$1:$V$200,10,FALSE)</f>
        <v>0</v>
      </c>
      <c r="E7464" s="69"/>
    </row>
    <row r="7465" spans="1:5" ht="37.5" customHeight="1">
      <c r="A7465" s="28" t="s">
        <v>63</v>
      </c>
      <c r="B7465" s="65" t="e">
        <f t="shared" ref="B7465" si="2635">HLOOKUP(D7464,$I$23:$M$32,3,FALSE)</f>
        <v>#N/A</v>
      </c>
      <c r="C7465" s="66"/>
      <c r="D7465" s="68">
        <f>VLOOKUP($I7441,DATA!$A$1:$V$200,11,FALSE)</f>
        <v>0</v>
      </c>
      <c r="E7465" s="69"/>
    </row>
    <row r="7466" spans="1:5" ht="37.5" customHeight="1">
      <c r="A7466" s="28" t="s">
        <v>64</v>
      </c>
      <c r="B7466" s="65" t="e">
        <f t="shared" ref="B7466" si="2636">HLOOKUP(D7464,$I$23:$M$32,4,FALSE)</f>
        <v>#N/A</v>
      </c>
      <c r="C7466" s="66"/>
      <c r="D7466" s="68">
        <f>VLOOKUP($I7441,DATA!$A$1:$V$200,12,FALSE)</f>
        <v>0</v>
      </c>
      <c r="E7466" s="69"/>
    </row>
    <row r="7467" spans="1:5" ht="21.75" customHeight="1">
      <c r="A7467" s="26" t="s">
        <v>75</v>
      </c>
    </row>
    <row r="7468" spans="1:5" ht="18" customHeight="1">
      <c r="A7468" s="75" t="s">
        <v>65</v>
      </c>
      <c r="B7468" s="73" t="s">
        <v>60</v>
      </c>
      <c r="C7468" s="74"/>
      <c r="D7468" s="73" t="s">
        <v>61</v>
      </c>
      <c r="E7468" s="74"/>
    </row>
    <row r="7469" spans="1:5" ht="37.5" customHeight="1">
      <c r="A7469" s="76"/>
      <c r="B7469" s="65" t="e">
        <f t="shared" ref="B7469" si="2637">HLOOKUP(D7464,$I$23:$M$32,5,FALSE)</f>
        <v>#N/A</v>
      </c>
      <c r="C7469" s="66"/>
      <c r="D7469" s="68">
        <f>VLOOKUP($I7441,DATA!$A$1:$V$200,13,FALSE)</f>
        <v>0</v>
      </c>
      <c r="E7469" s="69"/>
    </row>
    <row r="7470" spans="1:5" ht="22.5" customHeight="1">
      <c r="A7470" s="26" t="s">
        <v>76</v>
      </c>
    </row>
    <row r="7471" spans="1:5" ht="18" customHeight="1">
      <c r="A7471" s="77" t="s">
        <v>66</v>
      </c>
      <c r="B7471" s="73" t="s">
        <v>60</v>
      </c>
      <c r="C7471" s="74"/>
      <c r="D7471" s="73" t="s">
        <v>61</v>
      </c>
      <c r="E7471" s="74"/>
    </row>
    <row r="7472" spans="1:5" ht="37.5" customHeight="1">
      <c r="A7472" s="78"/>
      <c r="B7472" s="65" t="e">
        <f t="shared" ref="B7472" si="2638">HLOOKUP(D7464,$I$23:$M$32,6,FALSE)</f>
        <v>#N/A</v>
      </c>
      <c r="C7472" s="66"/>
      <c r="D7472" s="68">
        <f>VLOOKUP($I7441,DATA!$A$1:$V$200,14,FALSE)</f>
        <v>0</v>
      </c>
      <c r="E7472" s="69"/>
    </row>
    <row r="7473" spans="1:13" ht="22.5" customHeight="1">
      <c r="A7473" s="26" t="s">
        <v>77</v>
      </c>
    </row>
    <row r="7474" spans="1:13" ht="30" customHeight="1">
      <c r="A7474" s="27" t="s">
        <v>67</v>
      </c>
      <c r="B7474" s="73" t="s">
        <v>60</v>
      </c>
      <c r="C7474" s="74"/>
      <c r="D7474" s="73" t="s">
        <v>61</v>
      </c>
      <c r="E7474" s="74"/>
    </row>
    <row r="7475" spans="1:13" ht="37.5" customHeight="1">
      <c r="A7475" s="28" t="s">
        <v>68</v>
      </c>
      <c r="B7475" s="65" t="e">
        <f t="shared" ref="B7475" si="2639">HLOOKUP(D7464,$I$23:$M$32,7,FALSE)</f>
        <v>#N/A</v>
      </c>
      <c r="C7475" s="66"/>
      <c r="D7475" s="68">
        <f>VLOOKUP($I7441,DATA!$A$1:$V$200,15,FALSE)</f>
        <v>0</v>
      </c>
      <c r="E7475" s="69"/>
    </row>
    <row r="7476" spans="1:13" ht="37.5" customHeight="1">
      <c r="A7476" s="28" t="s">
        <v>69</v>
      </c>
      <c r="B7476" s="65" t="e">
        <f t="shared" ref="B7476" si="2640">HLOOKUP(D7464,$I$23:$M$32,8,FALSE)</f>
        <v>#N/A</v>
      </c>
      <c r="C7476" s="66"/>
      <c r="D7476" s="68">
        <f>VLOOKUP($I7441,DATA!$A$1:$V$200,16,FALSE)</f>
        <v>0</v>
      </c>
      <c r="E7476" s="69"/>
    </row>
    <row r="7477" spans="1:13" ht="45" customHeight="1">
      <c r="A7477" s="29" t="s">
        <v>70</v>
      </c>
      <c r="B7477" s="65" t="e">
        <f t="shared" ref="B7477" si="2641">HLOOKUP(D7464,$I$23:$M$32,9,FALSE)</f>
        <v>#N/A</v>
      </c>
      <c r="C7477" s="66"/>
      <c r="D7477" s="68">
        <f>VLOOKUP($I7441,DATA!$A$1:$V$200,17,FALSE)</f>
        <v>0</v>
      </c>
      <c r="E7477" s="69"/>
    </row>
    <row r="7478" spans="1:13" ht="37.5" customHeight="1">
      <c r="A7478" s="28" t="s">
        <v>71</v>
      </c>
      <c r="B7478" s="65" t="e">
        <f t="shared" ref="B7478" si="2642">HLOOKUP(D7464,$I$23:$M$32,10,FALSE)</f>
        <v>#N/A</v>
      </c>
      <c r="C7478" s="66"/>
      <c r="D7478" s="68">
        <f>VLOOKUP($I7441,DATA!$A$1:$V$200,18,FALSE)</f>
        <v>0</v>
      </c>
      <c r="E7478" s="69"/>
    </row>
    <row r="7479" spans="1:13" ht="37.5" customHeight="1">
      <c r="A7479" s="30"/>
      <c r="B7479" s="31"/>
      <c r="C7479" s="31"/>
      <c r="D7479" s="32"/>
      <c r="E7479" s="32"/>
    </row>
    <row r="7480" spans="1:13" ht="18.75" customHeight="1">
      <c r="A7480" s="72" t="s">
        <v>72</v>
      </c>
      <c r="B7480" s="72"/>
      <c r="C7480" s="72"/>
      <c r="D7480" s="72"/>
      <c r="E7480" s="72"/>
    </row>
    <row r="7481" spans="1:13" ht="22.5" customHeight="1">
      <c r="A7481" s="26" t="s">
        <v>78</v>
      </c>
    </row>
    <row r="7482" spans="1:13" ht="30" customHeight="1">
      <c r="A7482" s="27" t="s">
        <v>73</v>
      </c>
      <c r="B7482" s="73" t="s">
        <v>60</v>
      </c>
      <c r="C7482" s="74"/>
      <c r="D7482" s="73" t="s">
        <v>61</v>
      </c>
      <c r="E7482" s="74"/>
      <c r="I7482" s="1" t="s">
        <v>26</v>
      </c>
      <c r="J7482" s="1" t="s">
        <v>25</v>
      </c>
      <c r="K7482" s="1" t="s">
        <v>194</v>
      </c>
      <c r="L7482" s="1" t="s">
        <v>195</v>
      </c>
      <c r="M7482" s="1" t="s">
        <v>196</v>
      </c>
    </row>
    <row r="7483" spans="1:13" ht="52.5" customHeight="1">
      <c r="A7483" s="29" t="str">
        <f>GRD!$L$4</f>
        <v>SELECT</v>
      </c>
      <c r="B7483" s="65" t="e">
        <f t="shared" ref="B7483:B7484" si="2643">HLOOKUP(D7483,$I$42:$M$44,$G7483,FALSE)</f>
        <v>#N/A</v>
      </c>
      <c r="C7483" s="66"/>
      <c r="D7483" s="68">
        <f>VLOOKUP($I7441,DATA!$A$1:$V$200,19,FALSE)</f>
        <v>0</v>
      </c>
      <c r="E7483" s="69"/>
      <c r="G7483" s="1">
        <v>2</v>
      </c>
      <c r="H7483" s="1" t="str">
        <f t="shared" ref="H7483:H7484" si="2644">A7483</f>
        <v>SELECT</v>
      </c>
      <c r="I7483" s="1" t="e">
        <f t="shared" ref="I7483:I7484" si="2645">VLOOKUP($H7483,$H$3:$M$15,2,FALSE)</f>
        <v>#N/A</v>
      </c>
      <c r="J7483" s="1" t="e">
        <f t="shared" ref="J7483:J7484" si="2646">VLOOKUP($H7483,$H$3:$M$15,3,FALSE)</f>
        <v>#N/A</v>
      </c>
      <c r="K7483" s="1" t="e">
        <f t="shared" ref="K7483:K7484" si="2647">VLOOKUP($H7483,$H$3:$M$15,4,FALSE)</f>
        <v>#N/A</v>
      </c>
      <c r="L7483" s="1" t="e">
        <f t="shared" ref="L7483:L7484" si="2648">VLOOKUP($H7483,$H$3:$M$15,5,FALSE)</f>
        <v>#N/A</v>
      </c>
      <c r="M7483" s="1" t="e">
        <f t="shared" ref="M7483:M7484" si="2649">VLOOKUP($H7483,$H$3:$M$15,6,FALSE)</f>
        <v>#N/A</v>
      </c>
    </row>
    <row r="7484" spans="1:13" ht="52.5" customHeight="1">
      <c r="A7484" s="29" t="str">
        <f>GRD!$M$4</f>
        <v>SELECT</v>
      </c>
      <c r="B7484" s="65" t="e">
        <f t="shared" si="2643"/>
        <v>#N/A</v>
      </c>
      <c r="C7484" s="66"/>
      <c r="D7484" s="68">
        <f>VLOOKUP($I7441,DATA!$A$1:$V$200,20,FALSE)</f>
        <v>0</v>
      </c>
      <c r="E7484" s="69"/>
      <c r="G7484" s="1">
        <v>3</v>
      </c>
      <c r="H7484" s="1" t="str">
        <f t="shared" si="2644"/>
        <v>SELECT</v>
      </c>
      <c r="I7484" s="1" t="e">
        <f t="shared" si="2645"/>
        <v>#N/A</v>
      </c>
      <c r="J7484" s="1" t="e">
        <f t="shared" si="2646"/>
        <v>#N/A</v>
      </c>
      <c r="K7484" s="1" t="e">
        <f t="shared" si="2647"/>
        <v>#N/A</v>
      </c>
      <c r="L7484" s="1" t="e">
        <f t="shared" si="2648"/>
        <v>#N/A</v>
      </c>
      <c r="M7484" s="1" t="e">
        <f t="shared" si="2649"/>
        <v>#N/A</v>
      </c>
    </row>
    <row r="7485" spans="1:13" ht="37.5" customHeight="1">
      <c r="A7485" s="70" t="s">
        <v>79</v>
      </c>
      <c r="B7485" s="70"/>
      <c r="C7485" s="70"/>
      <c r="D7485" s="70"/>
      <c r="E7485" s="70"/>
    </row>
    <row r="7486" spans="1:13" ht="12" customHeight="1">
      <c r="A7486" s="33"/>
      <c r="B7486" s="33"/>
      <c r="C7486" s="33"/>
      <c r="D7486" s="33"/>
      <c r="E7486" s="33"/>
    </row>
    <row r="7487" spans="1:13" ht="30" customHeight="1">
      <c r="A7487" s="27" t="s">
        <v>73</v>
      </c>
      <c r="B7487" s="71" t="s">
        <v>60</v>
      </c>
      <c r="C7487" s="71"/>
      <c r="D7487" s="71" t="s">
        <v>61</v>
      </c>
      <c r="E7487" s="71"/>
      <c r="I7487" s="1" t="s">
        <v>26</v>
      </c>
      <c r="J7487" s="1" t="s">
        <v>25</v>
      </c>
      <c r="K7487" s="1" t="s">
        <v>194</v>
      </c>
      <c r="L7487" s="1" t="s">
        <v>195</v>
      </c>
      <c r="M7487" s="1" t="s">
        <v>196</v>
      </c>
    </row>
    <row r="7488" spans="1:13" ht="52.5" customHeight="1">
      <c r="A7488" s="29" t="str">
        <f>GRD!$N$4</f>
        <v>SELECT</v>
      </c>
      <c r="B7488" s="65" t="e">
        <f t="shared" ref="B7488:B7489" si="2650">HLOOKUP(D7488,$I$47:$M$49,$G7488,FALSE)</f>
        <v>#N/A</v>
      </c>
      <c r="C7488" s="66"/>
      <c r="D7488" s="67">
        <f>VLOOKUP($I7441,DATA!$A$1:$V$200,21,FALSE)</f>
        <v>0</v>
      </c>
      <c r="E7488" s="67"/>
      <c r="G7488" s="1">
        <v>2</v>
      </c>
      <c r="H7488" s="1" t="str">
        <f t="shared" ref="H7488:H7489" si="2651">A7488</f>
        <v>SELECT</v>
      </c>
      <c r="I7488" s="1" t="e">
        <f t="shared" ref="I7488:I7549" si="2652">VLOOKUP($H7488,$H$3:$M$15,2,FALSE)</f>
        <v>#N/A</v>
      </c>
      <c r="J7488" s="1" t="e">
        <f t="shared" ref="J7488:J7549" si="2653">VLOOKUP($H7488,$H$3:$M$15,3,FALSE)</f>
        <v>#N/A</v>
      </c>
      <c r="K7488" s="1" t="e">
        <f t="shared" ref="K7488:K7549" si="2654">VLOOKUP($H7488,$H$3:$M$15,4,FALSE)</f>
        <v>#N/A</v>
      </c>
      <c r="L7488" s="1" t="e">
        <f t="shared" ref="L7488:L7549" si="2655">VLOOKUP($H7488,$H$3:$M$15,5,FALSE)</f>
        <v>#N/A</v>
      </c>
      <c r="M7488" s="1" t="e">
        <f t="shared" ref="M7488:M7549" si="2656">VLOOKUP($H7488,$H$3:$M$15,6,FALSE)</f>
        <v>#N/A</v>
      </c>
    </row>
    <row r="7489" spans="1:13" ht="52.5" customHeight="1">
      <c r="A7489" s="29" t="str">
        <f>GRD!$O$4</f>
        <v>SELECT</v>
      </c>
      <c r="B7489" s="65" t="e">
        <f t="shared" si="2650"/>
        <v>#N/A</v>
      </c>
      <c r="C7489" s="66"/>
      <c r="D7489" s="67">
        <f>VLOOKUP($I7441,DATA!$A$1:$V$200,22,FALSE)</f>
        <v>0</v>
      </c>
      <c r="E7489" s="67"/>
      <c r="G7489" s="1">
        <v>3</v>
      </c>
      <c r="H7489" s="1" t="str">
        <f t="shared" si="2651"/>
        <v>SELECT</v>
      </c>
      <c r="I7489" s="1" t="e">
        <f t="shared" si="2652"/>
        <v>#N/A</v>
      </c>
      <c r="J7489" s="1" t="e">
        <f t="shared" si="2653"/>
        <v>#N/A</v>
      </c>
      <c r="K7489" s="1" t="e">
        <f t="shared" si="2654"/>
        <v>#N/A</v>
      </c>
      <c r="L7489" s="1" t="e">
        <f t="shared" si="2655"/>
        <v>#N/A</v>
      </c>
      <c r="M7489" s="1" t="e">
        <f t="shared" si="2656"/>
        <v>#N/A</v>
      </c>
    </row>
    <row r="7495" spans="1:13">
      <c r="A7495" s="64" t="s">
        <v>80</v>
      </c>
      <c r="B7495" s="64"/>
      <c r="C7495" s="64" t="s">
        <v>81</v>
      </c>
      <c r="D7495" s="64"/>
      <c r="E7495" s="64"/>
    </row>
    <row r="7496" spans="1:13">
      <c r="C7496" s="64" t="s">
        <v>82</v>
      </c>
      <c r="D7496" s="64"/>
      <c r="E7496" s="64"/>
    </row>
    <row r="7497" spans="1:13">
      <c r="A7497" s="1" t="s">
        <v>84</v>
      </c>
    </row>
    <row r="7499" spans="1:13">
      <c r="A7499" s="1" t="s">
        <v>83</v>
      </c>
    </row>
    <row r="7501" spans="1:13" s="21" customFormat="1" ht="18.75" customHeight="1">
      <c r="A7501" s="89" t="s">
        <v>34</v>
      </c>
      <c r="B7501" s="89"/>
      <c r="C7501" s="89"/>
      <c r="D7501" s="89"/>
      <c r="E7501" s="89"/>
      <c r="I7501" s="21">
        <f t="shared" ref="I7501" si="2657">I7441+1</f>
        <v>126</v>
      </c>
    </row>
    <row r="7502" spans="1:13" s="21" customFormat="1" ht="30" customHeight="1">
      <c r="A7502" s="90" t="s">
        <v>35</v>
      </c>
      <c r="B7502" s="90"/>
      <c r="C7502" s="90"/>
      <c r="D7502" s="90"/>
      <c r="E7502" s="90"/>
      <c r="H7502" s="1"/>
      <c r="I7502" s="1"/>
      <c r="J7502" s="1"/>
      <c r="K7502" s="1"/>
      <c r="L7502" s="1"/>
      <c r="M7502" s="1"/>
    </row>
    <row r="7503" spans="1:13" ht="18.75" customHeight="1">
      <c r="A7503" s="22" t="s">
        <v>49</v>
      </c>
      <c r="B7503" s="91" t="str">
        <f>IF((SCH!$B$2=""),"",SCH!$B$2)</f>
        <v/>
      </c>
      <c r="C7503" s="91"/>
      <c r="D7503" s="91"/>
      <c r="E7503" s="92"/>
    </row>
    <row r="7504" spans="1:13" ht="18.75" customHeight="1">
      <c r="A7504" s="23" t="s">
        <v>50</v>
      </c>
      <c r="B7504" s="82" t="str">
        <f>IF((SCH!$B$3=""),"",SCH!$B$3)</f>
        <v/>
      </c>
      <c r="C7504" s="82"/>
      <c r="D7504" s="82"/>
      <c r="E7504" s="83"/>
    </row>
    <row r="7505" spans="1:13" ht="18.75" customHeight="1">
      <c r="A7505" s="23" t="s">
        <v>56</v>
      </c>
      <c r="B7505" s="46" t="str">
        <f>IF((SCH!$B$4=""),"",SCH!$B$4)</f>
        <v/>
      </c>
      <c r="C7505" s="24" t="s">
        <v>57</v>
      </c>
      <c r="D7505" s="82" t="str">
        <f>IF((SCH!$B$5=""),"",SCH!$B$5)</f>
        <v/>
      </c>
      <c r="E7505" s="83"/>
    </row>
    <row r="7506" spans="1:13" ht="18.75" customHeight="1">
      <c r="A7506" s="23" t="s">
        <v>51</v>
      </c>
      <c r="B7506" s="82" t="str">
        <f>IF((SCH!$B$6=""),"",SCH!$B$6)</f>
        <v/>
      </c>
      <c r="C7506" s="82"/>
      <c r="D7506" s="82"/>
      <c r="E7506" s="83"/>
    </row>
    <row r="7507" spans="1:13" ht="18.75" customHeight="1">
      <c r="A7507" s="23" t="s">
        <v>52</v>
      </c>
      <c r="B7507" s="82" t="str">
        <f>IF((SCH!$B$7=""),"",SCH!$B$7)</f>
        <v/>
      </c>
      <c r="C7507" s="82"/>
      <c r="D7507" s="82"/>
      <c r="E7507" s="83"/>
    </row>
    <row r="7508" spans="1:13" ht="18.75" customHeight="1">
      <c r="A7508" s="25" t="s">
        <v>53</v>
      </c>
      <c r="B7508" s="84" t="str">
        <f>IF((SCH!$B$8=""),"",SCH!$B$8)</f>
        <v/>
      </c>
      <c r="C7508" s="84"/>
      <c r="D7508" s="84"/>
      <c r="E7508" s="85"/>
    </row>
    <row r="7509" spans="1:13" ht="26.25" customHeight="1">
      <c r="A7509" s="86" t="s">
        <v>36</v>
      </c>
      <c r="B7509" s="86"/>
      <c r="C7509" s="86"/>
      <c r="D7509" s="86"/>
      <c r="E7509" s="86"/>
    </row>
    <row r="7510" spans="1:13" s="21" customFormat="1" ht="15" customHeight="1">
      <c r="A7510" s="87" t="s">
        <v>37</v>
      </c>
      <c r="B7510" s="87"/>
      <c r="C7510" s="87"/>
      <c r="D7510" s="87"/>
      <c r="E7510" s="87"/>
      <c r="H7510" s="1"/>
      <c r="I7510" s="1"/>
      <c r="J7510" s="1"/>
      <c r="K7510" s="1"/>
      <c r="L7510" s="1"/>
      <c r="M7510" s="1"/>
    </row>
    <row r="7511" spans="1:13" s="21" customFormat="1">
      <c r="A7511" s="88" t="s">
        <v>38</v>
      </c>
      <c r="B7511" s="88"/>
      <c r="C7511" s="88"/>
      <c r="D7511" s="88"/>
      <c r="E7511" s="88"/>
      <c r="H7511" s="1"/>
      <c r="I7511" s="1"/>
      <c r="J7511" s="1"/>
      <c r="K7511" s="1"/>
      <c r="L7511" s="1"/>
      <c r="M7511" s="1"/>
    </row>
    <row r="7512" spans="1:13" ht="26.25" customHeight="1">
      <c r="A7512" s="72" t="s">
        <v>39</v>
      </c>
      <c r="B7512" s="72"/>
      <c r="C7512" s="72"/>
      <c r="D7512" s="72"/>
      <c r="E7512" s="72"/>
    </row>
    <row r="7513" spans="1:13" ht="23.25">
      <c r="A7513" s="5" t="s">
        <v>45</v>
      </c>
      <c r="B7513" s="45">
        <f>VLOOKUP($I7501,DATA!$A$1:$V$200,2,FALSE)</f>
        <v>0</v>
      </c>
      <c r="C7513" s="43" t="s">
        <v>48</v>
      </c>
      <c r="D7513" s="81">
        <f>VLOOKUP($I7501,DATA!$A$1:$V$200,3,FALSE)</f>
        <v>0</v>
      </c>
      <c r="E7513" s="81"/>
    </row>
    <row r="7514" spans="1:13" ht="23.25">
      <c r="A7514" s="5" t="s">
        <v>46</v>
      </c>
      <c r="B7514" s="79">
        <f>VLOOKUP($I7501,DATA!$A$1:$V$200,4,FALSE)</f>
        <v>0</v>
      </c>
      <c r="C7514" s="79"/>
      <c r="D7514" s="79"/>
      <c r="E7514" s="79"/>
    </row>
    <row r="7515" spans="1:13" ht="23.25">
      <c r="A7515" s="5" t="s">
        <v>47</v>
      </c>
      <c r="B7515" s="79">
        <f>VLOOKUP($I7501,DATA!$A$1:$V$200,5,FALSE)</f>
        <v>0</v>
      </c>
      <c r="C7515" s="79"/>
      <c r="D7515" s="79"/>
      <c r="E7515" s="79"/>
    </row>
    <row r="7516" spans="1:13" ht="23.25" customHeight="1">
      <c r="A7516" s="5" t="s">
        <v>40</v>
      </c>
      <c r="B7516" s="79">
        <f>VLOOKUP($I7501,DATA!$A$1:$V$200,6,FALSE)</f>
        <v>0</v>
      </c>
      <c r="C7516" s="79"/>
      <c r="D7516" s="79"/>
      <c r="E7516" s="79"/>
    </row>
    <row r="7517" spans="1:13" ht="23.25" customHeight="1">
      <c r="A7517" s="5" t="s">
        <v>41</v>
      </c>
      <c r="B7517" s="79">
        <f>VLOOKUP($I7501,DATA!$A$1:$V$200,7,FALSE)</f>
        <v>0</v>
      </c>
      <c r="C7517" s="79"/>
      <c r="D7517" s="79"/>
      <c r="E7517" s="79"/>
    </row>
    <row r="7518" spans="1:13" ht="23.25" customHeight="1">
      <c r="A7518" s="5" t="s">
        <v>42</v>
      </c>
      <c r="B7518" s="79">
        <f>VLOOKUP($I7501,DATA!$A$1:$V$200,8,FALSE)</f>
        <v>0</v>
      </c>
      <c r="C7518" s="79"/>
      <c r="D7518" s="79"/>
      <c r="E7518" s="79"/>
    </row>
    <row r="7519" spans="1:13" ht="25.5">
      <c r="A7519" s="5" t="s">
        <v>43</v>
      </c>
      <c r="B7519" s="79">
        <f>VLOOKUP($I7501,DATA!$A$1:$V$200,9,FALSE)</f>
        <v>0</v>
      </c>
      <c r="C7519" s="79"/>
      <c r="D7519" s="79"/>
      <c r="E7519" s="79"/>
    </row>
    <row r="7520" spans="1:13" ht="22.5" customHeight="1">
      <c r="A7520" s="80" t="s">
        <v>44</v>
      </c>
      <c r="B7520" s="80"/>
      <c r="C7520" s="80"/>
      <c r="D7520" s="80"/>
      <c r="E7520" s="80"/>
    </row>
    <row r="7521" spans="1:5" ht="18.75" customHeight="1">
      <c r="A7521" s="72" t="s">
        <v>58</v>
      </c>
      <c r="B7521" s="72"/>
      <c r="C7521" s="72"/>
      <c r="D7521" s="72"/>
      <c r="E7521" s="72"/>
    </row>
    <row r="7522" spans="1:5" ht="22.5" customHeight="1">
      <c r="A7522" s="26" t="s">
        <v>74</v>
      </c>
    </row>
    <row r="7523" spans="1:5" ht="18" customHeight="1">
      <c r="A7523" s="44" t="s">
        <v>59</v>
      </c>
      <c r="B7523" s="73" t="s">
        <v>60</v>
      </c>
      <c r="C7523" s="74"/>
      <c r="D7523" s="73" t="s">
        <v>61</v>
      </c>
      <c r="E7523" s="74"/>
    </row>
    <row r="7524" spans="1:5" ht="37.5" customHeight="1">
      <c r="A7524" s="28" t="s">
        <v>62</v>
      </c>
      <c r="B7524" s="65" t="e">
        <f t="shared" ref="B7524" si="2658">HLOOKUP(D7524,$I$23:$M$32,2,FALSE)</f>
        <v>#N/A</v>
      </c>
      <c r="C7524" s="66"/>
      <c r="D7524" s="68">
        <f>VLOOKUP($I7501,DATA!$A$1:$V$200,10,FALSE)</f>
        <v>0</v>
      </c>
      <c r="E7524" s="69"/>
    </row>
    <row r="7525" spans="1:5" ht="37.5" customHeight="1">
      <c r="A7525" s="28" t="s">
        <v>63</v>
      </c>
      <c r="B7525" s="65" t="e">
        <f t="shared" ref="B7525" si="2659">HLOOKUP(D7524,$I$23:$M$32,3,FALSE)</f>
        <v>#N/A</v>
      </c>
      <c r="C7525" s="66"/>
      <c r="D7525" s="68">
        <f>VLOOKUP($I7501,DATA!$A$1:$V$200,11,FALSE)</f>
        <v>0</v>
      </c>
      <c r="E7525" s="69"/>
    </row>
    <row r="7526" spans="1:5" ht="37.5" customHeight="1">
      <c r="A7526" s="28" t="s">
        <v>64</v>
      </c>
      <c r="B7526" s="65" t="e">
        <f t="shared" ref="B7526" si="2660">HLOOKUP(D7524,$I$23:$M$32,4,FALSE)</f>
        <v>#N/A</v>
      </c>
      <c r="C7526" s="66"/>
      <c r="D7526" s="68">
        <f>VLOOKUP($I7501,DATA!$A$1:$V$200,12,FALSE)</f>
        <v>0</v>
      </c>
      <c r="E7526" s="69"/>
    </row>
    <row r="7527" spans="1:5" ht="21.75" customHeight="1">
      <c r="A7527" s="26" t="s">
        <v>75</v>
      </c>
    </row>
    <row r="7528" spans="1:5" ht="18" customHeight="1">
      <c r="A7528" s="75" t="s">
        <v>65</v>
      </c>
      <c r="B7528" s="73" t="s">
        <v>60</v>
      </c>
      <c r="C7528" s="74"/>
      <c r="D7528" s="73" t="s">
        <v>61</v>
      </c>
      <c r="E7528" s="74"/>
    </row>
    <row r="7529" spans="1:5" ht="37.5" customHeight="1">
      <c r="A7529" s="76"/>
      <c r="B7529" s="65" t="e">
        <f t="shared" ref="B7529" si="2661">HLOOKUP(D7524,$I$23:$M$32,5,FALSE)</f>
        <v>#N/A</v>
      </c>
      <c r="C7529" s="66"/>
      <c r="D7529" s="68">
        <f>VLOOKUP($I7501,DATA!$A$1:$V$200,13,FALSE)</f>
        <v>0</v>
      </c>
      <c r="E7529" s="69"/>
    </row>
    <row r="7530" spans="1:5" ht="22.5" customHeight="1">
      <c r="A7530" s="26" t="s">
        <v>76</v>
      </c>
    </row>
    <row r="7531" spans="1:5" ht="18" customHeight="1">
      <c r="A7531" s="77" t="s">
        <v>66</v>
      </c>
      <c r="B7531" s="73" t="s">
        <v>60</v>
      </c>
      <c r="C7531" s="74"/>
      <c r="D7531" s="73" t="s">
        <v>61</v>
      </c>
      <c r="E7531" s="74"/>
    </row>
    <row r="7532" spans="1:5" ht="37.5" customHeight="1">
      <c r="A7532" s="78"/>
      <c r="B7532" s="65" t="e">
        <f t="shared" ref="B7532" si="2662">HLOOKUP(D7524,$I$23:$M$32,6,FALSE)</f>
        <v>#N/A</v>
      </c>
      <c r="C7532" s="66"/>
      <c r="D7532" s="68">
        <f>VLOOKUP($I7501,DATA!$A$1:$V$200,14,FALSE)</f>
        <v>0</v>
      </c>
      <c r="E7532" s="69"/>
    </row>
    <row r="7533" spans="1:5" ht="22.5" customHeight="1">
      <c r="A7533" s="26" t="s">
        <v>77</v>
      </c>
    </row>
    <row r="7534" spans="1:5" ht="30" customHeight="1">
      <c r="A7534" s="27" t="s">
        <v>67</v>
      </c>
      <c r="B7534" s="73" t="s">
        <v>60</v>
      </c>
      <c r="C7534" s="74"/>
      <c r="D7534" s="73" t="s">
        <v>61</v>
      </c>
      <c r="E7534" s="74"/>
    </row>
    <row r="7535" spans="1:5" ht="37.5" customHeight="1">
      <c r="A7535" s="28" t="s">
        <v>68</v>
      </c>
      <c r="B7535" s="65" t="e">
        <f t="shared" ref="B7535" si="2663">HLOOKUP(D7524,$I$23:$M$32,7,FALSE)</f>
        <v>#N/A</v>
      </c>
      <c r="C7535" s="66"/>
      <c r="D7535" s="68">
        <f>VLOOKUP($I7501,DATA!$A$1:$V$200,15,FALSE)</f>
        <v>0</v>
      </c>
      <c r="E7535" s="69"/>
    </row>
    <row r="7536" spans="1:5" ht="37.5" customHeight="1">
      <c r="A7536" s="28" t="s">
        <v>69</v>
      </c>
      <c r="B7536" s="65" t="e">
        <f t="shared" ref="B7536" si="2664">HLOOKUP(D7524,$I$23:$M$32,8,FALSE)</f>
        <v>#N/A</v>
      </c>
      <c r="C7536" s="66"/>
      <c r="D7536" s="68">
        <f>VLOOKUP($I7501,DATA!$A$1:$V$200,16,FALSE)</f>
        <v>0</v>
      </c>
      <c r="E7536" s="69"/>
    </row>
    <row r="7537" spans="1:13" ht="45" customHeight="1">
      <c r="A7537" s="29" t="s">
        <v>70</v>
      </c>
      <c r="B7537" s="65" t="e">
        <f t="shared" ref="B7537" si="2665">HLOOKUP(D7524,$I$23:$M$32,9,FALSE)</f>
        <v>#N/A</v>
      </c>
      <c r="C7537" s="66"/>
      <c r="D7537" s="68">
        <f>VLOOKUP($I7501,DATA!$A$1:$V$200,17,FALSE)</f>
        <v>0</v>
      </c>
      <c r="E7537" s="69"/>
    </row>
    <row r="7538" spans="1:13" ht="37.5" customHeight="1">
      <c r="A7538" s="28" t="s">
        <v>71</v>
      </c>
      <c r="B7538" s="65" t="e">
        <f t="shared" ref="B7538" si="2666">HLOOKUP(D7524,$I$23:$M$32,10,FALSE)</f>
        <v>#N/A</v>
      </c>
      <c r="C7538" s="66"/>
      <c r="D7538" s="68">
        <f>VLOOKUP($I7501,DATA!$A$1:$V$200,18,FALSE)</f>
        <v>0</v>
      </c>
      <c r="E7538" s="69"/>
    </row>
    <row r="7539" spans="1:13" ht="37.5" customHeight="1">
      <c r="A7539" s="30"/>
      <c r="B7539" s="31"/>
      <c r="C7539" s="31"/>
      <c r="D7539" s="32"/>
      <c r="E7539" s="32"/>
    </row>
    <row r="7540" spans="1:13" ht="18.75" customHeight="1">
      <c r="A7540" s="72" t="s">
        <v>72</v>
      </c>
      <c r="B7540" s="72"/>
      <c r="C7540" s="72"/>
      <c r="D7540" s="72"/>
      <c r="E7540" s="72"/>
    </row>
    <row r="7541" spans="1:13" ht="22.5" customHeight="1">
      <c r="A7541" s="26" t="s">
        <v>78</v>
      </c>
    </row>
    <row r="7542" spans="1:13" ht="30" customHeight="1">
      <c r="A7542" s="27" t="s">
        <v>73</v>
      </c>
      <c r="B7542" s="73" t="s">
        <v>60</v>
      </c>
      <c r="C7542" s="74"/>
      <c r="D7542" s="73" t="s">
        <v>61</v>
      </c>
      <c r="E7542" s="74"/>
      <c r="I7542" s="1" t="s">
        <v>26</v>
      </c>
      <c r="J7542" s="1" t="s">
        <v>25</v>
      </c>
      <c r="K7542" s="1" t="s">
        <v>194</v>
      </c>
      <c r="L7542" s="1" t="s">
        <v>195</v>
      </c>
      <c r="M7542" s="1" t="s">
        <v>196</v>
      </c>
    </row>
    <row r="7543" spans="1:13" ht="52.5" customHeight="1">
      <c r="A7543" s="29" t="str">
        <f>GRD!$L$4</f>
        <v>SELECT</v>
      </c>
      <c r="B7543" s="65" t="e">
        <f t="shared" ref="B7543:B7544" si="2667">HLOOKUP(D7543,$I$42:$M$44,$G7543,FALSE)</f>
        <v>#N/A</v>
      </c>
      <c r="C7543" s="66"/>
      <c r="D7543" s="68">
        <f>VLOOKUP($I7501,DATA!$A$1:$V$200,19,FALSE)</f>
        <v>0</v>
      </c>
      <c r="E7543" s="69"/>
      <c r="G7543" s="1">
        <v>2</v>
      </c>
      <c r="H7543" s="1" t="str">
        <f t="shared" ref="H7543:H7544" si="2668">A7543</f>
        <v>SELECT</v>
      </c>
      <c r="I7543" s="1" t="e">
        <f t="shared" ref="I7543:I7544" si="2669">VLOOKUP($H7543,$H$3:$M$15,2,FALSE)</f>
        <v>#N/A</v>
      </c>
      <c r="J7543" s="1" t="e">
        <f t="shared" ref="J7543:J7544" si="2670">VLOOKUP($H7543,$H$3:$M$15,3,FALSE)</f>
        <v>#N/A</v>
      </c>
      <c r="K7543" s="1" t="e">
        <f t="shared" ref="K7543:K7544" si="2671">VLOOKUP($H7543,$H$3:$M$15,4,FALSE)</f>
        <v>#N/A</v>
      </c>
      <c r="L7543" s="1" t="e">
        <f t="shared" ref="L7543:L7544" si="2672">VLOOKUP($H7543,$H$3:$M$15,5,FALSE)</f>
        <v>#N/A</v>
      </c>
      <c r="M7543" s="1" t="e">
        <f t="shared" ref="M7543:M7544" si="2673">VLOOKUP($H7543,$H$3:$M$15,6,FALSE)</f>
        <v>#N/A</v>
      </c>
    </row>
    <row r="7544" spans="1:13" ht="52.5" customHeight="1">
      <c r="A7544" s="29" t="str">
        <f>GRD!$M$4</f>
        <v>SELECT</v>
      </c>
      <c r="B7544" s="65" t="e">
        <f t="shared" si="2667"/>
        <v>#N/A</v>
      </c>
      <c r="C7544" s="66"/>
      <c r="D7544" s="68">
        <f>VLOOKUP($I7501,DATA!$A$1:$V$200,20,FALSE)</f>
        <v>0</v>
      </c>
      <c r="E7544" s="69"/>
      <c r="G7544" s="1">
        <v>3</v>
      </c>
      <c r="H7544" s="1" t="str">
        <f t="shared" si="2668"/>
        <v>SELECT</v>
      </c>
      <c r="I7544" s="1" t="e">
        <f t="shared" si="2669"/>
        <v>#N/A</v>
      </c>
      <c r="J7544" s="1" t="e">
        <f t="shared" si="2670"/>
        <v>#N/A</v>
      </c>
      <c r="K7544" s="1" t="e">
        <f t="shared" si="2671"/>
        <v>#N/A</v>
      </c>
      <c r="L7544" s="1" t="e">
        <f t="shared" si="2672"/>
        <v>#N/A</v>
      </c>
      <c r="M7544" s="1" t="e">
        <f t="shared" si="2673"/>
        <v>#N/A</v>
      </c>
    </row>
    <row r="7545" spans="1:13" ht="37.5" customHeight="1">
      <c r="A7545" s="70" t="s">
        <v>79</v>
      </c>
      <c r="B7545" s="70"/>
      <c r="C7545" s="70"/>
      <c r="D7545" s="70"/>
      <c r="E7545" s="70"/>
    </row>
    <row r="7546" spans="1:13" ht="12" customHeight="1">
      <c r="A7546" s="33"/>
      <c r="B7546" s="33"/>
      <c r="C7546" s="33"/>
      <c r="D7546" s="33"/>
      <c r="E7546" s="33"/>
    </row>
    <row r="7547" spans="1:13" ht="30" customHeight="1">
      <c r="A7547" s="27" t="s">
        <v>73</v>
      </c>
      <c r="B7547" s="71" t="s">
        <v>60</v>
      </c>
      <c r="C7547" s="71"/>
      <c r="D7547" s="71" t="s">
        <v>61</v>
      </c>
      <c r="E7547" s="71"/>
      <c r="I7547" s="1" t="s">
        <v>26</v>
      </c>
      <c r="J7547" s="1" t="s">
        <v>25</v>
      </c>
      <c r="K7547" s="1" t="s">
        <v>194</v>
      </c>
      <c r="L7547" s="1" t="s">
        <v>195</v>
      </c>
      <c r="M7547" s="1" t="s">
        <v>196</v>
      </c>
    </row>
    <row r="7548" spans="1:13" ht="52.5" customHeight="1">
      <c r="A7548" s="29" t="str">
        <f>GRD!$N$4</f>
        <v>SELECT</v>
      </c>
      <c r="B7548" s="65" t="e">
        <f t="shared" ref="B7548:B7549" si="2674">HLOOKUP(D7548,$I$47:$M$49,$G7548,FALSE)</f>
        <v>#N/A</v>
      </c>
      <c r="C7548" s="66"/>
      <c r="D7548" s="67">
        <f>VLOOKUP($I7501,DATA!$A$1:$V$200,21,FALSE)</f>
        <v>0</v>
      </c>
      <c r="E7548" s="67"/>
      <c r="G7548" s="1">
        <v>2</v>
      </c>
      <c r="H7548" s="1" t="str">
        <f t="shared" ref="H7548:H7549" si="2675">A7548</f>
        <v>SELECT</v>
      </c>
      <c r="I7548" s="1" t="e">
        <f t="shared" si="2652"/>
        <v>#N/A</v>
      </c>
      <c r="J7548" s="1" t="e">
        <f t="shared" si="2653"/>
        <v>#N/A</v>
      </c>
      <c r="K7548" s="1" t="e">
        <f t="shared" si="2654"/>
        <v>#N/A</v>
      </c>
      <c r="L7548" s="1" t="e">
        <f t="shared" si="2655"/>
        <v>#N/A</v>
      </c>
      <c r="M7548" s="1" t="e">
        <f t="shared" si="2656"/>
        <v>#N/A</v>
      </c>
    </row>
    <row r="7549" spans="1:13" ht="52.5" customHeight="1">
      <c r="A7549" s="29" t="str">
        <f>GRD!$O$4</f>
        <v>SELECT</v>
      </c>
      <c r="B7549" s="65" t="e">
        <f t="shared" si="2674"/>
        <v>#N/A</v>
      </c>
      <c r="C7549" s="66"/>
      <c r="D7549" s="67">
        <f>VLOOKUP($I7501,DATA!$A$1:$V$200,22,FALSE)</f>
        <v>0</v>
      </c>
      <c r="E7549" s="67"/>
      <c r="G7549" s="1">
        <v>3</v>
      </c>
      <c r="H7549" s="1" t="str">
        <f t="shared" si="2675"/>
        <v>SELECT</v>
      </c>
      <c r="I7549" s="1" t="e">
        <f t="shared" si="2652"/>
        <v>#N/A</v>
      </c>
      <c r="J7549" s="1" t="e">
        <f t="shared" si="2653"/>
        <v>#N/A</v>
      </c>
      <c r="K7549" s="1" t="e">
        <f t="shared" si="2654"/>
        <v>#N/A</v>
      </c>
      <c r="L7549" s="1" t="e">
        <f t="shared" si="2655"/>
        <v>#N/A</v>
      </c>
      <c r="M7549" s="1" t="e">
        <f t="shared" si="2656"/>
        <v>#N/A</v>
      </c>
    </row>
    <row r="7555" spans="1:13">
      <c r="A7555" s="64" t="s">
        <v>80</v>
      </c>
      <c r="B7555" s="64"/>
      <c r="C7555" s="64" t="s">
        <v>81</v>
      </c>
      <c r="D7555" s="64"/>
      <c r="E7555" s="64"/>
    </row>
    <row r="7556" spans="1:13">
      <c r="C7556" s="64" t="s">
        <v>82</v>
      </c>
      <c r="D7556" s="64"/>
      <c r="E7556" s="64"/>
    </row>
    <row r="7557" spans="1:13">
      <c r="A7557" s="1" t="s">
        <v>84</v>
      </c>
    </row>
    <row r="7559" spans="1:13">
      <c r="A7559" s="1" t="s">
        <v>83</v>
      </c>
    </row>
    <row r="7561" spans="1:13" s="21" customFormat="1" ht="18.75" customHeight="1">
      <c r="A7561" s="89" t="s">
        <v>34</v>
      </c>
      <c r="B7561" s="89"/>
      <c r="C7561" s="89"/>
      <c r="D7561" s="89"/>
      <c r="E7561" s="89"/>
      <c r="I7561" s="21">
        <f t="shared" ref="I7561" si="2676">I7501+1</f>
        <v>127</v>
      </c>
    </row>
    <row r="7562" spans="1:13" s="21" customFormat="1" ht="30" customHeight="1">
      <c r="A7562" s="90" t="s">
        <v>35</v>
      </c>
      <c r="B7562" s="90"/>
      <c r="C7562" s="90"/>
      <c r="D7562" s="90"/>
      <c r="E7562" s="90"/>
      <c r="H7562" s="1"/>
      <c r="I7562" s="1"/>
      <c r="J7562" s="1"/>
      <c r="K7562" s="1"/>
      <c r="L7562" s="1"/>
      <c r="M7562" s="1"/>
    </row>
    <row r="7563" spans="1:13" ht="18.75" customHeight="1">
      <c r="A7563" s="22" t="s">
        <v>49</v>
      </c>
      <c r="B7563" s="91" t="str">
        <f>IF((SCH!$B$2=""),"",SCH!$B$2)</f>
        <v/>
      </c>
      <c r="C7563" s="91"/>
      <c r="D7563" s="91"/>
      <c r="E7563" s="92"/>
    </row>
    <row r="7564" spans="1:13" ht="18.75" customHeight="1">
      <c r="A7564" s="23" t="s">
        <v>50</v>
      </c>
      <c r="B7564" s="82" t="str">
        <f>IF((SCH!$B$3=""),"",SCH!$B$3)</f>
        <v/>
      </c>
      <c r="C7564" s="82"/>
      <c r="D7564" s="82"/>
      <c r="E7564" s="83"/>
    </row>
    <row r="7565" spans="1:13" ht="18.75" customHeight="1">
      <c r="A7565" s="23" t="s">
        <v>56</v>
      </c>
      <c r="B7565" s="46" t="str">
        <f>IF((SCH!$B$4=""),"",SCH!$B$4)</f>
        <v/>
      </c>
      <c r="C7565" s="24" t="s">
        <v>57</v>
      </c>
      <c r="D7565" s="82" t="str">
        <f>IF((SCH!$B$5=""),"",SCH!$B$5)</f>
        <v/>
      </c>
      <c r="E7565" s="83"/>
    </row>
    <row r="7566" spans="1:13" ht="18.75" customHeight="1">
      <c r="A7566" s="23" t="s">
        <v>51</v>
      </c>
      <c r="B7566" s="82" t="str">
        <f>IF((SCH!$B$6=""),"",SCH!$B$6)</f>
        <v/>
      </c>
      <c r="C7566" s="82"/>
      <c r="D7566" s="82"/>
      <c r="E7566" s="83"/>
    </row>
    <row r="7567" spans="1:13" ht="18.75" customHeight="1">
      <c r="A7567" s="23" t="s">
        <v>52</v>
      </c>
      <c r="B7567" s="82" t="str">
        <f>IF((SCH!$B$7=""),"",SCH!$B$7)</f>
        <v/>
      </c>
      <c r="C7567" s="82"/>
      <c r="D7567" s="82"/>
      <c r="E7567" s="83"/>
    </row>
    <row r="7568" spans="1:13" ht="18.75" customHeight="1">
      <c r="A7568" s="25" t="s">
        <v>53</v>
      </c>
      <c r="B7568" s="84" t="str">
        <f>IF((SCH!$B$8=""),"",SCH!$B$8)</f>
        <v/>
      </c>
      <c r="C7568" s="84"/>
      <c r="D7568" s="84"/>
      <c r="E7568" s="85"/>
    </row>
    <row r="7569" spans="1:13" ht="26.25" customHeight="1">
      <c r="A7569" s="86" t="s">
        <v>36</v>
      </c>
      <c r="B7569" s="86"/>
      <c r="C7569" s="86"/>
      <c r="D7569" s="86"/>
      <c r="E7569" s="86"/>
    </row>
    <row r="7570" spans="1:13" s="21" customFormat="1" ht="15" customHeight="1">
      <c r="A7570" s="87" t="s">
        <v>37</v>
      </c>
      <c r="B7570" s="87"/>
      <c r="C7570" s="87"/>
      <c r="D7570" s="87"/>
      <c r="E7570" s="87"/>
      <c r="H7570" s="1"/>
      <c r="I7570" s="1"/>
      <c r="J7570" s="1"/>
      <c r="K7570" s="1"/>
      <c r="L7570" s="1"/>
      <c r="M7570" s="1"/>
    </row>
    <row r="7571" spans="1:13" s="21" customFormat="1">
      <c r="A7571" s="88" t="s">
        <v>38</v>
      </c>
      <c r="B7571" s="88"/>
      <c r="C7571" s="88"/>
      <c r="D7571" s="88"/>
      <c r="E7571" s="88"/>
      <c r="H7571" s="1"/>
      <c r="I7571" s="1"/>
      <c r="J7571" s="1"/>
      <c r="K7571" s="1"/>
      <c r="L7571" s="1"/>
      <c r="M7571" s="1"/>
    </row>
    <row r="7572" spans="1:13" ht="26.25" customHeight="1">
      <c r="A7572" s="72" t="s">
        <v>39</v>
      </c>
      <c r="B7572" s="72"/>
      <c r="C7572" s="72"/>
      <c r="D7572" s="72"/>
      <c r="E7572" s="72"/>
    </row>
    <row r="7573" spans="1:13" ht="23.25">
      <c r="A7573" s="5" t="s">
        <v>45</v>
      </c>
      <c r="B7573" s="45">
        <f>VLOOKUP($I7561,DATA!$A$1:$V$200,2,FALSE)</f>
        <v>0</v>
      </c>
      <c r="C7573" s="43" t="s">
        <v>48</v>
      </c>
      <c r="D7573" s="81">
        <f>VLOOKUP($I7561,DATA!$A$1:$V$200,3,FALSE)</f>
        <v>0</v>
      </c>
      <c r="E7573" s="81"/>
    </row>
    <row r="7574" spans="1:13" ht="23.25">
      <c r="A7574" s="5" t="s">
        <v>46</v>
      </c>
      <c r="B7574" s="79">
        <f>VLOOKUP($I7561,DATA!$A$1:$V$200,4,FALSE)</f>
        <v>0</v>
      </c>
      <c r="C7574" s="79"/>
      <c r="D7574" s="79"/>
      <c r="E7574" s="79"/>
    </row>
    <row r="7575" spans="1:13" ht="23.25">
      <c r="A7575" s="5" t="s">
        <v>47</v>
      </c>
      <c r="B7575" s="79">
        <f>VLOOKUP($I7561,DATA!$A$1:$V$200,5,FALSE)</f>
        <v>0</v>
      </c>
      <c r="C7575" s="79"/>
      <c r="D7575" s="79"/>
      <c r="E7575" s="79"/>
    </row>
    <row r="7576" spans="1:13" ht="23.25" customHeight="1">
      <c r="A7576" s="5" t="s">
        <v>40</v>
      </c>
      <c r="B7576" s="79">
        <f>VLOOKUP($I7561,DATA!$A$1:$V$200,6,FALSE)</f>
        <v>0</v>
      </c>
      <c r="C7576" s="79"/>
      <c r="D7576" s="79"/>
      <c r="E7576" s="79"/>
    </row>
    <row r="7577" spans="1:13" ht="23.25" customHeight="1">
      <c r="A7577" s="5" t="s">
        <v>41</v>
      </c>
      <c r="B7577" s="79">
        <f>VLOOKUP($I7561,DATA!$A$1:$V$200,7,FALSE)</f>
        <v>0</v>
      </c>
      <c r="C7577" s="79"/>
      <c r="D7577" s="79"/>
      <c r="E7577" s="79"/>
    </row>
    <row r="7578" spans="1:13" ht="23.25" customHeight="1">
      <c r="A7578" s="5" t="s">
        <v>42</v>
      </c>
      <c r="B7578" s="79">
        <f>VLOOKUP($I7561,DATA!$A$1:$V$200,8,FALSE)</f>
        <v>0</v>
      </c>
      <c r="C7578" s="79"/>
      <c r="D7578" s="79"/>
      <c r="E7578" s="79"/>
    </row>
    <row r="7579" spans="1:13" ht="25.5">
      <c r="A7579" s="5" t="s">
        <v>43</v>
      </c>
      <c r="B7579" s="79">
        <f>VLOOKUP($I7561,DATA!$A$1:$V$200,9,FALSE)</f>
        <v>0</v>
      </c>
      <c r="C7579" s="79"/>
      <c r="D7579" s="79"/>
      <c r="E7579" s="79"/>
    </row>
    <row r="7580" spans="1:13" ht="22.5" customHeight="1">
      <c r="A7580" s="80" t="s">
        <v>44</v>
      </c>
      <c r="B7580" s="80"/>
      <c r="C7580" s="80"/>
      <c r="D7580" s="80"/>
      <c r="E7580" s="80"/>
    </row>
    <row r="7581" spans="1:13" ht="18.75" customHeight="1">
      <c r="A7581" s="72" t="s">
        <v>58</v>
      </c>
      <c r="B7581" s="72"/>
      <c r="C7581" s="72"/>
      <c r="D7581" s="72"/>
      <c r="E7581" s="72"/>
    </row>
    <row r="7582" spans="1:13" ht="22.5" customHeight="1">
      <c r="A7582" s="26" t="s">
        <v>74</v>
      </c>
    </row>
    <row r="7583" spans="1:13" ht="18" customHeight="1">
      <c r="A7583" s="44" t="s">
        <v>59</v>
      </c>
      <c r="B7583" s="73" t="s">
        <v>60</v>
      </c>
      <c r="C7583" s="74"/>
      <c r="D7583" s="73" t="s">
        <v>61</v>
      </c>
      <c r="E7583" s="74"/>
    </row>
    <row r="7584" spans="1:13" ht="37.5" customHeight="1">
      <c r="A7584" s="28" t="s">
        <v>62</v>
      </c>
      <c r="B7584" s="65" t="e">
        <f t="shared" ref="B7584" si="2677">HLOOKUP(D7584,$I$23:$M$32,2,FALSE)</f>
        <v>#N/A</v>
      </c>
      <c r="C7584" s="66"/>
      <c r="D7584" s="68">
        <f>VLOOKUP($I7561,DATA!$A$1:$V$200,10,FALSE)</f>
        <v>0</v>
      </c>
      <c r="E7584" s="69"/>
    </row>
    <row r="7585" spans="1:5" ht="37.5" customHeight="1">
      <c r="A7585" s="28" t="s">
        <v>63</v>
      </c>
      <c r="B7585" s="65" t="e">
        <f t="shared" ref="B7585" si="2678">HLOOKUP(D7584,$I$23:$M$32,3,FALSE)</f>
        <v>#N/A</v>
      </c>
      <c r="C7585" s="66"/>
      <c r="D7585" s="68">
        <f>VLOOKUP($I7561,DATA!$A$1:$V$200,11,FALSE)</f>
        <v>0</v>
      </c>
      <c r="E7585" s="69"/>
    </row>
    <row r="7586" spans="1:5" ht="37.5" customHeight="1">
      <c r="A7586" s="28" t="s">
        <v>64</v>
      </c>
      <c r="B7586" s="65" t="e">
        <f t="shared" ref="B7586" si="2679">HLOOKUP(D7584,$I$23:$M$32,4,FALSE)</f>
        <v>#N/A</v>
      </c>
      <c r="C7586" s="66"/>
      <c r="D7586" s="68">
        <f>VLOOKUP($I7561,DATA!$A$1:$V$200,12,FALSE)</f>
        <v>0</v>
      </c>
      <c r="E7586" s="69"/>
    </row>
    <row r="7587" spans="1:5" ht="21.75" customHeight="1">
      <c r="A7587" s="26" t="s">
        <v>75</v>
      </c>
    </row>
    <row r="7588" spans="1:5" ht="18" customHeight="1">
      <c r="A7588" s="75" t="s">
        <v>65</v>
      </c>
      <c r="B7588" s="73" t="s">
        <v>60</v>
      </c>
      <c r="C7588" s="74"/>
      <c r="D7588" s="73" t="s">
        <v>61</v>
      </c>
      <c r="E7588" s="74"/>
    </row>
    <row r="7589" spans="1:5" ht="37.5" customHeight="1">
      <c r="A7589" s="76"/>
      <c r="B7589" s="65" t="e">
        <f t="shared" ref="B7589" si="2680">HLOOKUP(D7584,$I$23:$M$32,5,FALSE)</f>
        <v>#N/A</v>
      </c>
      <c r="C7589" s="66"/>
      <c r="D7589" s="68">
        <f>VLOOKUP($I7561,DATA!$A$1:$V$200,13,FALSE)</f>
        <v>0</v>
      </c>
      <c r="E7589" s="69"/>
    </row>
    <row r="7590" spans="1:5" ht="22.5" customHeight="1">
      <c r="A7590" s="26" t="s">
        <v>76</v>
      </c>
    </row>
    <row r="7591" spans="1:5" ht="18" customHeight="1">
      <c r="A7591" s="77" t="s">
        <v>66</v>
      </c>
      <c r="B7591" s="73" t="s">
        <v>60</v>
      </c>
      <c r="C7591" s="74"/>
      <c r="D7591" s="73" t="s">
        <v>61</v>
      </c>
      <c r="E7591" s="74"/>
    </row>
    <row r="7592" spans="1:5" ht="37.5" customHeight="1">
      <c r="A7592" s="78"/>
      <c r="B7592" s="65" t="e">
        <f t="shared" ref="B7592" si="2681">HLOOKUP(D7584,$I$23:$M$32,6,FALSE)</f>
        <v>#N/A</v>
      </c>
      <c r="C7592" s="66"/>
      <c r="D7592" s="68">
        <f>VLOOKUP($I7561,DATA!$A$1:$V$200,14,FALSE)</f>
        <v>0</v>
      </c>
      <c r="E7592" s="69"/>
    </row>
    <row r="7593" spans="1:5" ht="22.5" customHeight="1">
      <c r="A7593" s="26" t="s">
        <v>77</v>
      </c>
    </row>
    <row r="7594" spans="1:5" ht="30" customHeight="1">
      <c r="A7594" s="27" t="s">
        <v>67</v>
      </c>
      <c r="B7594" s="73" t="s">
        <v>60</v>
      </c>
      <c r="C7594" s="74"/>
      <c r="D7594" s="73" t="s">
        <v>61</v>
      </c>
      <c r="E7594" s="74"/>
    </row>
    <row r="7595" spans="1:5" ht="37.5" customHeight="1">
      <c r="A7595" s="28" t="s">
        <v>68</v>
      </c>
      <c r="B7595" s="65" t="e">
        <f t="shared" ref="B7595" si="2682">HLOOKUP(D7584,$I$23:$M$32,7,FALSE)</f>
        <v>#N/A</v>
      </c>
      <c r="C7595" s="66"/>
      <c r="D7595" s="68">
        <f>VLOOKUP($I7561,DATA!$A$1:$V$200,15,FALSE)</f>
        <v>0</v>
      </c>
      <c r="E7595" s="69"/>
    </row>
    <row r="7596" spans="1:5" ht="37.5" customHeight="1">
      <c r="A7596" s="28" t="s">
        <v>69</v>
      </c>
      <c r="B7596" s="65" t="e">
        <f t="shared" ref="B7596" si="2683">HLOOKUP(D7584,$I$23:$M$32,8,FALSE)</f>
        <v>#N/A</v>
      </c>
      <c r="C7596" s="66"/>
      <c r="D7596" s="68">
        <f>VLOOKUP($I7561,DATA!$A$1:$V$200,16,FALSE)</f>
        <v>0</v>
      </c>
      <c r="E7596" s="69"/>
    </row>
    <row r="7597" spans="1:5" ht="45" customHeight="1">
      <c r="A7597" s="29" t="s">
        <v>70</v>
      </c>
      <c r="B7597" s="65" t="e">
        <f t="shared" ref="B7597" si="2684">HLOOKUP(D7584,$I$23:$M$32,9,FALSE)</f>
        <v>#N/A</v>
      </c>
      <c r="C7597" s="66"/>
      <c r="D7597" s="68">
        <f>VLOOKUP($I7561,DATA!$A$1:$V$200,17,FALSE)</f>
        <v>0</v>
      </c>
      <c r="E7597" s="69"/>
    </row>
    <row r="7598" spans="1:5" ht="37.5" customHeight="1">
      <c r="A7598" s="28" t="s">
        <v>71</v>
      </c>
      <c r="B7598" s="65" t="e">
        <f t="shared" ref="B7598" si="2685">HLOOKUP(D7584,$I$23:$M$32,10,FALSE)</f>
        <v>#N/A</v>
      </c>
      <c r="C7598" s="66"/>
      <c r="D7598" s="68">
        <f>VLOOKUP($I7561,DATA!$A$1:$V$200,18,FALSE)</f>
        <v>0</v>
      </c>
      <c r="E7598" s="69"/>
    </row>
    <row r="7599" spans="1:5" ht="37.5" customHeight="1">
      <c r="A7599" s="30"/>
      <c r="B7599" s="31"/>
      <c r="C7599" s="31"/>
      <c r="D7599" s="32"/>
      <c r="E7599" s="32"/>
    </row>
    <row r="7600" spans="1:5" ht="18.75" customHeight="1">
      <c r="A7600" s="72" t="s">
        <v>72</v>
      </c>
      <c r="B7600" s="72"/>
      <c r="C7600" s="72"/>
      <c r="D7600" s="72"/>
      <c r="E7600" s="72"/>
    </row>
    <row r="7601" spans="1:13" ht="22.5" customHeight="1">
      <c r="A7601" s="26" t="s">
        <v>78</v>
      </c>
    </row>
    <row r="7602" spans="1:13" ht="30" customHeight="1">
      <c r="A7602" s="27" t="s">
        <v>73</v>
      </c>
      <c r="B7602" s="73" t="s">
        <v>60</v>
      </c>
      <c r="C7602" s="74"/>
      <c r="D7602" s="73" t="s">
        <v>61</v>
      </c>
      <c r="E7602" s="74"/>
      <c r="I7602" s="1" t="s">
        <v>26</v>
      </c>
      <c r="J7602" s="1" t="s">
        <v>25</v>
      </c>
      <c r="K7602" s="1" t="s">
        <v>194</v>
      </c>
      <c r="L7602" s="1" t="s">
        <v>195</v>
      </c>
      <c r="M7602" s="1" t="s">
        <v>196</v>
      </c>
    </row>
    <row r="7603" spans="1:13" ht="52.5" customHeight="1">
      <c r="A7603" s="29" t="str">
        <f>GRD!$L$4</f>
        <v>SELECT</v>
      </c>
      <c r="B7603" s="65" t="e">
        <f t="shared" ref="B7603:B7604" si="2686">HLOOKUP(D7603,$I$42:$M$44,$G7603,FALSE)</f>
        <v>#N/A</v>
      </c>
      <c r="C7603" s="66"/>
      <c r="D7603" s="68">
        <f>VLOOKUP($I7561,DATA!$A$1:$V$200,19,FALSE)</f>
        <v>0</v>
      </c>
      <c r="E7603" s="69"/>
      <c r="G7603" s="1">
        <v>2</v>
      </c>
      <c r="H7603" s="1" t="str">
        <f t="shared" ref="H7603:H7604" si="2687">A7603</f>
        <v>SELECT</v>
      </c>
      <c r="I7603" s="1" t="e">
        <f t="shared" ref="I7603:I7604" si="2688">VLOOKUP($H7603,$H$3:$M$15,2,FALSE)</f>
        <v>#N/A</v>
      </c>
      <c r="J7603" s="1" t="e">
        <f t="shared" ref="J7603:J7604" si="2689">VLOOKUP($H7603,$H$3:$M$15,3,FALSE)</f>
        <v>#N/A</v>
      </c>
      <c r="K7603" s="1" t="e">
        <f t="shared" ref="K7603:K7604" si="2690">VLOOKUP($H7603,$H$3:$M$15,4,FALSE)</f>
        <v>#N/A</v>
      </c>
      <c r="L7603" s="1" t="e">
        <f t="shared" ref="L7603:L7604" si="2691">VLOOKUP($H7603,$H$3:$M$15,5,FALSE)</f>
        <v>#N/A</v>
      </c>
      <c r="M7603" s="1" t="e">
        <f t="shared" ref="M7603:M7604" si="2692">VLOOKUP($H7603,$H$3:$M$15,6,FALSE)</f>
        <v>#N/A</v>
      </c>
    </row>
    <row r="7604" spans="1:13" ht="52.5" customHeight="1">
      <c r="A7604" s="29" t="str">
        <f>GRD!$M$4</f>
        <v>SELECT</v>
      </c>
      <c r="B7604" s="65" t="e">
        <f t="shared" si="2686"/>
        <v>#N/A</v>
      </c>
      <c r="C7604" s="66"/>
      <c r="D7604" s="68">
        <f>VLOOKUP($I7561,DATA!$A$1:$V$200,20,FALSE)</f>
        <v>0</v>
      </c>
      <c r="E7604" s="69"/>
      <c r="G7604" s="1">
        <v>3</v>
      </c>
      <c r="H7604" s="1" t="str">
        <f t="shared" si="2687"/>
        <v>SELECT</v>
      </c>
      <c r="I7604" s="1" t="e">
        <f t="shared" si="2688"/>
        <v>#N/A</v>
      </c>
      <c r="J7604" s="1" t="e">
        <f t="shared" si="2689"/>
        <v>#N/A</v>
      </c>
      <c r="K7604" s="1" t="e">
        <f t="shared" si="2690"/>
        <v>#N/A</v>
      </c>
      <c r="L7604" s="1" t="e">
        <f t="shared" si="2691"/>
        <v>#N/A</v>
      </c>
      <c r="M7604" s="1" t="e">
        <f t="shared" si="2692"/>
        <v>#N/A</v>
      </c>
    </row>
    <row r="7605" spans="1:13" ht="37.5" customHeight="1">
      <c r="A7605" s="70" t="s">
        <v>79</v>
      </c>
      <c r="B7605" s="70"/>
      <c r="C7605" s="70"/>
      <c r="D7605" s="70"/>
      <c r="E7605" s="70"/>
    </row>
    <row r="7606" spans="1:13" ht="12" customHeight="1">
      <c r="A7606" s="33"/>
      <c r="B7606" s="33"/>
      <c r="C7606" s="33"/>
      <c r="D7606" s="33"/>
      <c r="E7606" s="33"/>
    </row>
    <row r="7607" spans="1:13" ht="30" customHeight="1">
      <c r="A7607" s="27" t="s">
        <v>73</v>
      </c>
      <c r="B7607" s="71" t="s">
        <v>60</v>
      </c>
      <c r="C7607" s="71"/>
      <c r="D7607" s="71" t="s">
        <v>61</v>
      </c>
      <c r="E7607" s="71"/>
      <c r="I7607" s="1" t="s">
        <v>26</v>
      </c>
      <c r="J7607" s="1" t="s">
        <v>25</v>
      </c>
      <c r="K7607" s="1" t="s">
        <v>194</v>
      </c>
      <c r="L7607" s="1" t="s">
        <v>195</v>
      </c>
      <c r="M7607" s="1" t="s">
        <v>196</v>
      </c>
    </row>
    <row r="7608" spans="1:13" ht="52.5" customHeight="1">
      <c r="A7608" s="29" t="str">
        <f>GRD!$N$4</f>
        <v>SELECT</v>
      </c>
      <c r="B7608" s="65" t="e">
        <f t="shared" ref="B7608:B7609" si="2693">HLOOKUP(D7608,$I$47:$M$49,$G7608,FALSE)</f>
        <v>#N/A</v>
      </c>
      <c r="C7608" s="66"/>
      <c r="D7608" s="67">
        <f>VLOOKUP($I7561,DATA!$A$1:$V$200,21,FALSE)</f>
        <v>0</v>
      </c>
      <c r="E7608" s="67"/>
      <c r="G7608" s="1">
        <v>2</v>
      </c>
      <c r="H7608" s="1" t="str">
        <f t="shared" ref="H7608:H7609" si="2694">A7608</f>
        <v>SELECT</v>
      </c>
      <c r="I7608" s="1" t="e">
        <f t="shared" ref="I7608:I7669" si="2695">VLOOKUP($H7608,$H$3:$M$15,2,FALSE)</f>
        <v>#N/A</v>
      </c>
      <c r="J7608" s="1" t="e">
        <f t="shared" ref="J7608:J7669" si="2696">VLOOKUP($H7608,$H$3:$M$15,3,FALSE)</f>
        <v>#N/A</v>
      </c>
      <c r="K7608" s="1" t="e">
        <f t="shared" ref="K7608:K7669" si="2697">VLOOKUP($H7608,$H$3:$M$15,4,FALSE)</f>
        <v>#N/A</v>
      </c>
      <c r="L7608" s="1" t="e">
        <f t="shared" ref="L7608:L7669" si="2698">VLOOKUP($H7608,$H$3:$M$15,5,FALSE)</f>
        <v>#N/A</v>
      </c>
      <c r="M7608" s="1" t="e">
        <f t="shared" ref="M7608:M7669" si="2699">VLOOKUP($H7608,$H$3:$M$15,6,FALSE)</f>
        <v>#N/A</v>
      </c>
    </row>
    <row r="7609" spans="1:13" ht="52.5" customHeight="1">
      <c r="A7609" s="29" t="str">
        <f>GRD!$O$4</f>
        <v>SELECT</v>
      </c>
      <c r="B7609" s="65" t="e">
        <f t="shared" si="2693"/>
        <v>#N/A</v>
      </c>
      <c r="C7609" s="66"/>
      <c r="D7609" s="67">
        <f>VLOOKUP($I7561,DATA!$A$1:$V$200,22,FALSE)</f>
        <v>0</v>
      </c>
      <c r="E7609" s="67"/>
      <c r="G7609" s="1">
        <v>3</v>
      </c>
      <c r="H7609" s="1" t="str">
        <f t="shared" si="2694"/>
        <v>SELECT</v>
      </c>
      <c r="I7609" s="1" t="e">
        <f t="shared" si="2695"/>
        <v>#N/A</v>
      </c>
      <c r="J7609" s="1" t="e">
        <f t="shared" si="2696"/>
        <v>#N/A</v>
      </c>
      <c r="K7609" s="1" t="e">
        <f t="shared" si="2697"/>
        <v>#N/A</v>
      </c>
      <c r="L7609" s="1" t="e">
        <f t="shared" si="2698"/>
        <v>#N/A</v>
      </c>
      <c r="M7609" s="1" t="e">
        <f t="shared" si="2699"/>
        <v>#N/A</v>
      </c>
    </row>
    <row r="7615" spans="1:13">
      <c r="A7615" s="64" t="s">
        <v>80</v>
      </c>
      <c r="B7615" s="64"/>
      <c r="C7615" s="64" t="s">
        <v>81</v>
      </c>
      <c r="D7615" s="64"/>
      <c r="E7615" s="64"/>
    </row>
    <row r="7616" spans="1:13">
      <c r="C7616" s="64" t="s">
        <v>82</v>
      </c>
      <c r="D7616" s="64"/>
      <c r="E7616" s="64"/>
    </row>
    <row r="7617" spans="1:13">
      <c r="A7617" s="1" t="s">
        <v>84</v>
      </c>
    </row>
    <row r="7619" spans="1:13">
      <c r="A7619" s="1" t="s">
        <v>83</v>
      </c>
    </row>
    <row r="7621" spans="1:13" s="21" customFormat="1" ht="18.75" customHeight="1">
      <c r="A7621" s="89" t="s">
        <v>34</v>
      </c>
      <c r="B7621" s="89"/>
      <c r="C7621" s="89"/>
      <c r="D7621" s="89"/>
      <c r="E7621" s="89"/>
      <c r="I7621" s="21">
        <f t="shared" ref="I7621" si="2700">I7561+1</f>
        <v>128</v>
      </c>
    </row>
    <row r="7622" spans="1:13" s="21" customFormat="1" ht="30" customHeight="1">
      <c r="A7622" s="90" t="s">
        <v>35</v>
      </c>
      <c r="B7622" s="90"/>
      <c r="C7622" s="90"/>
      <c r="D7622" s="90"/>
      <c r="E7622" s="90"/>
      <c r="H7622" s="1"/>
      <c r="I7622" s="1"/>
      <c r="J7622" s="1"/>
      <c r="K7622" s="1"/>
      <c r="L7622" s="1"/>
      <c r="M7622" s="1"/>
    </row>
    <row r="7623" spans="1:13" ht="18.75" customHeight="1">
      <c r="A7623" s="22" t="s">
        <v>49</v>
      </c>
      <c r="B7623" s="91" t="str">
        <f>IF((SCH!$B$2=""),"",SCH!$B$2)</f>
        <v/>
      </c>
      <c r="C7623" s="91"/>
      <c r="D7623" s="91"/>
      <c r="E7623" s="92"/>
    </row>
    <row r="7624" spans="1:13" ht="18.75" customHeight="1">
      <c r="A7624" s="23" t="s">
        <v>50</v>
      </c>
      <c r="B7624" s="82" t="str">
        <f>IF((SCH!$B$3=""),"",SCH!$B$3)</f>
        <v/>
      </c>
      <c r="C7624" s="82"/>
      <c r="D7624" s="82"/>
      <c r="E7624" s="83"/>
    </row>
    <row r="7625" spans="1:13" ht="18.75" customHeight="1">
      <c r="A7625" s="23" t="s">
        <v>56</v>
      </c>
      <c r="B7625" s="46" t="str">
        <f>IF((SCH!$B$4=""),"",SCH!$B$4)</f>
        <v/>
      </c>
      <c r="C7625" s="24" t="s">
        <v>57</v>
      </c>
      <c r="D7625" s="82" t="str">
        <f>IF((SCH!$B$5=""),"",SCH!$B$5)</f>
        <v/>
      </c>
      <c r="E7625" s="83"/>
    </row>
    <row r="7626" spans="1:13" ht="18.75" customHeight="1">
      <c r="A7626" s="23" t="s">
        <v>51</v>
      </c>
      <c r="B7626" s="82" t="str">
        <f>IF((SCH!$B$6=""),"",SCH!$B$6)</f>
        <v/>
      </c>
      <c r="C7626" s="82"/>
      <c r="D7626" s="82"/>
      <c r="E7626" s="83"/>
    </row>
    <row r="7627" spans="1:13" ht="18.75" customHeight="1">
      <c r="A7627" s="23" t="s">
        <v>52</v>
      </c>
      <c r="B7627" s="82" t="str">
        <f>IF((SCH!$B$7=""),"",SCH!$B$7)</f>
        <v/>
      </c>
      <c r="C7627" s="82"/>
      <c r="D7627" s="82"/>
      <c r="E7627" s="83"/>
    </row>
    <row r="7628" spans="1:13" ht="18.75" customHeight="1">
      <c r="A7628" s="25" t="s">
        <v>53</v>
      </c>
      <c r="B7628" s="84" t="str">
        <f>IF((SCH!$B$8=""),"",SCH!$B$8)</f>
        <v/>
      </c>
      <c r="C7628" s="84"/>
      <c r="D7628" s="84"/>
      <c r="E7628" s="85"/>
    </row>
    <row r="7629" spans="1:13" ht="26.25" customHeight="1">
      <c r="A7629" s="86" t="s">
        <v>36</v>
      </c>
      <c r="B7629" s="86"/>
      <c r="C7629" s="86"/>
      <c r="D7629" s="86"/>
      <c r="E7629" s="86"/>
    </row>
    <row r="7630" spans="1:13" s="21" customFormat="1" ht="15" customHeight="1">
      <c r="A7630" s="87" t="s">
        <v>37</v>
      </c>
      <c r="B7630" s="87"/>
      <c r="C7630" s="87"/>
      <c r="D7630" s="87"/>
      <c r="E7630" s="87"/>
      <c r="H7630" s="1"/>
      <c r="I7630" s="1"/>
      <c r="J7630" s="1"/>
      <c r="K7630" s="1"/>
      <c r="L7630" s="1"/>
      <c r="M7630" s="1"/>
    </row>
    <row r="7631" spans="1:13" s="21" customFormat="1">
      <c r="A7631" s="88" t="s">
        <v>38</v>
      </c>
      <c r="B7631" s="88"/>
      <c r="C7631" s="88"/>
      <c r="D7631" s="88"/>
      <c r="E7631" s="88"/>
      <c r="H7631" s="1"/>
      <c r="I7631" s="1"/>
      <c r="J7631" s="1"/>
      <c r="K7631" s="1"/>
      <c r="L7631" s="1"/>
      <c r="M7631" s="1"/>
    </row>
    <row r="7632" spans="1:13" ht="26.25" customHeight="1">
      <c r="A7632" s="72" t="s">
        <v>39</v>
      </c>
      <c r="B7632" s="72"/>
      <c r="C7632" s="72"/>
      <c r="D7632" s="72"/>
      <c r="E7632" s="72"/>
    </row>
    <row r="7633" spans="1:5" ht="23.25">
      <c r="A7633" s="5" t="s">
        <v>45</v>
      </c>
      <c r="B7633" s="45">
        <f>VLOOKUP($I7621,DATA!$A$1:$V$200,2,FALSE)</f>
        <v>0</v>
      </c>
      <c r="C7633" s="43" t="s">
        <v>48</v>
      </c>
      <c r="D7633" s="81">
        <f>VLOOKUP($I7621,DATA!$A$1:$V$200,3,FALSE)</f>
        <v>0</v>
      </c>
      <c r="E7633" s="81"/>
    </row>
    <row r="7634" spans="1:5" ht="23.25">
      <c r="A7634" s="5" t="s">
        <v>46</v>
      </c>
      <c r="B7634" s="79">
        <f>VLOOKUP($I7621,DATA!$A$1:$V$200,4,FALSE)</f>
        <v>0</v>
      </c>
      <c r="C7634" s="79"/>
      <c r="D7634" s="79"/>
      <c r="E7634" s="79"/>
    </row>
    <row r="7635" spans="1:5" ht="23.25">
      <c r="A7635" s="5" t="s">
        <v>47</v>
      </c>
      <c r="B7635" s="79">
        <f>VLOOKUP($I7621,DATA!$A$1:$V$200,5,FALSE)</f>
        <v>0</v>
      </c>
      <c r="C7635" s="79"/>
      <c r="D7635" s="79"/>
      <c r="E7635" s="79"/>
    </row>
    <row r="7636" spans="1:5" ht="23.25" customHeight="1">
      <c r="A7636" s="5" t="s">
        <v>40</v>
      </c>
      <c r="B7636" s="79">
        <f>VLOOKUP($I7621,DATA!$A$1:$V$200,6,FALSE)</f>
        <v>0</v>
      </c>
      <c r="C7636" s="79"/>
      <c r="D7636" s="79"/>
      <c r="E7636" s="79"/>
    </row>
    <row r="7637" spans="1:5" ht="23.25" customHeight="1">
      <c r="A7637" s="5" t="s">
        <v>41</v>
      </c>
      <c r="B7637" s="79">
        <f>VLOOKUP($I7621,DATA!$A$1:$V$200,7,FALSE)</f>
        <v>0</v>
      </c>
      <c r="C7637" s="79"/>
      <c r="D7637" s="79"/>
      <c r="E7637" s="79"/>
    </row>
    <row r="7638" spans="1:5" ht="23.25" customHeight="1">
      <c r="A7638" s="5" t="s">
        <v>42</v>
      </c>
      <c r="B7638" s="79">
        <f>VLOOKUP($I7621,DATA!$A$1:$V$200,8,FALSE)</f>
        <v>0</v>
      </c>
      <c r="C7638" s="79"/>
      <c r="D7638" s="79"/>
      <c r="E7638" s="79"/>
    </row>
    <row r="7639" spans="1:5" ht="25.5">
      <c r="A7639" s="5" t="s">
        <v>43</v>
      </c>
      <c r="B7639" s="79">
        <f>VLOOKUP($I7621,DATA!$A$1:$V$200,9,FALSE)</f>
        <v>0</v>
      </c>
      <c r="C7639" s="79"/>
      <c r="D7639" s="79"/>
      <c r="E7639" s="79"/>
    </row>
    <row r="7640" spans="1:5" ht="22.5" customHeight="1">
      <c r="A7640" s="80" t="s">
        <v>44</v>
      </c>
      <c r="B7640" s="80"/>
      <c r="C7640" s="80"/>
      <c r="D7640" s="80"/>
      <c r="E7640" s="80"/>
    </row>
    <row r="7641" spans="1:5" ht="18.75" customHeight="1">
      <c r="A7641" s="72" t="s">
        <v>58</v>
      </c>
      <c r="B7641" s="72"/>
      <c r="C7641" s="72"/>
      <c r="D7641" s="72"/>
      <c r="E7641" s="72"/>
    </row>
    <row r="7642" spans="1:5" ht="22.5" customHeight="1">
      <c r="A7642" s="26" t="s">
        <v>74</v>
      </c>
    </row>
    <row r="7643" spans="1:5" ht="18" customHeight="1">
      <c r="A7643" s="44" t="s">
        <v>59</v>
      </c>
      <c r="B7643" s="73" t="s">
        <v>60</v>
      </c>
      <c r="C7643" s="74"/>
      <c r="D7643" s="73" t="s">
        <v>61</v>
      </c>
      <c r="E7643" s="74"/>
    </row>
    <row r="7644" spans="1:5" ht="37.5" customHeight="1">
      <c r="A7644" s="28" t="s">
        <v>62</v>
      </c>
      <c r="B7644" s="65" t="e">
        <f t="shared" ref="B7644" si="2701">HLOOKUP(D7644,$I$23:$M$32,2,FALSE)</f>
        <v>#N/A</v>
      </c>
      <c r="C7644" s="66"/>
      <c r="D7644" s="68">
        <f>VLOOKUP($I7621,DATA!$A$1:$V$200,10,FALSE)</f>
        <v>0</v>
      </c>
      <c r="E7644" s="69"/>
    </row>
    <row r="7645" spans="1:5" ht="37.5" customHeight="1">
      <c r="A7645" s="28" t="s">
        <v>63</v>
      </c>
      <c r="B7645" s="65" t="e">
        <f t="shared" ref="B7645" si="2702">HLOOKUP(D7644,$I$23:$M$32,3,FALSE)</f>
        <v>#N/A</v>
      </c>
      <c r="C7645" s="66"/>
      <c r="D7645" s="68">
        <f>VLOOKUP($I7621,DATA!$A$1:$V$200,11,FALSE)</f>
        <v>0</v>
      </c>
      <c r="E7645" s="69"/>
    </row>
    <row r="7646" spans="1:5" ht="37.5" customHeight="1">
      <c r="A7646" s="28" t="s">
        <v>64</v>
      </c>
      <c r="B7646" s="65" t="e">
        <f t="shared" ref="B7646" si="2703">HLOOKUP(D7644,$I$23:$M$32,4,FALSE)</f>
        <v>#N/A</v>
      </c>
      <c r="C7646" s="66"/>
      <c r="D7646" s="68">
        <f>VLOOKUP($I7621,DATA!$A$1:$V$200,12,FALSE)</f>
        <v>0</v>
      </c>
      <c r="E7646" s="69"/>
    </row>
    <row r="7647" spans="1:5" ht="21.75" customHeight="1">
      <c r="A7647" s="26" t="s">
        <v>75</v>
      </c>
    </row>
    <row r="7648" spans="1:5" ht="18" customHeight="1">
      <c r="A7648" s="75" t="s">
        <v>65</v>
      </c>
      <c r="B7648" s="73" t="s">
        <v>60</v>
      </c>
      <c r="C7648" s="74"/>
      <c r="D7648" s="73" t="s">
        <v>61</v>
      </c>
      <c r="E7648" s="74"/>
    </row>
    <row r="7649" spans="1:13" ht="37.5" customHeight="1">
      <c r="A7649" s="76"/>
      <c r="B7649" s="65" t="e">
        <f t="shared" ref="B7649" si="2704">HLOOKUP(D7644,$I$23:$M$32,5,FALSE)</f>
        <v>#N/A</v>
      </c>
      <c r="C7649" s="66"/>
      <c r="D7649" s="68">
        <f>VLOOKUP($I7621,DATA!$A$1:$V$200,13,FALSE)</f>
        <v>0</v>
      </c>
      <c r="E7649" s="69"/>
    </row>
    <row r="7650" spans="1:13" ht="22.5" customHeight="1">
      <c r="A7650" s="26" t="s">
        <v>76</v>
      </c>
    </row>
    <row r="7651" spans="1:13" ht="18" customHeight="1">
      <c r="A7651" s="77" t="s">
        <v>66</v>
      </c>
      <c r="B7651" s="73" t="s">
        <v>60</v>
      </c>
      <c r="C7651" s="74"/>
      <c r="D7651" s="73" t="s">
        <v>61</v>
      </c>
      <c r="E7651" s="74"/>
    </row>
    <row r="7652" spans="1:13" ht="37.5" customHeight="1">
      <c r="A7652" s="78"/>
      <c r="B7652" s="65" t="e">
        <f t="shared" ref="B7652" si="2705">HLOOKUP(D7644,$I$23:$M$32,6,FALSE)</f>
        <v>#N/A</v>
      </c>
      <c r="C7652" s="66"/>
      <c r="D7652" s="68">
        <f>VLOOKUP($I7621,DATA!$A$1:$V$200,14,FALSE)</f>
        <v>0</v>
      </c>
      <c r="E7652" s="69"/>
    </row>
    <row r="7653" spans="1:13" ht="22.5" customHeight="1">
      <c r="A7653" s="26" t="s">
        <v>77</v>
      </c>
    </row>
    <row r="7654" spans="1:13" ht="30" customHeight="1">
      <c r="A7654" s="27" t="s">
        <v>67</v>
      </c>
      <c r="B7654" s="73" t="s">
        <v>60</v>
      </c>
      <c r="C7654" s="74"/>
      <c r="D7654" s="73" t="s">
        <v>61</v>
      </c>
      <c r="E7654" s="74"/>
    </row>
    <row r="7655" spans="1:13" ht="37.5" customHeight="1">
      <c r="A7655" s="28" t="s">
        <v>68</v>
      </c>
      <c r="B7655" s="65" t="e">
        <f t="shared" ref="B7655" si="2706">HLOOKUP(D7644,$I$23:$M$32,7,FALSE)</f>
        <v>#N/A</v>
      </c>
      <c r="C7655" s="66"/>
      <c r="D7655" s="68">
        <f>VLOOKUP($I7621,DATA!$A$1:$V$200,15,FALSE)</f>
        <v>0</v>
      </c>
      <c r="E7655" s="69"/>
    </row>
    <row r="7656" spans="1:13" ht="37.5" customHeight="1">
      <c r="A7656" s="28" t="s">
        <v>69</v>
      </c>
      <c r="B7656" s="65" t="e">
        <f t="shared" ref="B7656" si="2707">HLOOKUP(D7644,$I$23:$M$32,8,FALSE)</f>
        <v>#N/A</v>
      </c>
      <c r="C7656" s="66"/>
      <c r="D7656" s="68">
        <f>VLOOKUP($I7621,DATA!$A$1:$V$200,16,FALSE)</f>
        <v>0</v>
      </c>
      <c r="E7656" s="69"/>
    </row>
    <row r="7657" spans="1:13" ht="45" customHeight="1">
      <c r="A7657" s="29" t="s">
        <v>70</v>
      </c>
      <c r="B7657" s="65" t="e">
        <f t="shared" ref="B7657" si="2708">HLOOKUP(D7644,$I$23:$M$32,9,FALSE)</f>
        <v>#N/A</v>
      </c>
      <c r="C7657" s="66"/>
      <c r="D7657" s="68">
        <f>VLOOKUP($I7621,DATA!$A$1:$V$200,17,FALSE)</f>
        <v>0</v>
      </c>
      <c r="E7657" s="69"/>
    </row>
    <row r="7658" spans="1:13" ht="37.5" customHeight="1">
      <c r="A7658" s="28" t="s">
        <v>71</v>
      </c>
      <c r="B7658" s="65" t="e">
        <f t="shared" ref="B7658" si="2709">HLOOKUP(D7644,$I$23:$M$32,10,FALSE)</f>
        <v>#N/A</v>
      </c>
      <c r="C7658" s="66"/>
      <c r="D7658" s="68">
        <f>VLOOKUP($I7621,DATA!$A$1:$V$200,18,FALSE)</f>
        <v>0</v>
      </c>
      <c r="E7658" s="69"/>
    </row>
    <row r="7659" spans="1:13" ht="37.5" customHeight="1">
      <c r="A7659" s="30"/>
      <c r="B7659" s="31"/>
      <c r="C7659" s="31"/>
      <c r="D7659" s="32"/>
      <c r="E7659" s="32"/>
    </row>
    <row r="7660" spans="1:13" ht="18.75" customHeight="1">
      <c r="A7660" s="72" t="s">
        <v>72</v>
      </c>
      <c r="B7660" s="72"/>
      <c r="C7660" s="72"/>
      <c r="D7660" s="72"/>
      <c r="E7660" s="72"/>
    </row>
    <row r="7661" spans="1:13" ht="22.5" customHeight="1">
      <c r="A7661" s="26" t="s">
        <v>78</v>
      </c>
    </row>
    <row r="7662" spans="1:13" ht="30" customHeight="1">
      <c r="A7662" s="27" t="s">
        <v>73</v>
      </c>
      <c r="B7662" s="73" t="s">
        <v>60</v>
      </c>
      <c r="C7662" s="74"/>
      <c r="D7662" s="73" t="s">
        <v>61</v>
      </c>
      <c r="E7662" s="74"/>
      <c r="I7662" s="1" t="s">
        <v>26</v>
      </c>
      <c r="J7662" s="1" t="s">
        <v>25</v>
      </c>
      <c r="K7662" s="1" t="s">
        <v>194</v>
      </c>
      <c r="L7662" s="1" t="s">
        <v>195</v>
      </c>
      <c r="M7662" s="1" t="s">
        <v>196</v>
      </c>
    </row>
    <row r="7663" spans="1:13" ht="52.5" customHeight="1">
      <c r="A7663" s="29" t="str">
        <f>GRD!$L$4</f>
        <v>SELECT</v>
      </c>
      <c r="B7663" s="65" t="e">
        <f t="shared" ref="B7663:B7664" si="2710">HLOOKUP(D7663,$I$42:$M$44,$G7663,FALSE)</f>
        <v>#N/A</v>
      </c>
      <c r="C7663" s="66"/>
      <c r="D7663" s="68">
        <f>VLOOKUP($I7621,DATA!$A$1:$V$200,19,FALSE)</f>
        <v>0</v>
      </c>
      <c r="E7663" s="69"/>
      <c r="G7663" s="1">
        <v>2</v>
      </c>
      <c r="H7663" s="1" t="str">
        <f t="shared" ref="H7663:H7664" si="2711">A7663</f>
        <v>SELECT</v>
      </c>
      <c r="I7663" s="1" t="e">
        <f t="shared" ref="I7663:I7664" si="2712">VLOOKUP($H7663,$H$3:$M$15,2,FALSE)</f>
        <v>#N/A</v>
      </c>
      <c r="J7663" s="1" t="e">
        <f t="shared" ref="J7663:J7664" si="2713">VLOOKUP($H7663,$H$3:$M$15,3,FALSE)</f>
        <v>#N/A</v>
      </c>
      <c r="K7663" s="1" t="e">
        <f t="shared" ref="K7663:K7664" si="2714">VLOOKUP($H7663,$H$3:$M$15,4,FALSE)</f>
        <v>#N/A</v>
      </c>
      <c r="L7663" s="1" t="e">
        <f t="shared" ref="L7663:L7664" si="2715">VLOOKUP($H7663,$H$3:$M$15,5,FALSE)</f>
        <v>#N/A</v>
      </c>
      <c r="M7663" s="1" t="e">
        <f t="shared" ref="M7663:M7664" si="2716">VLOOKUP($H7663,$H$3:$M$15,6,FALSE)</f>
        <v>#N/A</v>
      </c>
    </row>
    <row r="7664" spans="1:13" ht="52.5" customHeight="1">
      <c r="A7664" s="29" t="str">
        <f>GRD!$M$4</f>
        <v>SELECT</v>
      </c>
      <c r="B7664" s="65" t="e">
        <f t="shared" si="2710"/>
        <v>#N/A</v>
      </c>
      <c r="C7664" s="66"/>
      <c r="D7664" s="68">
        <f>VLOOKUP($I7621,DATA!$A$1:$V$200,20,FALSE)</f>
        <v>0</v>
      </c>
      <c r="E7664" s="69"/>
      <c r="G7664" s="1">
        <v>3</v>
      </c>
      <c r="H7664" s="1" t="str">
        <f t="shared" si="2711"/>
        <v>SELECT</v>
      </c>
      <c r="I7664" s="1" t="e">
        <f t="shared" si="2712"/>
        <v>#N/A</v>
      </c>
      <c r="J7664" s="1" t="e">
        <f t="shared" si="2713"/>
        <v>#N/A</v>
      </c>
      <c r="K7664" s="1" t="e">
        <f t="shared" si="2714"/>
        <v>#N/A</v>
      </c>
      <c r="L7664" s="1" t="e">
        <f t="shared" si="2715"/>
        <v>#N/A</v>
      </c>
      <c r="M7664" s="1" t="e">
        <f t="shared" si="2716"/>
        <v>#N/A</v>
      </c>
    </row>
    <row r="7665" spans="1:13" ht="37.5" customHeight="1">
      <c r="A7665" s="70" t="s">
        <v>79</v>
      </c>
      <c r="B7665" s="70"/>
      <c r="C7665" s="70"/>
      <c r="D7665" s="70"/>
      <c r="E7665" s="70"/>
    </row>
    <row r="7666" spans="1:13" ht="12" customHeight="1">
      <c r="A7666" s="33"/>
      <c r="B7666" s="33"/>
      <c r="C7666" s="33"/>
      <c r="D7666" s="33"/>
      <c r="E7666" s="33"/>
    </row>
    <row r="7667" spans="1:13" ht="30" customHeight="1">
      <c r="A7667" s="27" t="s">
        <v>73</v>
      </c>
      <c r="B7667" s="71" t="s">
        <v>60</v>
      </c>
      <c r="C7667" s="71"/>
      <c r="D7667" s="71" t="s">
        <v>61</v>
      </c>
      <c r="E7667" s="71"/>
      <c r="I7667" s="1" t="s">
        <v>26</v>
      </c>
      <c r="J7667" s="1" t="s">
        <v>25</v>
      </c>
      <c r="K7667" s="1" t="s">
        <v>194</v>
      </c>
      <c r="L7667" s="1" t="s">
        <v>195</v>
      </c>
      <c r="M7667" s="1" t="s">
        <v>196</v>
      </c>
    </row>
    <row r="7668" spans="1:13" ht="52.5" customHeight="1">
      <c r="A7668" s="29" t="str">
        <f>GRD!$N$4</f>
        <v>SELECT</v>
      </c>
      <c r="B7668" s="65" t="e">
        <f t="shared" ref="B7668:B7669" si="2717">HLOOKUP(D7668,$I$47:$M$49,$G7668,FALSE)</f>
        <v>#N/A</v>
      </c>
      <c r="C7668" s="66"/>
      <c r="D7668" s="67">
        <f>VLOOKUP($I7621,DATA!$A$1:$V$200,21,FALSE)</f>
        <v>0</v>
      </c>
      <c r="E7668" s="67"/>
      <c r="G7668" s="1">
        <v>2</v>
      </c>
      <c r="H7668" s="1" t="str">
        <f t="shared" ref="H7668:H7669" si="2718">A7668</f>
        <v>SELECT</v>
      </c>
      <c r="I7668" s="1" t="e">
        <f t="shared" si="2695"/>
        <v>#N/A</v>
      </c>
      <c r="J7668" s="1" t="e">
        <f t="shared" si="2696"/>
        <v>#N/A</v>
      </c>
      <c r="K7668" s="1" t="e">
        <f t="shared" si="2697"/>
        <v>#N/A</v>
      </c>
      <c r="L7668" s="1" t="e">
        <f t="shared" si="2698"/>
        <v>#N/A</v>
      </c>
      <c r="M7668" s="1" t="e">
        <f t="shared" si="2699"/>
        <v>#N/A</v>
      </c>
    </row>
    <row r="7669" spans="1:13" ht="52.5" customHeight="1">
      <c r="A7669" s="29" t="str">
        <f>GRD!$O$4</f>
        <v>SELECT</v>
      </c>
      <c r="B7669" s="65" t="e">
        <f t="shared" si="2717"/>
        <v>#N/A</v>
      </c>
      <c r="C7669" s="66"/>
      <c r="D7669" s="67">
        <f>VLOOKUP($I7621,DATA!$A$1:$V$200,22,FALSE)</f>
        <v>0</v>
      </c>
      <c r="E7669" s="67"/>
      <c r="G7669" s="1">
        <v>3</v>
      </c>
      <c r="H7669" s="1" t="str">
        <f t="shared" si="2718"/>
        <v>SELECT</v>
      </c>
      <c r="I7669" s="1" t="e">
        <f t="shared" si="2695"/>
        <v>#N/A</v>
      </c>
      <c r="J7669" s="1" t="e">
        <f t="shared" si="2696"/>
        <v>#N/A</v>
      </c>
      <c r="K7669" s="1" t="e">
        <f t="shared" si="2697"/>
        <v>#N/A</v>
      </c>
      <c r="L7669" s="1" t="e">
        <f t="shared" si="2698"/>
        <v>#N/A</v>
      </c>
      <c r="M7669" s="1" t="e">
        <f t="shared" si="2699"/>
        <v>#N/A</v>
      </c>
    </row>
    <row r="7675" spans="1:13">
      <c r="A7675" s="64" t="s">
        <v>80</v>
      </c>
      <c r="B7675" s="64"/>
      <c r="C7675" s="64" t="s">
        <v>81</v>
      </c>
      <c r="D7675" s="64"/>
      <c r="E7675" s="64"/>
    </row>
    <row r="7676" spans="1:13">
      <c r="C7676" s="64" t="s">
        <v>82</v>
      </c>
      <c r="D7676" s="64"/>
      <c r="E7676" s="64"/>
    </row>
    <row r="7677" spans="1:13">
      <c r="A7677" s="1" t="s">
        <v>84</v>
      </c>
    </row>
    <row r="7679" spans="1:13">
      <c r="A7679" s="1" t="s">
        <v>83</v>
      </c>
    </row>
    <row r="7681" spans="1:13" s="21" customFormat="1" ht="18.75" customHeight="1">
      <c r="A7681" s="89" t="s">
        <v>34</v>
      </c>
      <c r="B7681" s="89"/>
      <c r="C7681" s="89"/>
      <c r="D7681" s="89"/>
      <c r="E7681" s="89"/>
      <c r="I7681" s="21">
        <f t="shared" ref="I7681" si="2719">I7621+1</f>
        <v>129</v>
      </c>
    </row>
    <row r="7682" spans="1:13" s="21" customFormat="1" ht="30" customHeight="1">
      <c r="A7682" s="90" t="s">
        <v>35</v>
      </c>
      <c r="B7682" s="90"/>
      <c r="C7682" s="90"/>
      <c r="D7682" s="90"/>
      <c r="E7682" s="90"/>
      <c r="H7682" s="1"/>
      <c r="I7682" s="1"/>
      <c r="J7682" s="1"/>
      <c r="K7682" s="1"/>
      <c r="L7682" s="1"/>
      <c r="M7682" s="1"/>
    </row>
    <row r="7683" spans="1:13" ht="18.75" customHeight="1">
      <c r="A7683" s="22" t="s">
        <v>49</v>
      </c>
      <c r="B7683" s="91" t="str">
        <f>IF((SCH!$B$2=""),"",SCH!$B$2)</f>
        <v/>
      </c>
      <c r="C7683" s="91"/>
      <c r="D7683" s="91"/>
      <c r="E7683" s="92"/>
    </row>
    <row r="7684" spans="1:13" ht="18.75" customHeight="1">
      <c r="A7684" s="23" t="s">
        <v>50</v>
      </c>
      <c r="B7684" s="82" t="str">
        <f>IF((SCH!$B$3=""),"",SCH!$B$3)</f>
        <v/>
      </c>
      <c r="C7684" s="82"/>
      <c r="D7684" s="82"/>
      <c r="E7684" s="83"/>
    </row>
    <row r="7685" spans="1:13" ht="18.75" customHeight="1">
      <c r="A7685" s="23" t="s">
        <v>56</v>
      </c>
      <c r="B7685" s="46" t="str">
        <f>IF((SCH!$B$4=""),"",SCH!$B$4)</f>
        <v/>
      </c>
      <c r="C7685" s="24" t="s">
        <v>57</v>
      </c>
      <c r="D7685" s="82" t="str">
        <f>IF((SCH!$B$5=""),"",SCH!$B$5)</f>
        <v/>
      </c>
      <c r="E7685" s="83"/>
    </row>
    <row r="7686" spans="1:13" ht="18.75" customHeight="1">
      <c r="A7686" s="23" t="s">
        <v>51</v>
      </c>
      <c r="B7686" s="82" t="str">
        <f>IF((SCH!$B$6=""),"",SCH!$B$6)</f>
        <v/>
      </c>
      <c r="C7686" s="82"/>
      <c r="D7686" s="82"/>
      <c r="E7686" s="83"/>
    </row>
    <row r="7687" spans="1:13" ht="18.75" customHeight="1">
      <c r="A7687" s="23" t="s">
        <v>52</v>
      </c>
      <c r="B7687" s="82" t="str">
        <f>IF((SCH!$B$7=""),"",SCH!$B$7)</f>
        <v/>
      </c>
      <c r="C7687" s="82"/>
      <c r="D7687" s="82"/>
      <c r="E7687" s="83"/>
    </row>
    <row r="7688" spans="1:13" ht="18.75" customHeight="1">
      <c r="A7688" s="25" t="s">
        <v>53</v>
      </c>
      <c r="B7688" s="84" t="str">
        <f>IF((SCH!$B$8=""),"",SCH!$B$8)</f>
        <v/>
      </c>
      <c r="C7688" s="84"/>
      <c r="D7688" s="84"/>
      <c r="E7688" s="85"/>
    </row>
    <row r="7689" spans="1:13" ht="26.25" customHeight="1">
      <c r="A7689" s="86" t="s">
        <v>36</v>
      </c>
      <c r="B7689" s="86"/>
      <c r="C7689" s="86"/>
      <c r="D7689" s="86"/>
      <c r="E7689" s="86"/>
    </row>
    <row r="7690" spans="1:13" s="21" customFormat="1" ht="15" customHeight="1">
      <c r="A7690" s="87" t="s">
        <v>37</v>
      </c>
      <c r="B7690" s="87"/>
      <c r="C7690" s="87"/>
      <c r="D7690" s="87"/>
      <c r="E7690" s="87"/>
      <c r="H7690" s="1"/>
      <c r="I7690" s="1"/>
      <c r="J7690" s="1"/>
      <c r="K7690" s="1"/>
      <c r="L7690" s="1"/>
      <c r="M7690" s="1"/>
    </row>
    <row r="7691" spans="1:13" s="21" customFormat="1">
      <c r="A7691" s="88" t="s">
        <v>38</v>
      </c>
      <c r="B7691" s="88"/>
      <c r="C7691" s="88"/>
      <c r="D7691" s="88"/>
      <c r="E7691" s="88"/>
      <c r="H7691" s="1"/>
      <c r="I7691" s="1"/>
      <c r="J7691" s="1"/>
      <c r="K7691" s="1"/>
      <c r="L7691" s="1"/>
      <c r="M7691" s="1"/>
    </row>
    <row r="7692" spans="1:13" ht="26.25" customHeight="1">
      <c r="A7692" s="72" t="s">
        <v>39</v>
      </c>
      <c r="B7692" s="72"/>
      <c r="C7692" s="72"/>
      <c r="D7692" s="72"/>
      <c r="E7692" s="72"/>
    </row>
    <row r="7693" spans="1:13" ht="23.25">
      <c r="A7693" s="5" t="s">
        <v>45</v>
      </c>
      <c r="B7693" s="45">
        <f>VLOOKUP($I7681,DATA!$A$1:$V$200,2,FALSE)</f>
        <v>0</v>
      </c>
      <c r="C7693" s="43" t="s">
        <v>48</v>
      </c>
      <c r="D7693" s="81">
        <f>VLOOKUP($I7681,DATA!$A$1:$V$200,3,FALSE)</f>
        <v>0</v>
      </c>
      <c r="E7693" s="81"/>
    </row>
    <row r="7694" spans="1:13" ht="23.25">
      <c r="A7694" s="5" t="s">
        <v>46</v>
      </c>
      <c r="B7694" s="79">
        <f>VLOOKUP($I7681,DATA!$A$1:$V$200,4,FALSE)</f>
        <v>0</v>
      </c>
      <c r="C7694" s="79"/>
      <c r="D7694" s="79"/>
      <c r="E7694" s="79"/>
    </row>
    <row r="7695" spans="1:13" ht="23.25">
      <c r="A7695" s="5" t="s">
        <v>47</v>
      </c>
      <c r="B7695" s="79">
        <f>VLOOKUP($I7681,DATA!$A$1:$V$200,5,FALSE)</f>
        <v>0</v>
      </c>
      <c r="C7695" s="79"/>
      <c r="D7695" s="79"/>
      <c r="E7695" s="79"/>
    </row>
    <row r="7696" spans="1:13" ht="23.25" customHeight="1">
      <c r="A7696" s="5" t="s">
        <v>40</v>
      </c>
      <c r="B7696" s="79">
        <f>VLOOKUP($I7681,DATA!$A$1:$V$200,6,FALSE)</f>
        <v>0</v>
      </c>
      <c r="C7696" s="79"/>
      <c r="D7696" s="79"/>
      <c r="E7696" s="79"/>
    </row>
    <row r="7697" spans="1:5" ht="23.25" customHeight="1">
      <c r="A7697" s="5" t="s">
        <v>41</v>
      </c>
      <c r="B7697" s="79">
        <f>VLOOKUP($I7681,DATA!$A$1:$V$200,7,FALSE)</f>
        <v>0</v>
      </c>
      <c r="C7697" s="79"/>
      <c r="D7697" s="79"/>
      <c r="E7697" s="79"/>
    </row>
    <row r="7698" spans="1:5" ht="23.25" customHeight="1">
      <c r="A7698" s="5" t="s">
        <v>42</v>
      </c>
      <c r="B7698" s="79">
        <f>VLOOKUP($I7681,DATA!$A$1:$V$200,8,FALSE)</f>
        <v>0</v>
      </c>
      <c r="C7698" s="79"/>
      <c r="D7698" s="79"/>
      <c r="E7698" s="79"/>
    </row>
    <row r="7699" spans="1:5" ht="25.5">
      <c r="A7699" s="5" t="s">
        <v>43</v>
      </c>
      <c r="B7699" s="79">
        <f>VLOOKUP($I7681,DATA!$A$1:$V$200,9,FALSE)</f>
        <v>0</v>
      </c>
      <c r="C7699" s="79"/>
      <c r="D7699" s="79"/>
      <c r="E7699" s="79"/>
    </row>
    <row r="7700" spans="1:5" ht="22.5" customHeight="1">
      <c r="A7700" s="80" t="s">
        <v>44</v>
      </c>
      <c r="B7700" s="80"/>
      <c r="C7700" s="80"/>
      <c r="D7700" s="80"/>
      <c r="E7700" s="80"/>
    </row>
    <row r="7701" spans="1:5" ht="18.75" customHeight="1">
      <c r="A7701" s="72" t="s">
        <v>58</v>
      </c>
      <c r="B7701" s="72"/>
      <c r="C7701" s="72"/>
      <c r="D7701" s="72"/>
      <c r="E7701" s="72"/>
    </row>
    <row r="7702" spans="1:5" ht="22.5" customHeight="1">
      <c r="A7702" s="26" t="s">
        <v>74</v>
      </c>
    </row>
    <row r="7703" spans="1:5" ht="18" customHeight="1">
      <c r="A7703" s="44" t="s">
        <v>59</v>
      </c>
      <c r="B7703" s="73" t="s">
        <v>60</v>
      </c>
      <c r="C7703" s="74"/>
      <c r="D7703" s="73" t="s">
        <v>61</v>
      </c>
      <c r="E7703" s="74"/>
    </row>
    <row r="7704" spans="1:5" ht="37.5" customHeight="1">
      <c r="A7704" s="28" t="s">
        <v>62</v>
      </c>
      <c r="B7704" s="65" t="e">
        <f t="shared" ref="B7704" si="2720">HLOOKUP(D7704,$I$23:$M$32,2,FALSE)</f>
        <v>#N/A</v>
      </c>
      <c r="C7704" s="66"/>
      <c r="D7704" s="68">
        <f>VLOOKUP($I7681,DATA!$A$1:$V$200,10,FALSE)</f>
        <v>0</v>
      </c>
      <c r="E7704" s="69"/>
    </row>
    <row r="7705" spans="1:5" ht="37.5" customHeight="1">
      <c r="A7705" s="28" t="s">
        <v>63</v>
      </c>
      <c r="B7705" s="65" t="e">
        <f t="shared" ref="B7705" si="2721">HLOOKUP(D7704,$I$23:$M$32,3,FALSE)</f>
        <v>#N/A</v>
      </c>
      <c r="C7705" s="66"/>
      <c r="D7705" s="68">
        <f>VLOOKUP($I7681,DATA!$A$1:$V$200,11,FALSE)</f>
        <v>0</v>
      </c>
      <c r="E7705" s="69"/>
    </row>
    <row r="7706" spans="1:5" ht="37.5" customHeight="1">
      <c r="A7706" s="28" t="s">
        <v>64</v>
      </c>
      <c r="B7706" s="65" t="e">
        <f t="shared" ref="B7706" si="2722">HLOOKUP(D7704,$I$23:$M$32,4,FALSE)</f>
        <v>#N/A</v>
      </c>
      <c r="C7706" s="66"/>
      <c r="D7706" s="68">
        <f>VLOOKUP($I7681,DATA!$A$1:$V$200,12,FALSE)</f>
        <v>0</v>
      </c>
      <c r="E7706" s="69"/>
    </row>
    <row r="7707" spans="1:5" ht="21.75" customHeight="1">
      <c r="A7707" s="26" t="s">
        <v>75</v>
      </c>
    </row>
    <row r="7708" spans="1:5" ht="18" customHeight="1">
      <c r="A7708" s="75" t="s">
        <v>65</v>
      </c>
      <c r="B7708" s="73" t="s">
        <v>60</v>
      </c>
      <c r="C7708" s="74"/>
      <c r="D7708" s="73" t="s">
        <v>61</v>
      </c>
      <c r="E7708" s="74"/>
    </row>
    <row r="7709" spans="1:5" ht="37.5" customHeight="1">
      <c r="A7709" s="76"/>
      <c r="B7709" s="65" t="e">
        <f t="shared" ref="B7709" si="2723">HLOOKUP(D7704,$I$23:$M$32,5,FALSE)</f>
        <v>#N/A</v>
      </c>
      <c r="C7709" s="66"/>
      <c r="D7709" s="68">
        <f>VLOOKUP($I7681,DATA!$A$1:$V$200,13,FALSE)</f>
        <v>0</v>
      </c>
      <c r="E7709" s="69"/>
    </row>
    <row r="7710" spans="1:5" ht="22.5" customHeight="1">
      <c r="A7710" s="26" t="s">
        <v>76</v>
      </c>
    </row>
    <row r="7711" spans="1:5" ht="18" customHeight="1">
      <c r="A7711" s="77" t="s">
        <v>66</v>
      </c>
      <c r="B7711" s="73" t="s">
        <v>60</v>
      </c>
      <c r="C7711" s="74"/>
      <c r="D7711" s="73" t="s">
        <v>61</v>
      </c>
      <c r="E7711" s="74"/>
    </row>
    <row r="7712" spans="1:5" ht="37.5" customHeight="1">
      <c r="A7712" s="78"/>
      <c r="B7712" s="65" t="e">
        <f t="shared" ref="B7712" si="2724">HLOOKUP(D7704,$I$23:$M$32,6,FALSE)</f>
        <v>#N/A</v>
      </c>
      <c r="C7712" s="66"/>
      <c r="D7712" s="68">
        <f>VLOOKUP($I7681,DATA!$A$1:$V$200,14,FALSE)</f>
        <v>0</v>
      </c>
      <c r="E7712" s="69"/>
    </row>
    <row r="7713" spans="1:13" ht="22.5" customHeight="1">
      <c r="A7713" s="26" t="s">
        <v>77</v>
      </c>
    </row>
    <row r="7714" spans="1:13" ht="30" customHeight="1">
      <c r="A7714" s="27" t="s">
        <v>67</v>
      </c>
      <c r="B7714" s="73" t="s">
        <v>60</v>
      </c>
      <c r="C7714" s="74"/>
      <c r="D7714" s="73" t="s">
        <v>61</v>
      </c>
      <c r="E7714" s="74"/>
    </row>
    <row r="7715" spans="1:13" ht="37.5" customHeight="1">
      <c r="A7715" s="28" t="s">
        <v>68</v>
      </c>
      <c r="B7715" s="65" t="e">
        <f t="shared" ref="B7715" si="2725">HLOOKUP(D7704,$I$23:$M$32,7,FALSE)</f>
        <v>#N/A</v>
      </c>
      <c r="C7715" s="66"/>
      <c r="D7715" s="68">
        <f>VLOOKUP($I7681,DATA!$A$1:$V$200,15,FALSE)</f>
        <v>0</v>
      </c>
      <c r="E7715" s="69"/>
    </row>
    <row r="7716" spans="1:13" ht="37.5" customHeight="1">
      <c r="A7716" s="28" t="s">
        <v>69</v>
      </c>
      <c r="B7716" s="65" t="e">
        <f t="shared" ref="B7716" si="2726">HLOOKUP(D7704,$I$23:$M$32,8,FALSE)</f>
        <v>#N/A</v>
      </c>
      <c r="C7716" s="66"/>
      <c r="D7716" s="68">
        <f>VLOOKUP($I7681,DATA!$A$1:$V$200,16,FALSE)</f>
        <v>0</v>
      </c>
      <c r="E7716" s="69"/>
    </row>
    <row r="7717" spans="1:13" ht="45" customHeight="1">
      <c r="A7717" s="29" t="s">
        <v>70</v>
      </c>
      <c r="B7717" s="65" t="e">
        <f t="shared" ref="B7717" si="2727">HLOOKUP(D7704,$I$23:$M$32,9,FALSE)</f>
        <v>#N/A</v>
      </c>
      <c r="C7717" s="66"/>
      <c r="D7717" s="68">
        <f>VLOOKUP($I7681,DATA!$A$1:$V$200,17,FALSE)</f>
        <v>0</v>
      </c>
      <c r="E7717" s="69"/>
    </row>
    <row r="7718" spans="1:13" ht="37.5" customHeight="1">
      <c r="A7718" s="28" t="s">
        <v>71</v>
      </c>
      <c r="B7718" s="65" t="e">
        <f t="shared" ref="B7718" si="2728">HLOOKUP(D7704,$I$23:$M$32,10,FALSE)</f>
        <v>#N/A</v>
      </c>
      <c r="C7718" s="66"/>
      <c r="D7718" s="68">
        <f>VLOOKUP($I7681,DATA!$A$1:$V$200,18,FALSE)</f>
        <v>0</v>
      </c>
      <c r="E7718" s="69"/>
    </row>
    <row r="7719" spans="1:13" ht="37.5" customHeight="1">
      <c r="A7719" s="30"/>
      <c r="B7719" s="31"/>
      <c r="C7719" s="31"/>
      <c r="D7719" s="32"/>
      <c r="E7719" s="32"/>
    </row>
    <row r="7720" spans="1:13" ht="18.75" customHeight="1">
      <c r="A7720" s="72" t="s">
        <v>72</v>
      </c>
      <c r="B7720" s="72"/>
      <c r="C7720" s="72"/>
      <c r="D7720" s="72"/>
      <c r="E7720" s="72"/>
    </row>
    <row r="7721" spans="1:13" ht="22.5" customHeight="1">
      <c r="A7721" s="26" t="s">
        <v>78</v>
      </c>
    </row>
    <row r="7722" spans="1:13" ht="30" customHeight="1">
      <c r="A7722" s="27" t="s">
        <v>73</v>
      </c>
      <c r="B7722" s="73" t="s">
        <v>60</v>
      </c>
      <c r="C7722" s="74"/>
      <c r="D7722" s="73" t="s">
        <v>61</v>
      </c>
      <c r="E7722" s="74"/>
      <c r="I7722" s="1" t="s">
        <v>26</v>
      </c>
      <c r="J7722" s="1" t="s">
        <v>25</v>
      </c>
      <c r="K7722" s="1" t="s">
        <v>194</v>
      </c>
      <c r="L7722" s="1" t="s">
        <v>195</v>
      </c>
      <c r="M7722" s="1" t="s">
        <v>196</v>
      </c>
    </row>
    <row r="7723" spans="1:13" ht="52.5" customHeight="1">
      <c r="A7723" s="29" t="str">
        <f>GRD!$L$4</f>
        <v>SELECT</v>
      </c>
      <c r="B7723" s="65" t="e">
        <f t="shared" ref="B7723:B7724" si="2729">HLOOKUP(D7723,$I$42:$M$44,$G7723,FALSE)</f>
        <v>#N/A</v>
      </c>
      <c r="C7723" s="66"/>
      <c r="D7723" s="68">
        <f>VLOOKUP($I7681,DATA!$A$1:$V$200,19,FALSE)</f>
        <v>0</v>
      </c>
      <c r="E7723" s="69"/>
      <c r="G7723" s="1">
        <v>2</v>
      </c>
      <c r="H7723" s="1" t="str">
        <f t="shared" ref="H7723:H7724" si="2730">A7723</f>
        <v>SELECT</v>
      </c>
      <c r="I7723" s="1" t="e">
        <f t="shared" ref="I7723:I7724" si="2731">VLOOKUP($H7723,$H$3:$M$15,2,FALSE)</f>
        <v>#N/A</v>
      </c>
      <c r="J7723" s="1" t="e">
        <f t="shared" ref="J7723:J7724" si="2732">VLOOKUP($H7723,$H$3:$M$15,3,FALSE)</f>
        <v>#N/A</v>
      </c>
      <c r="K7723" s="1" t="e">
        <f t="shared" ref="K7723:K7724" si="2733">VLOOKUP($H7723,$H$3:$M$15,4,FALSE)</f>
        <v>#N/A</v>
      </c>
      <c r="L7723" s="1" t="e">
        <f t="shared" ref="L7723:L7724" si="2734">VLOOKUP($H7723,$H$3:$M$15,5,FALSE)</f>
        <v>#N/A</v>
      </c>
      <c r="M7723" s="1" t="e">
        <f t="shared" ref="M7723:M7724" si="2735">VLOOKUP($H7723,$H$3:$M$15,6,FALSE)</f>
        <v>#N/A</v>
      </c>
    </row>
    <row r="7724" spans="1:13" ht="52.5" customHeight="1">
      <c r="A7724" s="29" t="str">
        <f>GRD!$M$4</f>
        <v>SELECT</v>
      </c>
      <c r="B7724" s="65" t="e">
        <f t="shared" si="2729"/>
        <v>#N/A</v>
      </c>
      <c r="C7724" s="66"/>
      <c r="D7724" s="68">
        <f>VLOOKUP($I7681,DATA!$A$1:$V$200,20,FALSE)</f>
        <v>0</v>
      </c>
      <c r="E7724" s="69"/>
      <c r="G7724" s="1">
        <v>3</v>
      </c>
      <c r="H7724" s="1" t="str">
        <f t="shared" si="2730"/>
        <v>SELECT</v>
      </c>
      <c r="I7724" s="1" t="e">
        <f t="shared" si="2731"/>
        <v>#N/A</v>
      </c>
      <c r="J7724" s="1" t="e">
        <f t="shared" si="2732"/>
        <v>#N/A</v>
      </c>
      <c r="K7724" s="1" t="e">
        <f t="shared" si="2733"/>
        <v>#N/A</v>
      </c>
      <c r="L7724" s="1" t="e">
        <f t="shared" si="2734"/>
        <v>#N/A</v>
      </c>
      <c r="M7724" s="1" t="e">
        <f t="shared" si="2735"/>
        <v>#N/A</v>
      </c>
    </row>
    <row r="7725" spans="1:13" ht="37.5" customHeight="1">
      <c r="A7725" s="70" t="s">
        <v>79</v>
      </c>
      <c r="B7725" s="70"/>
      <c r="C7725" s="70"/>
      <c r="D7725" s="70"/>
      <c r="E7725" s="70"/>
    </row>
    <row r="7726" spans="1:13" ht="12" customHeight="1">
      <c r="A7726" s="33"/>
      <c r="B7726" s="33"/>
      <c r="C7726" s="33"/>
      <c r="D7726" s="33"/>
      <c r="E7726" s="33"/>
    </row>
    <row r="7727" spans="1:13" ht="30" customHeight="1">
      <c r="A7727" s="27" t="s">
        <v>73</v>
      </c>
      <c r="B7727" s="71" t="s">
        <v>60</v>
      </c>
      <c r="C7727" s="71"/>
      <c r="D7727" s="71" t="s">
        <v>61</v>
      </c>
      <c r="E7727" s="71"/>
      <c r="I7727" s="1" t="s">
        <v>26</v>
      </c>
      <c r="J7727" s="1" t="s">
        <v>25</v>
      </c>
      <c r="K7727" s="1" t="s">
        <v>194</v>
      </c>
      <c r="L7727" s="1" t="s">
        <v>195</v>
      </c>
      <c r="M7727" s="1" t="s">
        <v>196</v>
      </c>
    </row>
    <row r="7728" spans="1:13" ht="52.5" customHeight="1">
      <c r="A7728" s="29" t="str">
        <f>GRD!$N$4</f>
        <v>SELECT</v>
      </c>
      <c r="B7728" s="65" t="e">
        <f t="shared" ref="B7728:B7729" si="2736">HLOOKUP(D7728,$I$47:$M$49,$G7728,FALSE)</f>
        <v>#N/A</v>
      </c>
      <c r="C7728" s="66"/>
      <c r="D7728" s="67">
        <f>VLOOKUP($I7681,DATA!$A$1:$V$200,21,FALSE)</f>
        <v>0</v>
      </c>
      <c r="E7728" s="67"/>
      <c r="G7728" s="1">
        <v>2</v>
      </c>
      <c r="H7728" s="1" t="str">
        <f t="shared" ref="H7728:H7729" si="2737">A7728</f>
        <v>SELECT</v>
      </c>
      <c r="I7728" s="1" t="e">
        <f t="shared" ref="I7728:I7789" si="2738">VLOOKUP($H7728,$H$3:$M$15,2,FALSE)</f>
        <v>#N/A</v>
      </c>
      <c r="J7728" s="1" t="e">
        <f t="shared" ref="J7728:J7789" si="2739">VLOOKUP($H7728,$H$3:$M$15,3,FALSE)</f>
        <v>#N/A</v>
      </c>
      <c r="K7728" s="1" t="e">
        <f t="shared" ref="K7728:K7789" si="2740">VLOOKUP($H7728,$H$3:$M$15,4,FALSE)</f>
        <v>#N/A</v>
      </c>
      <c r="L7728" s="1" t="e">
        <f t="shared" ref="L7728:L7789" si="2741">VLOOKUP($H7728,$H$3:$M$15,5,FALSE)</f>
        <v>#N/A</v>
      </c>
      <c r="M7728" s="1" t="e">
        <f t="shared" ref="M7728:M7789" si="2742">VLOOKUP($H7728,$H$3:$M$15,6,FALSE)</f>
        <v>#N/A</v>
      </c>
    </row>
    <row r="7729" spans="1:13" ht="52.5" customHeight="1">
      <c r="A7729" s="29" t="str">
        <f>GRD!$O$4</f>
        <v>SELECT</v>
      </c>
      <c r="B7729" s="65" t="e">
        <f t="shared" si="2736"/>
        <v>#N/A</v>
      </c>
      <c r="C7729" s="66"/>
      <c r="D7729" s="67">
        <f>VLOOKUP($I7681,DATA!$A$1:$V$200,22,FALSE)</f>
        <v>0</v>
      </c>
      <c r="E7729" s="67"/>
      <c r="G7729" s="1">
        <v>3</v>
      </c>
      <c r="H7729" s="1" t="str">
        <f t="shared" si="2737"/>
        <v>SELECT</v>
      </c>
      <c r="I7729" s="1" t="e">
        <f t="shared" si="2738"/>
        <v>#N/A</v>
      </c>
      <c r="J7729" s="1" t="e">
        <f t="shared" si="2739"/>
        <v>#N/A</v>
      </c>
      <c r="K7729" s="1" t="e">
        <f t="shared" si="2740"/>
        <v>#N/A</v>
      </c>
      <c r="L7729" s="1" t="e">
        <f t="shared" si="2741"/>
        <v>#N/A</v>
      </c>
      <c r="M7729" s="1" t="e">
        <f t="shared" si="2742"/>
        <v>#N/A</v>
      </c>
    </row>
    <row r="7735" spans="1:13">
      <c r="A7735" s="64" t="s">
        <v>80</v>
      </c>
      <c r="B7735" s="64"/>
      <c r="C7735" s="64" t="s">
        <v>81</v>
      </c>
      <c r="D7735" s="64"/>
      <c r="E7735" s="64"/>
    </row>
    <row r="7736" spans="1:13">
      <c r="C7736" s="64" t="s">
        <v>82</v>
      </c>
      <c r="D7736" s="64"/>
      <c r="E7736" s="64"/>
    </row>
    <row r="7737" spans="1:13">
      <c r="A7737" s="1" t="s">
        <v>84</v>
      </c>
    </row>
    <row r="7739" spans="1:13">
      <c r="A7739" s="1" t="s">
        <v>83</v>
      </c>
    </row>
    <row r="7741" spans="1:13" s="21" customFormat="1" ht="18.75" customHeight="1">
      <c r="A7741" s="89" t="s">
        <v>34</v>
      </c>
      <c r="B7741" s="89"/>
      <c r="C7741" s="89"/>
      <c r="D7741" s="89"/>
      <c r="E7741" s="89"/>
      <c r="I7741" s="21">
        <f t="shared" ref="I7741" si="2743">I7681+1</f>
        <v>130</v>
      </c>
    </row>
    <row r="7742" spans="1:13" s="21" customFormat="1" ht="30" customHeight="1">
      <c r="A7742" s="90" t="s">
        <v>35</v>
      </c>
      <c r="B7742" s="90"/>
      <c r="C7742" s="90"/>
      <c r="D7742" s="90"/>
      <c r="E7742" s="90"/>
      <c r="H7742" s="1"/>
      <c r="I7742" s="1"/>
      <c r="J7742" s="1"/>
      <c r="K7742" s="1"/>
      <c r="L7742" s="1"/>
      <c r="M7742" s="1"/>
    </row>
    <row r="7743" spans="1:13" ht="18.75" customHeight="1">
      <c r="A7743" s="22" t="s">
        <v>49</v>
      </c>
      <c r="B7743" s="91" t="str">
        <f>IF((SCH!$B$2=""),"",SCH!$B$2)</f>
        <v/>
      </c>
      <c r="C7743" s="91"/>
      <c r="D7743" s="91"/>
      <c r="E7743" s="92"/>
    </row>
    <row r="7744" spans="1:13" ht="18.75" customHeight="1">
      <c r="A7744" s="23" t="s">
        <v>50</v>
      </c>
      <c r="B7744" s="82" t="str">
        <f>IF((SCH!$B$3=""),"",SCH!$B$3)</f>
        <v/>
      </c>
      <c r="C7744" s="82"/>
      <c r="D7744" s="82"/>
      <c r="E7744" s="83"/>
    </row>
    <row r="7745" spans="1:13" ht="18.75" customHeight="1">
      <c r="A7745" s="23" t="s">
        <v>56</v>
      </c>
      <c r="B7745" s="46" t="str">
        <f>IF((SCH!$B$4=""),"",SCH!$B$4)</f>
        <v/>
      </c>
      <c r="C7745" s="24" t="s">
        <v>57</v>
      </c>
      <c r="D7745" s="82" t="str">
        <f>IF((SCH!$B$5=""),"",SCH!$B$5)</f>
        <v/>
      </c>
      <c r="E7745" s="83"/>
    </row>
    <row r="7746" spans="1:13" ht="18.75" customHeight="1">
      <c r="A7746" s="23" t="s">
        <v>51</v>
      </c>
      <c r="B7746" s="82" t="str">
        <f>IF((SCH!$B$6=""),"",SCH!$B$6)</f>
        <v/>
      </c>
      <c r="C7746" s="82"/>
      <c r="D7746" s="82"/>
      <c r="E7746" s="83"/>
    </row>
    <row r="7747" spans="1:13" ht="18.75" customHeight="1">
      <c r="A7747" s="23" t="s">
        <v>52</v>
      </c>
      <c r="B7747" s="82" t="str">
        <f>IF((SCH!$B$7=""),"",SCH!$B$7)</f>
        <v/>
      </c>
      <c r="C7747" s="82"/>
      <c r="D7747" s="82"/>
      <c r="E7747" s="83"/>
    </row>
    <row r="7748" spans="1:13" ht="18.75" customHeight="1">
      <c r="A7748" s="25" t="s">
        <v>53</v>
      </c>
      <c r="B7748" s="84" t="str">
        <f>IF((SCH!$B$8=""),"",SCH!$B$8)</f>
        <v/>
      </c>
      <c r="C7748" s="84"/>
      <c r="D7748" s="84"/>
      <c r="E7748" s="85"/>
    </row>
    <row r="7749" spans="1:13" ht="26.25" customHeight="1">
      <c r="A7749" s="86" t="s">
        <v>36</v>
      </c>
      <c r="B7749" s="86"/>
      <c r="C7749" s="86"/>
      <c r="D7749" s="86"/>
      <c r="E7749" s="86"/>
    </row>
    <row r="7750" spans="1:13" s="21" customFormat="1" ht="15" customHeight="1">
      <c r="A7750" s="87" t="s">
        <v>37</v>
      </c>
      <c r="B7750" s="87"/>
      <c r="C7750" s="87"/>
      <c r="D7750" s="87"/>
      <c r="E7750" s="87"/>
      <c r="H7750" s="1"/>
      <c r="I7750" s="1"/>
      <c r="J7750" s="1"/>
      <c r="K7750" s="1"/>
      <c r="L7750" s="1"/>
      <c r="M7750" s="1"/>
    </row>
    <row r="7751" spans="1:13" s="21" customFormat="1">
      <c r="A7751" s="88" t="s">
        <v>38</v>
      </c>
      <c r="B7751" s="88"/>
      <c r="C7751" s="88"/>
      <c r="D7751" s="88"/>
      <c r="E7751" s="88"/>
      <c r="H7751" s="1"/>
      <c r="I7751" s="1"/>
      <c r="J7751" s="1"/>
      <c r="K7751" s="1"/>
      <c r="L7751" s="1"/>
      <c r="M7751" s="1"/>
    </row>
    <row r="7752" spans="1:13" ht="26.25" customHeight="1">
      <c r="A7752" s="72" t="s">
        <v>39</v>
      </c>
      <c r="B7752" s="72"/>
      <c r="C7752" s="72"/>
      <c r="D7752" s="72"/>
      <c r="E7752" s="72"/>
    </row>
    <row r="7753" spans="1:13" ht="23.25">
      <c r="A7753" s="5" t="s">
        <v>45</v>
      </c>
      <c r="B7753" s="45">
        <f>VLOOKUP($I7741,DATA!$A$1:$V$200,2,FALSE)</f>
        <v>0</v>
      </c>
      <c r="C7753" s="43" t="s">
        <v>48</v>
      </c>
      <c r="D7753" s="81">
        <f>VLOOKUP($I7741,DATA!$A$1:$V$200,3,FALSE)</f>
        <v>0</v>
      </c>
      <c r="E7753" s="81"/>
    </row>
    <row r="7754" spans="1:13" ht="23.25">
      <c r="A7754" s="5" t="s">
        <v>46</v>
      </c>
      <c r="B7754" s="79">
        <f>VLOOKUP($I7741,DATA!$A$1:$V$200,4,FALSE)</f>
        <v>0</v>
      </c>
      <c r="C7754" s="79"/>
      <c r="D7754" s="79"/>
      <c r="E7754" s="79"/>
    </row>
    <row r="7755" spans="1:13" ht="23.25">
      <c r="A7755" s="5" t="s">
        <v>47</v>
      </c>
      <c r="B7755" s="79">
        <f>VLOOKUP($I7741,DATA!$A$1:$V$200,5,FALSE)</f>
        <v>0</v>
      </c>
      <c r="C7755" s="79"/>
      <c r="D7755" s="79"/>
      <c r="E7755" s="79"/>
    </row>
    <row r="7756" spans="1:13" ht="23.25" customHeight="1">
      <c r="A7756" s="5" t="s">
        <v>40</v>
      </c>
      <c r="B7756" s="79">
        <f>VLOOKUP($I7741,DATA!$A$1:$V$200,6,FALSE)</f>
        <v>0</v>
      </c>
      <c r="C7756" s="79"/>
      <c r="D7756" s="79"/>
      <c r="E7756" s="79"/>
    </row>
    <row r="7757" spans="1:13" ht="23.25" customHeight="1">
      <c r="A7757" s="5" t="s">
        <v>41</v>
      </c>
      <c r="B7757" s="79">
        <f>VLOOKUP($I7741,DATA!$A$1:$V$200,7,FALSE)</f>
        <v>0</v>
      </c>
      <c r="C7757" s="79"/>
      <c r="D7757" s="79"/>
      <c r="E7757" s="79"/>
    </row>
    <row r="7758" spans="1:13" ht="23.25" customHeight="1">
      <c r="A7758" s="5" t="s">
        <v>42</v>
      </c>
      <c r="B7758" s="79">
        <f>VLOOKUP($I7741,DATA!$A$1:$V$200,8,FALSE)</f>
        <v>0</v>
      </c>
      <c r="C7758" s="79"/>
      <c r="D7758" s="79"/>
      <c r="E7758" s="79"/>
    </row>
    <row r="7759" spans="1:13" ht="25.5">
      <c r="A7759" s="5" t="s">
        <v>43</v>
      </c>
      <c r="B7759" s="79">
        <f>VLOOKUP($I7741,DATA!$A$1:$V$200,9,FALSE)</f>
        <v>0</v>
      </c>
      <c r="C7759" s="79"/>
      <c r="D7759" s="79"/>
      <c r="E7759" s="79"/>
    </row>
    <row r="7760" spans="1:13" ht="22.5" customHeight="1">
      <c r="A7760" s="80" t="s">
        <v>44</v>
      </c>
      <c r="B7760" s="80"/>
      <c r="C7760" s="80"/>
      <c r="D7760" s="80"/>
      <c r="E7760" s="80"/>
    </row>
    <row r="7761" spans="1:5" ht="18.75" customHeight="1">
      <c r="A7761" s="72" t="s">
        <v>58</v>
      </c>
      <c r="B7761" s="72"/>
      <c r="C7761" s="72"/>
      <c r="D7761" s="72"/>
      <c r="E7761" s="72"/>
    </row>
    <row r="7762" spans="1:5" ht="22.5" customHeight="1">
      <c r="A7762" s="26" t="s">
        <v>74</v>
      </c>
    </row>
    <row r="7763" spans="1:5" ht="18" customHeight="1">
      <c r="A7763" s="44" t="s">
        <v>59</v>
      </c>
      <c r="B7763" s="73" t="s">
        <v>60</v>
      </c>
      <c r="C7763" s="74"/>
      <c r="D7763" s="73" t="s">
        <v>61</v>
      </c>
      <c r="E7763" s="74"/>
    </row>
    <row r="7764" spans="1:5" ht="37.5" customHeight="1">
      <c r="A7764" s="28" t="s">
        <v>62</v>
      </c>
      <c r="B7764" s="65" t="e">
        <f t="shared" ref="B7764" si="2744">HLOOKUP(D7764,$I$23:$M$32,2,FALSE)</f>
        <v>#N/A</v>
      </c>
      <c r="C7764" s="66"/>
      <c r="D7764" s="68">
        <f>VLOOKUP($I7741,DATA!$A$1:$V$200,10,FALSE)</f>
        <v>0</v>
      </c>
      <c r="E7764" s="69"/>
    </row>
    <row r="7765" spans="1:5" ht="37.5" customHeight="1">
      <c r="A7765" s="28" t="s">
        <v>63</v>
      </c>
      <c r="B7765" s="65" t="e">
        <f t="shared" ref="B7765" si="2745">HLOOKUP(D7764,$I$23:$M$32,3,FALSE)</f>
        <v>#N/A</v>
      </c>
      <c r="C7765" s="66"/>
      <c r="D7765" s="68">
        <f>VLOOKUP($I7741,DATA!$A$1:$V$200,11,FALSE)</f>
        <v>0</v>
      </c>
      <c r="E7765" s="69"/>
    </row>
    <row r="7766" spans="1:5" ht="37.5" customHeight="1">
      <c r="A7766" s="28" t="s">
        <v>64</v>
      </c>
      <c r="B7766" s="65" t="e">
        <f t="shared" ref="B7766" si="2746">HLOOKUP(D7764,$I$23:$M$32,4,FALSE)</f>
        <v>#N/A</v>
      </c>
      <c r="C7766" s="66"/>
      <c r="D7766" s="68">
        <f>VLOOKUP($I7741,DATA!$A$1:$V$200,12,FALSE)</f>
        <v>0</v>
      </c>
      <c r="E7766" s="69"/>
    </row>
    <row r="7767" spans="1:5" ht="21.75" customHeight="1">
      <c r="A7767" s="26" t="s">
        <v>75</v>
      </c>
    </row>
    <row r="7768" spans="1:5" ht="18" customHeight="1">
      <c r="A7768" s="75" t="s">
        <v>65</v>
      </c>
      <c r="B7768" s="73" t="s">
        <v>60</v>
      </c>
      <c r="C7768" s="74"/>
      <c r="D7768" s="73" t="s">
        <v>61</v>
      </c>
      <c r="E7768" s="74"/>
    </row>
    <row r="7769" spans="1:5" ht="37.5" customHeight="1">
      <c r="A7769" s="76"/>
      <c r="B7769" s="65" t="e">
        <f t="shared" ref="B7769" si="2747">HLOOKUP(D7764,$I$23:$M$32,5,FALSE)</f>
        <v>#N/A</v>
      </c>
      <c r="C7769" s="66"/>
      <c r="D7769" s="68">
        <f>VLOOKUP($I7741,DATA!$A$1:$V$200,13,FALSE)</f>
        <v>0</v>
      </c>
      <c r="E7769" s="69"/>
    </row>
    <row r="7770" spans="1:5" ht="22.5" customHeight="1">
      <c r="A7770" s="26" t="s">
        <v>76</v>
      </c>
    </row>
    <row r="7771" spans="1:5" ht="18" customHeight="1">
      <c r="A7771" s="77" t="s">
        <v>66</v>
      </c>
      <c r="B7771" s="73" t="s">
        <v>60</v>
      </c>
      <c r="C7771" s="74"/>
      <c r="D7771" s="73" t="s">
        <v>61</v>
      </c>
      <c r="E7771" s="74"/>
    </row>
    <row r="7772" spans="1:5" ht="37.5" customHeight="1">
      <c r="A7772" s="78"/>
      <c r="B7772" s="65" t="e">
        <f t="shared" ref="B7772" si="2748">HLOOKUP(D7764,$I$23:$M$32,6,FALSE)</f>
        <v>#N/A</v>
      </c>
      <c r="C7772" s="66"/>
      <c r="D7772" s="68">
        <f>VLOOKUP($I7741,DATA!$A$1:$V$200,14,FALSE)</f>
        <v>0</v>
      </c>
      <c r="E7772" s="69"/>
    </row>
    <row r="7773" spans="1:5" ht="22.5" customHeight="1">
      <c r="A7773" s="26" t="s">
        <v>77</v>
      </c>
    </row>
    <row r="7774" spans="1:5" ht="30" customHeight="1">
      <c r="A7774" s="27" t="s">
        <v>67</v>
      </c>
      <c r="B7774" s="73" t="s">
        <v>60</v>
      </c>
      <c r="C7774" s="74"/>
      <c r="D7774" s="73" t="s">
        <v>61</v>
      </c>
      <c r="E7774" s="74"/>
    </row>
    <row r="7775" spans="1:5" ht="37.5" customHeight="1">
      <c r="A7775" s="28" t="s">
        <v>68</v>
      </c>
      <c r="B7775" s="65" t="e">
        <f t="shared" ref="B7775" si="2749">HLOOKUP(D7764,$I$23:$M$32,7,FALSE)</f>
        <v>#N/A</v>
      </c>
      <c r="C7775" s="66"/>
      <c r="D7775" s="68">
        <f>VLOOKUP($I7741,DATA!$A$1:$V$200,15,FALSE)</f>
        <v>0</v>
      </c>
      <c r="E7775" s="69"/>
    </row>
    <row r="7776" spans="1:5" ht="37.5" customHeight="1">
      <c r="A7776" s="28" t="s">
        <v>69</v>
      </c>
      <c r="B7776" s="65" t="e">
        <f t="shared" ref="B7776" si="2750">HLOOKUP(D7764,$I$23:$M$32,8,FALSE)</f>
        <v>#N/A</v>
      </c>
      <c r="C7776" s="66"/>
      <c r="D7776" s="68">
        <f>VLOOKUP($I7741,DATA!$A$1:$V$200,16,FALSE)</f>
        <v>0</v>
      </c>
      <c r="E7776" s="69"/>
    </row>
    <row r="7777" spans="1:13" ht="45" customHeight="1">
      <c r="A7777" s="29" t="s">
        <v>70</v>
      </c>
      <c r="B7777" s="65" t="e">
        <f t="shared" ref="B7777" si="2751">HLOOKUP(D7764,$I$23:$M$32,9,FALSE)</f>
        <v>#N/A</v>
      </c>
      <c r="C7777" s="66"/>
      <c r="D7777" s="68">
        <f>VLOOKUP($I7741,DATA!$A$1:$V$200,17,FALSE)</f>
        <v>0</v>
      </c>
      <c r="E7777" s="69"/>
    </row>
    <row r="7778" spans="1:13" ht="37.5" customHeight="1">
      <c r="A7778" s="28" t="s">
        <v>71</v>
      </c>
      <c r="B7778" s="65" t="e">
        <f t="shared" ref="B7778" si="2752">HLOOKUP(D7764,$I$23:$M$32,10,FALSE)</f>
        <v>#N/A</v>
      </c>
      <c r="C7778" s="66"/>
      <c r="D7778" s="68">
        <f>VLOOKUP($I7741,DATA!$A$1:$V$200,18,FALSE)</f>
        <v>0</v>
      </c>
      <c r="E7778" s="69"/>
    </row>
    <row r="7779" spans="1:13" ht="37.5" customHeight="1">
      <c r="A7779" s="30"/>
      <c r="B7779" s="31"/>
      <c r="C7779" s="31"/>
      <c r="D7779" s="32"/>
      <c r="E7779" s="32"/>
    </row>
    <row r="7780" spans="1:13" ht="18.75" customHeight="1">
      <c r="A7780" s="72" t="s">
        <v>72</v>
      </c>
      <c r="B7780" s="72"/>
      <c r="C7780" s="72"/>
      <c r="D7780" s="72"/>
      <c r="E7780" s="72"/>
    </row>
    <row r="7781" spans="1:13" ht="22.5" customHeight="1">
      <c r="A7781" s="26" t="s">
        <v>78</v>
      </c>
    </row>
    <row r="7782" spans="1:13" ht="30" customHeight="1">
      <c r="A7782" s="27" t="s">
        <v>73</v>
      </c>
      <c r="B7782" s="73" t="s">
        <v>60</v>
      </c>
      <c r="C7782" s="74"/>
      <c r="D7782" s="73" t="s">
        <v>61</v>
      </c>
      <c r="E7782" s="74"/>
      <c r="I7782" s="1" t="s">
        <v>26</v>
      </c>
      <c r="J7782" s="1" t="s">
        <v>25</v>
      </c>
      <c r="K7782" s="1" t="s">
        <v>194</v>
      </c>
      <c r="L7782" s="1" t="s">
        <v>195</v>
      </c>
      <c r="M7782" s="1" t="s">
        <v>196</v>
      </c>
    </row>
    <row r="7783" spans="1:13" ht="52.5" customHeight="1">
      <c r="A7783" s="29" t="str">
        <f>GRD!$L$4</f>
        <v>SELECT</v>
      </c>
      <c r="B7783" s="65" t="e">
        <f t="shared" ref="B7783:B7784" si="2753">HLOOKUP(D7783,$I$42:$M$44,$G7783,FALSE)</f>
        <v>#N/A</v>
      </c>
      <c r="C7783" s="66"/>
      <c r="D7783" s="68">
        <f>VLOOKUP($I7741,DATA!$A$1:$V$200,19,FALSE)</f>
        <v>0</v>
      </c>
      <c r="E7783" s="69"/>
      <c r="G7783" s="1">
        <v>2</v>
      </c>
      <c r="H7783" s="1" t="str">
        <f t="shared" ref="H7783:H7784" si="2754">A7783</f>
        <v>SELECT</v>
      </c>
      <c r="I7783" s="1" t="e">
        <f t="shared" ref="I7783:I7784" si="2755">VLOOKUP($H7783,$H$3:$M$15,2,FALSE)</f>
        <v>#N/A</v>
      </c>
      <c r="J7783" s="1" t="e">
        <f t="shared" ref="J7783:J7784" si="2756">VLOOKUP($H7783,$H$3:$M$15,3,FALSE)</f>
        <v>#N/A</v>
      </c>
      <c r="K7783" s="1" t="e">
        <f t="shared" ref="K7783:K7784" si="2757">VLOOKUP($H7783,$H$3:$M$15,4,FALSE)</f>
        <v>#N/A</v>
      </c>
      <c r="L7783" s="1" t="e">
        <f t="shared" ref="L7783:L7784" si="2758">VLOOKUP($H7783,$H$3:$M$15,5,FALSE)</f>
        <v>#N/A</v>
      </c>
      <c r="M7783" s="1" t="e">
        <f t="shared" ref="M7783:M7784" si="2759">VLOOKUP($H7783,$H$3:$M$15,6,FALSE)</f>
        <v>#N/A</v>
      </c>
    </row>
    <row r="7784" spans="1:13" ht="52.5" customHeight="1">
      <c r="A7784" s="29" t="str">
        <f>GRD!$M$4</f>
        <v>SELECT</v>
      </c>
      <c r="B7784" s="65" t="e">
        <f t="shared" si="2753"/>
        <v>#N/A</v>
      </c>
      <c r="C7784" s="66"/>
      <c r="D7784" s="68">
        <f>VLOOKUP($I7741,DATA!$A$1:$V$200,20,FALSE)</f>
        <v>0</v>
      </c>
      <c r="E7784" s="69"/>
      <c r="G7784" s="1">
        <v>3</v>
      </c>
      <c r="H7784" s="1" t="str">
        <f t="shared" si="2754"/>
        <v>SELECT</v>
      </c>
      <c r="I7784" s="1" t="e">
        <f t="shared" si="2755"/>
        <v>#N/A</v>
      </c>
      <c r="J7784" s="1" t="e">
        <f t="shared" si="2756"/>
        <v>#N/A</v>
      </c>
      <c r="K7784" s="1" t="e">
        <f t="shared" si="2757"/>
        <v>#N/A</v>
      </c>
      <c r="L7784" s="1" t="e">
        <f t="shared" si="2758"/>
        <v>#N/A</v>
      </c>
      <c r="M7784" s="1" t="e">
        <f t="shared" si="2759"/>
        <v>#N/A</v>
      </c>
    </row>
    <row r="7785" spans="1:13" ht="37.5" customHeight="1">
      <c r="A7785" s="70" t="s">
        <v>79</v>
      </c>
      <c r="B7785" s="70"/>
      <c r="C7785" s="70"/>
      <c r="D7785" s="70"/>
      <c r="E7785" s="70"/>
    </row>
    <row r="7786" spans="1:13" ht="12" customHeight="1">
      <c r="A7786" s="33"/>
      <c r="B7786" s="33"/>
      <c r="C7786" s="33"/>
      <c r="D7786" s="33"/>
      <c r="E7786" s="33"/>
    </row>
    <row r="7787" spans="1:13" ht="30" customHeight="1">
      <c r="A7787" s="27" t="s">
        <v>73</v>
      </c>
      <c r="B7787" s="71" t="s">
        <v>60</v>
      </c>
      <c r="C7787" s="71"/>
      <c r="D7787" s="71" t="s">
        <v>61</v>
      </c>
      <c r="E7787" s="71"/>
      <c r="I7787" s="1" t="s">
        <v>26</v>
      </c>
      <c r="J7787" s="1" t="s">
        <v>25</v>
      </c>
      <c r="K7787" s="1" t="s">
        <v>194</v>
      </c>
      <c r="L7787" s="1" t="s">
        <v>195</v>
      </c>
      <c r="M7787" s="1" t="s">
        <v>196</v>
      </c>
    </row>
    <row r="7788" spans="1:13" ht="52.5" customHeight="1">
      <c r="A7788" s="29" t="str">
        <f>GRD!$N$4</f>
        <v>SELECT</v>
      </c>
      <c r="B7788" s="65" t="e">
        <f t="shared" ref="B7788:B7789" si="2760">HLOOKUP(D7788,$I$47:$M$49,$G7788,FALSE)</f>
        <v>#N/A</v>
      </c>
      <c r="C7788" s="66"/>
      <c r="D7788" s="67">
        <f>VLOOKUP($I7741,DATA!$A$1:$V$200,21,FALSE)</f>
        <v>0</v>
      </c>
      <c r="E7788" s="67"/>
      <c r="G7788" s="1">
        <v>2</v>
      </c>
      <c r="H7788" s="1" t="str">
        <f t="shared" ref="H7788:H7789" si="2761">A7788</f>
        <v>SELECT</v>
      </c>
      <c r="I7788" s="1" t="e">
        <f t="shared" si="2738"/>
        <v>#N/A</v>
      </c>
      <c r="J7788" s="1" t="e">
        <f t="shared" si="2739"/>
        <v>#N/A</v>
      </c>
      <c r="K7788" s="1" t="e">
        <f t="shared" si="2740"/>
        <v>#N/A</v>
      </c>
      <c r="L7788" s="1" t="e">
        <f t="shared" si="2741"/>
        <v>#N/A</v>
      </c>
      <c r="M7788" s="1" t="e">
        <f t="shared" si="2742"/>
        <v>#N/A</v>
      </c>
    </row>
    <row r="7789" spans="1:13" ht="52.5" customHeight="1">
      <c r="A7789" s="29" t="str">
        <f>GRD!$O$4</f>
        <v>SELECT</v>
      </c>
      <c r="B7789" s="65" t="e">
        <f t="shared" si="2760"/>
        <v>#N/A</v>
      </c>
      <c r="C7789" s="66"/>
      <c r="D7789" s="67">
        <f>VLOOKUP($I7741,DATA!$A$1:$V$200,22,FALSE)</f>
        <v>0</v>
      </c>
      <c r="E7789" s="67"/>
      <c r="G7789" s="1">
        <v>3</v>
      </c>
      <c r="H7789" s="1" t="str">
        <f t="shared" si="2761"/>
        <v>SELECT</v>
      </c>
      <c r="I7789" s="1" t="e">
        <f t="shared" si="2738"/>
        <v>#N/A</v>
      </c>
      <c r="J7789" s="1" t="e">
        <f t="shared" si="2739"/>
        <v>#N/A</v>
      </c>
      <c r="K7789" s="1" t="e">
        <f t="shared" si="2740"/>
        <v>#N/A</v>
      </c>
      <c r="L7789" s="1" t="e">
        <f t="shared" si="2741"/>
        <v>#N/A</v>
      </c>
      <c r="M7789" s="1" t="e">
        <f t="shared" si="2742"/>
        <v>#N/A</v>
      </c>
    </row>
    <row r="7795" spans="1:13">
      <c r="A7795" s="64" t="s">
        <v>80</v>
      </c>
      <c r="B7795" s="64"/>
      <c r="C7795" s="64" t="s">
        <v>81</v>
      </c>
      <c r="D7795" s="64"/>
      <c r="E7795" s="64"/>
    </row>
    <row r="7796" spans="1:13">
      <c r="C7796" s="64" t="s">
        <v>82</v>
      </c>
      <c r="D7796" s="64"/>
      <c r="E7796" s="64"/>
    </row>
    <row r="7797" spans="1:13">
      <c r="A7797" s="1" t="s">
        <v>84</v>
      </c>
    </row>
    <row r="7799" spans="1:13">
      <c r="A7799" s="1" t="s">
        <v>83</v>
      </c>
    </row>
    <row r="7801" spans="1:13" s="21" customFormat="1" ht="18.75" customHeight="1">
      <c r="A7801" s="89" t="s">
        <v>34</v>
      </c>
      <c r="B7801" s="89"/>
      <c r="C7801" s="89"/>
      <c r="D7801" s="89"/>
      <c r="E7801" s="89"/>
      <c r="I7801" s="21">
        <f t="shared" ref="I7801" si="2762">I7741+1</f>
        <v>131</v>
      </c>
    </row>
    <row r="7802" spans="1:13" s="21" customFormat="1" ht="30" customHeight="1">
      <c r="A7802" s="90" t="s">
        <v>35</v>
      </c>
      <c r="B7802" s="90"/>
      <c r="C7802" s="90"/>
      <c r="D7802" s="90"/>
      <c r="E7802" s="90"/>
      <c r="H7802" s="1"/>
      <c r="I7802" s="1"/>
      <c r="J7802" s="1"/>
      <c r="K7802" s="1"/>
      <c r="L7802" s="1"/>
      <c r="M7802" s="1"/>
    </row>
    <row r="7803" spans="1:13" ht="18.75" customHeight="1">
      <c r="A7803" s="22" t="s">
        <v>49</v>
      </c>
      <c r="B7803" s="91" t="str">
        <f>IF((SCH!$B$2=""),"",SCH!$B$2)</f>
        <v/>
      </c>
      <c r="C7803" s="91"/>
      <c r="D7803" s="91"/>
      <c r="E7803" s="92"/>
    </row>
    <row r="7804" spans="1:13" ht="18.75" customHeight="1">
      <c r="A7804" s="23" t="s">
        <v>50</v>
      </c>
      <c r="B7804" s="82" t="str">
        <f>IF((SCH!$B$3=""),"",SCH!$B$3)</f>
        <v/>
      </c>
      <c r="C7804" s="82"/>
      <c r="D7804" s="82"/>
      <c r="E7804" s="83"/>
    </row>
    <row r="7805" spans="1:13" ht="18.75" customHeight="1">
      <c r="A7805" s="23" t="s">
        <v>56</v>
      </c>
      <c r="B7805" s="46" t="str">
        <f>IF((SCH!$B$4=""),"",SCH!$B$4)</f>
        <v/>
      </c>
      <c r="C7805" s="24" t="s">
        <v>57</v>
      </c>
      <c r="D7805" s="82" t="str">
        <f>IF((SCH!$B$5=""),"",SCH!$B$5)</f>
        <v/>
      </c>
      <c r="E7805" s="83"/>
    </row>
    <row r="7806" spans="1:13" ht="18.75" customHeight="1">
      <c r="A7806" s="23" t="s">
        <v>51</v>
      </c>
      <c r="B7806" s="82" t="str">
        <f>IF((SCH!$B$6=""),"",SCH!$B$6)</f>
        <v/>
      </c>
      <c r="C7806" s="82"/>
      <c r="D7806" s="82"/>
      <c r="E7806" s="83"/>
    </row>
    <row r="7807" spans="1:13" ht="18.75" customHeight="1">
      <c r="A7807" s="23" t="s">
        <v>52</v>
      </c>
      <c r="B7807" s="82" t="str">
        <f>IF((SCH!$B$7=""),"",SCH!$B$7)</f>
        <v/>
      </c>
      <c r="C7807" s="82"/>
      <c r="D7807" s="82"/>
      <c r="E7807" s="83"/>
    </row>
    <row r="7808" spans="1:13" ht="18.75" customHeight="1">
      <c r="A7808" s="25" t="s">
        <v>53</v>
      </c>
      <c r="B7808" s="84" t="str">
        <f>IF((SCH!$B$8=""),"",SCH!$B$8)</f>
        <v/>
      </c>
      <c r="C7808" s="84"/>
      <c r="D7808" s="84"/>
      <c r="E7808" s="85"/>
    </row>
    <row r="7809" spans="1:13" ht="26.25" customHeight="1">
      <c r="A7809" s="86" t="s">
        <v>36</v>
      </c>
      <c r="B7809" s="86"/>
      <c r="C7809" s="86"/>
      <c r="D7809" s="86"/>
      <c r="E7809" s="86"/>
    </row>
    <row r="7810" spans="1:13" s="21" customFormat="1" ht="15" customHeight="1">
      <c r="A7810" s="87" t="s">
        <v>37</v>
      </c>
      <c r="B7810" s="87"/>
      <c r="C7810" s="87"/>
      <c r="D7810" s="87"/>
      <c r="E7810" s="87"/>
      <c r="H7810" s="1"/>
      <c r="I7810" s="1"/>
      <c r="J7810" s="1"/>
      <c r="K7810" s="1"/>
      <c r="L7810" s="1"/>
      <c r="M7810" s="1"/>
    </row>
    <row r="7811" spans="1:13" s="21" customFormat="1">
      <c r="A7811" s="88" t="s">
        <v>38</v>
      </c>
      <c r="B7811" s="88"/>
      <c r="C7811" s="88"/>
      <c r="D7811" s="88"/>
      <c r="E7811" s="88"/>
      <c r="H7811" s="1"/>
      <c r="I7811" s="1"/>
      <c r="J7811" s="1"/>
      <c r="K7811" s="1"/>
      <c r="L7811" s="1"/>
      <c r="M7811" s="1"/>
    </row>
    <row r="7812" spans="1:13" ht="26.25" customHeight="1">
      <c r="A7812" s="72" t="s">
        <v>39</v>
      </c>
      <c r="B7812" s="72"/>
      <c r="C7812" s="72"/>
      <c r="D7812" s="72"/>
      <c r="E7812" s="72"/>
    </row>
    <row r="7813" spans="1:13" ht="23.25">
      <c r="A7813" s="5" t="s">
        <v>45</v>
      </c>
      <c r="B7813" s="45">
        <f>VLOOKUP($I7801,DATA!$A$1:$V$200,2,FALSE)</f>
        <v>0</v>
      </c>
      <c r="C7813" s="43" t="s">
        <v>48</v>
      </c>
      <c r="D7813" s="81">
        <f>VLOOKUP($I7801,DATA!$A$1:$V$200,3,FALSE)</f>
        <v>0</v>
      </c>
      <c r="E7813" s="81"/>
    </row>
    <row r="7814" spans="1:13" ht="23.25">
      <c r="A7814" s="5" t="s">
        <v>46</v>
      </c>
      <c r="B7814" s="79">
        <f>VLOOKUP($I7801,DATA!$A$1:$V$200,4,FALSE)</f>
        <v>0</v>
      </c>
      <c r="C7814" s="79"/>
      <c r="D7814" s="79"/>
      <c r="E7814" s="79"/>
    </row>
    <row r="7815" spans="1:13" ht="23.25">
      <c r="A7815" s="5" t="s">
        <v>47</v>
      </c>
      <c r="B7815" s="79">
        <f>VLOOKUP($I7801,DATA!$A$1:$V$200,5,FALSE)</f>
        <v>0</v>
      </c>
      <c r="C7815" s="79"/>
      <c r="D7815" s="79"/>
      <c r="E7815" s="79"/>
    </row>
    <row r="7816" spans="1:13" ht="23.25" customHeight="1">
      <c r="A7816" s="5" t="s">
        <v>40</v>
      </c>
      <c r="B7816" s="79">
        <f>VLOOKUP($I7801,DATA!$A$1:$V$200,6,FALSE)</f>
        <v>0</v>
      </c>
      <c r="C7816" s="79"/>
      <c r="D7816" s="79"/>
      <c r="E7816" s="79"/>
    </row>
    <row r="7817" spans="1:13" ht="23.25" customHeight="1">
      <c r="A7817" s="5" t="s">
        <v>41</v>
      </c>
      <c r="B7817" s="79">
        <f>VLOOKUP($I7801,DATA!$A$1:$V$200,7,FALSE)</f>
        <v>0</v>
      </c>
      <c r="C7817" s="79"/>
      <c r="D7817" s="79"/>
      <c r="E7817" s="79"/>
    </row>
    <row r="7818" spans="1:13" ht="23.25" customHeight="1">
      <c r="A7818" s="5" t="s">
        <v>42</v>
      </c>
      <c r="B7818" s="79">
        <f>VLOOKUP($I7801,DATA!$A$1:$V$200,8,FALSE)</f>
        <v>0</v>
      </c>
      <c r="C7818" s="79"/>
      <c r="D7818" s="79"/>
      <c r="E7818" s="79"/>
    </row>
    <row r="7819" spans="1:13" ht="25.5">
      <c r="A7819" s="5" t="s">
        <v>43</v>
      </c>
      <c r="B7819" s="79">
        <f>VLOOKUP($I7801,DATA!$A$1:$V$200,9,FALSE)</f>
        <v>0</v>
      </c>
      <c r="C7819" s="79"/>
      <c r="D7819" s="79"/>
      <c r="E7819" s="79"/>
    </row>
    <row r="7820" spans="1:13" ht="22.5" customHeight="1">
      <c r="A7820" s="80" t="s">
        <v>44</v>
      </c>
      <c r="B7820" s="80"/>
      <c r="C7820" s="80"/>
      <c r="D7820" s="80"/>
      <c r="E7820" s="80"/>
    </row>
    <row r="7821" spans="1:13" ht="18.75" customHeight="1">
      <c r="A7821" s="72" t="s">
        <v>58</v>
      </c>
      <c r="B7821" s="72"/>
      <c r="C7821" s="72"/>
      <c r="D7821" s="72"/>
      <c r="E7821" s="72"/>
    </row>
    <row r="7822" spans="1:13" ht="22.5" customHeight="1">
      <c r="A7822" s="26" t="s">
        <v>74</v>
      </c>
    </row>
    <row r="7823" spans="1:13" ht="18" customHeight="1">
      <c r="A7823" s="44" t="s">
        <v>59</v>
      </c>
      <c r="B7823" s="73" t="s">
        <v>60</v>
      </c>
      <c r="C7823" s="74"/>
      <c r="D7823" s="73" t="s">
        <v>61</v>
      </c>
      <c r="E7823" s="74"/>
    </row>
    <row r="7824" spans="1:13" ht="37.5" customHeight="1">
      <c r="A7824" s="28" t="s">
        <v>62</v>
      </c>
      <c r="B7824" s="65" t="e">
        <f t="shared" ref="B7824" si="2763">HLOOKUP(D7824,$I$23:$M$32,2,FALSE)</f>
        <v>#N/A</v>
      </c>
      <c r="C7824" s="66"/>
      <c r="D7824" s="68">
        <f>VLOOKUP($I7801,DATA!$A$1:$V$200,10,FALSE)</f>
        <v>0</v>
      </c>
      <c r="E7824" s="69"/>
    </row>
    <row r="7825" spans="1:5" ht="37.5" customHeight="1">
      <c r="A7825" s="28" t="s">
        <v>63</v>
      </c>
      <c r="B7825" s="65" t="e">
        <f t="shared" ref="B7825" si="2764">HLOOKUP(D7824,$I$23:$M$32,3,FALSE)</f>
        <v>#N/A</v>
      </c>
      <c r="C7825" s="66"/>
      <c r="D7825" s="68">
        <f>VLOOKUP($I7801,DATA!$A$1:$V$200,11,FALSE)</f>
        <v>0</v>
      </c>
      <c r="E7825" s="69"/>
    </row>
    <row r="7826" spans="1:5" ht="37.5" customHeight="1">
      <c r="A7826" s="28" t="s">
        <v>64</v>
      </c>
      <c r="B7826" s="65" t="e">
        <f t="shared" ref="B7826" si="2765">HLOOKUP(D7824,$I$23:$M$32,4,FALSE)</f>
        <v>#N/A</v>
      </c>
      <c r="C7826" s="66"/>
      <c r="D7826" s="68">
        <f>VLOOKUP($I7801,DATA!$A$1:$V$200,12,FALSE)</f>
        <v>0</v>
      </c>
      <c r="E7826" s="69"/>
    </row>
    <row r="7827" spans="1:5" ht="21.75" customHeight="1">
      <c r="A7827" s="26" t="s">
        <v>75</v>
      </c>
    </row>
    <row r="7828" spans="1:5" ht="18" customHeight="1">
      <c r="A7828" s="75" t="s">
        <v>65</v>
      </c>
      <c r="B7828" s="73" t="s">
        <v>60</v>
      </c>
      <c r="C7828" s="74"/>
      <c r="D7828" s="73" t="s">
        <v>61</v>
      </c>
      <c r="E7828" s="74"/>
    </row>
    <row r="7829" spans="1:5" ht="37.5" customHeight="1">
      <c r="A7829" s="76"/>
      <c r="B7829" s="65" t="e">
        <f t="shared" ref="B7829" si="2766">HLOOKUP(D7824,$I$23:$M$32,5,FALSE)</f>
        <v>#N/A</v>
      </c>
      <c r="C7829" s="66"/>
      <c r="D7829" s="68">
        <f>VLOOKUP($I7801,DATA!$A$1:$V$200,13,FALSE)</f>
        <v>0</v>
      </c>
      <c r="E7829" s="69"/>
    </row>
    <row r="7830" spans="1:5" ht="22.5" customHeight="1">
      <c r="A7830" s="26" t="s">
        <v>76</v>
      </c>
    </row>
    <row r="7831" spans="1:5" ht="18" customHeight="1">
      <c r="A7831" s="77" t="s">
        <v>66</v>
      </c>
      <c r="B7831" s="73" t="s">
        <v>60</v>
      </c>
      <c r="C7831" s="74"/>
      <c r="D7831" s="73" t="s">
        <v>61</v>
      </c>
      <c r="E7831" s="74"/>
    </row>
    <row r="7832" spans="1:5" ht="37.5" customHeight="1">
      <c r="A7832" s="78"/>
      <c r="B7832" s="65" t="e">
        <f t="shared" ref="B7832" si="2767">HLOOKUP(D7824,$I$23:$M$32,6,FALSE)</f>
        <v>#N/A</v>
      </c>
      <c r="C7832" s="66"/>
      <c r="D7832" s="68">
        <f>VLOOKUP($I7801,DATA!$A$1:$V$200,14,FALSE)</f>
        <v>0</v>
      </c>
      <c r="E7832" s="69"/>
    </row>
    <row r="7833" spans="1:5" ht="22.5" customHeight="1">
      <c r="A7833" s="26" t="s">
        <v>77</v>
      </c>
    </row>
    <row r="7834" spans="1:5" ht="30" customHeight="1">
      <c r="A7834" s="27" t="s">
        <v>67</v>
      </c>
      <c r="B7834" s="73" t="s">
        <v>60</v>
      </c>
      <c r="C7834" s="74"/>
      <c r="D7834" s="73" t="s">
        <v>61</v>
      </c>
      <c r="E7834" s="74"/>
    </row>
    <row r="7835" spans="1:5" ht="37.5" customHeight="1">
      <c r="A7835" s="28" t="s">
        <v>68</v>
      </c>
      <c r="B7835" s="65" t="e">
        <f t="shared" ref="B7835" si="2768">HLOOKUP(D7824,$I$23:$M$32,7,FALSE)</f>
        <v>#N/A</v>
      </c>
      <c r="C7835" s="66"/>
      <c r="D7835" s="68">
        <f>VLOOKUP($I7801,DATA!$A$1:$V$200,15,FALSE)</f>
        <v>0</v>
      </c>
      <c r="E7835" s="69"/>
    </row>
    <row r="7836" spans="1:5" ht="37.5" customHeight="1">
      <c r="A7836" s="28" t="s">
        <v>69</v>
      </c>
      <c r="B7836" s="65" t="e">
        <f t="shared" ref="B7836" si="2769">HLOOKUP(D7824,$I$23:$M$32,8,FALSE)</f>
        <v>#N/A</v>
      </c>
      <c r="C7836" s="66"/>
      <c r="D7836" s="68">
        <f>VLOOKUP($I7801,DATA!$A$1:$V$200,16,FALSE)</f>
        <v>0</v>
      </c>
      <c r="E7836" s="69"/>
    </row>
    <row r="7837" spans="1:5" ht="45" customHeight="1">
      <c r="A7837" s="29" t="s">
        <v>70</v>
      </c>
      <c r="B7837" s="65" t="e">
        <f t="shared" ref="B7837" si="2770">HLOOKUP(D7824,$I$23:$M$32,9,FALSE)</f>
        <v>#N/A</v>
      </c>
      <c r="C7837" s="66"/>
      <c r="D7837" s="68">
        <f>VLOOKUP($I7801,DATA!$A$1:$V$200,17,FALSE)</f>
        <v>0</v>
      </c>
      <c r="E7837" s="69"/>
    </row>
    <row r="7838" spans="1:5" ht="37.5" customHeight="1">
      <c r="A7838" s="28" t="s">
        <v>71</v>
      </c>
      <c r="B7838" s="65" t="e">
        <f t="shared" ref="B7838" si="2771">HLOOKUP(D7824,$I$23:$M$32,10,FALSE)</f>
        <v>#N/A</v>
      </c>
      <c r="C7838" s="66"/>
      <c r="D7838" s="68">
        <f>VLOOKUP($I7801,DATA!$A$1:$V$200,18,FALSE)</f>
        <v>0</v>
      </c>
      <c r="E7838" s="69"/>
    </row>
    <row r="7839" spans="1:5" ht="37.5" customHeight="1">
      <c r="A7839" s="30"/>
      <c r="B7839" s="31"/>
      <c r="C7839" s="31"/>
      <c r="D7839" s="32"/>
      <c r="E7839" s="32"/>
    </row>
    <row r="7840" spans="1:5" ht="18.75" customHeight="1">
      <c r="A7840" s="72" t="s">
        <v>72</v>
      </c>
      <c r="B7840" s="72"/>
      <c r="C7840" s="72"/>
      <c r="D7840" s="72"/>
      <c r="E7840" s="72"/>
    </row>
    <row r="7841" spans="1:13" ht="22.5" customHeight="1">
      <c r="A7841" s="26" t="s">
        <v>78</v>
      </c>
    </row>
    <row r="7842" spans="1:13" ht="30" customHeight="1">
      <c r="A7842" s="27" t="s">
        <v>73</v>
      </c>
      <c r="B7842" s="73" t="s">
        <v>60</v>
      </c>
      <c r="C7842" s="74"/>
      <c r="D7842" s="73" t="s">
        <v>61</v>
      </c>
      <c r="E7842" s="74"/>
      <c r="I7842" s="1" t="s">
        <v>26</v>
      </c>
      <c r="J7842" s="1" t="s">
        <v>25</v>
      </c>
      <c r="K7842" s="1" t="s">
        <v>194</v>
      </c>
      <c r="L7842" s="1" t="s">
        <v>195</v>
      </c>
      <c r="M7842" s="1" t="s">
        <v>196</v>
      </c>
    </row>
    <row r="7843" spans="1:13" ht="52.5" customHeight="1">
      <c r="A7843" s="29" t="str">
        <f>GRD!$L$4</f>
        <v>SELECT</v>
      </c>
      <c r="B7843" s="65" t="e">
        <f t="shared" ref="B7843:B7844" si="2772">HLOOKUP(D7843,$I$42:$M$44,$G7843,FALSE)</f>
        <v>#N/A</v>
      </c>
      <c r="C7843" s="66"/>
      <c r="D7843" s="68">
        <f>VLOOKUP($I7801,DATA!$A$1:$V$200,19,FALSE)</f>
        <v>0</v>
      </c>
      <c r="E7843" s="69"/>
      <c r="G7843" s="1">
        <v>2</v>
      </c>
      <c r="H7843" s="1" t="str">
        <f t="shared" ref="H7843:H7844" si="2773">A7843</f>
        <v>SELECT</v>
      </c>
      <c r="I7843" s="1" t="e">
        <f t="shared" ref="I7843:I7844" si="2774">VLOOKUP($H7843,$H$3:$M$15,2,FALSE)</f>
        <v>#N/A</v>
      </c>
      <c r="J7843" s="1" t="e">
        <f t="shared" ref="J7843:J7844" si="2775">VLOOKUP($H7843,$H$3:$M$15,3,FALSE)</f>
        <v>#N/A</v>
      </c>
      <c r="K7843" s="1" t="e">
        <f t="shared" ref="K7843:K7844" si="2776">VLOOKUP($H7843,$H$3:$M$15,4,FALSE)</f>
        <v>#N/A</v>
      </c>
      <c r="L7843" s="1" t="e">
        <f t="shared" ref="L7843:L7844" si="2777">VLOOKUP($H7843,$H$3:$M$15,5,FALSE)</f>
        <v>#N/A</v>
      </c>
      <c r="M7843" s="1" t="e">
        <f t="shared" ref="M7843:M7844" si="2778">VLOOKUP($H7843,$H$3:$M$15,6,FALSE)</f>
        <v>#N/A</v>
      </c>
    </row>
    <row r="7844" spans="1:13" ht="52.5" customHeight="1">
      <c r="A7844" s="29" t="str">
        <f>GRD!$M$4</f>
        <v>SELECT</v>
      </c>
      <c r="B7844" s="65" t="e">
        <f t="shared" si="2772"/>
        <v>#N/A</v>
      </c>
      <c r="C7844" s="66"/>
      <c r="D7844" s="68">
        <f>VLOOKUP($I7801,DATA!$A$1:$V$200,20,FALSE)</f>
        <v>0</v>
      </c>
      <c r="E7844" s="69"/>
      <c r="G7844" s="1">
        <v>3</v>
      </c>
      <c r="H7844" s="1" t="str">
        <f t="shared" si="2773"/>
        <v>SELECT</v>
      </c>
      <c r="I7844" s="1" t="e">
        <f t="shared" si="2774"/>
        <v>#N/A</v>
      </c>
      <c r="J7844" s="1" t="e">
        <f t="shared" si="2775"/>
        <v>#N/A</v>
      </c>
      <c r="K7844" s="1" t="e">
        <f t="shared" si="2776"/>
        <v>#N/A</v>
      </c>
      <c r="L7844" s="1" t="e">
        <f t="shared" si="2777"/>
        <v>#N/A</v>
      </c>
      <c r="M7844" s="1" t="e">
        <f t="shared" si="2778"/>
        <v>#N/A</v>
      </c>
    </row>
    <row r="7845" spans="1:13" ht="37.5" customHeight="1">
      <c r="A7845" s="70" t="s">
        <v>79</v>
      </c>
      <c r="B7845" s="70"/>
      <c r="C7845" s="70"/>
      <c r="D7845" s="70"/>
      <c r="E7845" s="70"/>
    </row>
    <row r="7846" spans="1:13" ht="12" customHeight="1">
      <c r="A7846" s="33"/>
      <c r="B7846" s="33"/>
      <c r="C7846" s="33"/>
      <c r="D7846" s="33"/>
      <c r="E7846" s="33"/>
    </row>
    <row r="7847" spans="1:13" ht="30" customHeight="1">
      <c r="A7847" s="27" t="s">
        <v>73</v>
      </c>
      <c r="B7847" s="71" t="s">
        <v>60</v>
      </c>
      <c r="C7847" s="71"/>
      <c r="D7847" s="71" t="s">
        <v>61</v>
      </c>
      <c r="E7847" s="71"/>
      <c r="I7847" s="1" t="s">
        <v>26</v>
      </c>
      <c r="J7847" s="1" t="s">
        <v>25</v>
      </c>
      <c r="K7847" s="1" t="s">
        <v>194</v>
      </c>
      <c r="L7847" s="1" t="s">
        <v>195</v>
      </c>
      <c r="M7847" s="1" t="s">
        <v>196</v>
      </c>
    </row>
    <row r="7848" spans="1:13" ht="52.5" customHeight="1">
      <c r="A7848" s="29" t="str">
        <f>GRD!$N$4</f>
        <v>SELECT</v>
      </c>
      <c r="B7848" s="65" t="e">
        <f t="shared" ref="B7848:B7849" si="2779">HLOOKUP(D7848,$I$47:$M$49,$G7848,FALSE)</f>
        <v>#N/A</v>
      </c>
      <c r="C7848" s="66"/>
      <c r="D7848" s="67">
        <f>VLOOKUP($I7801,DATA!$A$1:$V$200,21,FALSE)</f>
        <v>0</v>
      </c>
      <c r="E7848" s="67"/>
      <c r="G7848" s="1">
        <v>2</v>
      </c>
      <c r="H7848" s="1" t="str">
        <f t="shared" ref="H7848:H7849" si="2780">A7848</f>
        <v>SELECT</v>
      </c>
      <c r="I7848" s="1" t="e">
        <f t="shared" ref="I7848:I7909" si="2781">VLOOKUP($H7848,$H$3:$M$15,2,FALSE)</f>
        <v>#N/A</v>
      </c>
      <c r="J7848" s="1" t="e">
        <f t="shared" ref="J7848:J7909" si="2782">VLOOKUP($H7848,$H$3:$M$15,3,FALSE)</f>
        <v>#N/A</v>
      </c>
      <c r="K7848" s="1" t="e">
        <f t="shared" ref="K7848:K7909" si="2783">VLOOKUP($H7848,$H$3:$M$15,4,FALSE)</f>
        <v>#N/A</v>
      </c>
      <c r="L7848" s="1" t="e">
        <f t="shared" ref="L7848:L7909" si="2784">VLOOKUP($H7848,$H$3:$M$15,5,FALSE)</f>
        <v>#N/A</v>
      </c>
      <c r="M7848" s="1" t="e">
        <f t="shared" ref="M7848:M7909" si="2785">VLOOKUP($H7848,$H$3:$M$15,6,FALSE)</f>
        <v>#N/A</v>
      </c>
    </row>
    <row r="7849" spans="1:13" ht="52.5" customHeight="1">
      <c r="A7849" s="29" t="str">
        <f>GRD!$O$4</f>
        <v>SELECT</v>
      </c>
      <c r="B7849" s="65" t="e">
        <f t="shared" si="2779"/>
        <v>#N/A</v>
      </c>
      <c r="C7849" s="66"/>
      <c r="D7849" s="67">
        <f>VLOOKUP($I7801,DATA!$A$1:$V$200,22,FALSE)</f>
        <v>0</v>
      </c>
      <c r="E7849" s="67"/>
      <c r="G7849" s="1">
        <v>3</v>
      </c>
      <c r="H7849" s="1" t="str">
        <f t="shared" si="2780"/>
        <v>SELECT</v>
      </c>
      <c r="I7849" s="1" t="e">
        <f t="shared" si="2781"/>
        <v>#N/A</v>
      </c>
      <c r="J7849" s="1" t="e">
        <f t="shared" si="2782"/>
        <v>#N/A</v>
      </c>
      <c r="K7849" s="1" t="e">
        <f t="shared" si="2783"/>
        <v>#N/A</v>
      </c>
      <c r="L7849" s="1" t="e">
        <f t="shared" si="2784"/>
        <v>#N/A</v>
      </c>
      <c r="M7849" s="1" t="e">
        <f t="shared" si="2785"/>
        <v>#N/A</v>
      </c>
    </row>
    <row r="7855" spans="1:13">
      <c r="A7855" s="64" t="s">
        <v>80</v>
      </c>
      <c r="B7855" s="64"/>
      <c r="C7855" s="64" t="s">
        <v>81</v>
      </c>
      <c r="D7855" s="64"/>
      <c r="E7855" s="64"/>
    </row>
    <row r="7856" spans="1:13">
      <c r="C7856" s="64" t="s">
        <v>82</v>
      </c>
      <c r="D7856" s="64"/>
      <c r="E7856" s="64"/>
    </row>
    <row r="7857" spans="1:13">
      <c r="A7857" s="1" t="s">
        <v>84</v>
      </c>
    </row>
    <row r="7859" spans="1:13">
      <c r="A7859" s="1" t="s">
        <v>83</v>
      </c>
    </row>
    <row r="7861" spans="1:13" s="21" customFormat="1" ht="18.75" customHeight="1">
      <c r="A7861" s="89" t="s">
        <v>34</v>
      </c>
      <c r="B7861" s="89"/>
      <c r="C7861" s="89"/>
      <c r="D7861" s="89"/>
      <c r="E7861" s="89"/>
      <c r="I7861" s="21">
        <f t="shared" ref="I7861" si="2786">I7801+1</f>
        <v>132</v>
      </c>
    </row>
    <row r="7862" spans="1:13" s="21" customFormat="1" ht="30" customHeight="1">
      <c r="A7862" s="90" t="s">
        <v>35</v>
      </c>
      <c r="B7862" s="90"/>
      <c r="C7862" s="90"/>
      <c r="D7862" s="90"/>
      <c r="E7862" s="90"/>
      <c r="H7862" s="1"/>
      <c r="I7862" s="1"/>
      <c r="J7862" s="1"/>
      <c r="K7862" s="1"/>
      <c r="L7862" s="1"/>
      <c r="M7862" s="1"/>
    </row>
    <row r="7863" spans="1:13" ht="18.75" customHeight="1">
      <c r="A7863" s="22" t="s">
        <v>49</v>
      </c>
      <c r="B7863" s="91" t="str">
        <f>IF((SCH!$B$2=""),"",SCH!$B$2)</f>
        <v/>
      </c>
      <c r="C7863" s="91"/>
      <c r="D7863" s="91"/>
      <c r="E7863" s="92"/>
    </row>
    <row r="7864" spans="1:13" ht="18.75" customHeight="1">
      <c r="A7864" s="23" t="s">
        <v>50</v>
      </c>
      <c r="B7864" s="82" t="str">
        <f>IF((SCH!$B$3=""),"",SCH!$B$3)</f>
        <v/>
      </c>
      <c r="C7864" s="82"/>
      <c r="D7864" s="82"/>
      <c r="E7864" s="83"/>
    </row>
    <row r="7865" spans="1:13" ht="18.75" customHeight="1">
      <c r="A7865" s="23" t="s">
        <v>56</v>
      </c>
      <c r="B7865" s="46" t="str">
        <f>IF((SCH!$B$4=""),"",SCH!$B$4)</f>
        <v/>
      </c>
      <c r="C7865" s="24" t="s">
        <v>57</v>
      </c>
      <c r="D7865" s="82" t="str">
        <f>IF((SCH!$B$5=""),"",SCH!$B$5)</f>
        <v/>
      </c>
      <c r="E7865" s="83"/>
    </row>
    <row r="7866" spans="1:13" ht="18.75" customHeight="1">
      <c r="A7866" s="23" t="s">
        <v>51</v>
      </c>
      <c r="B7866" s="82" t="str">
        <f>IF((SCH!$B$6=""),"",SCH!$B$6)</f>
        <v/>
      </c>
      <c r="C7866" s="82"/>
      <c r="D7866" s="82"/>
      <c r="E7866" s="83"/>
    </row>
    <row r="7867" spans="1:13" ht="18.75" customHeight="1">
      <c r="A7867" s="23" t="s">
        <v>52</v>
      </c>
      <c r="B7867" s="82" t="str">
        <f>IF((SCH!$B$7=""),"",SCH!$B$7)</f>
        <v/>
      </c>
      <c r="C7867" s="82"/>
      <c r="D7867" s="82"/>
      <c r="E7867" s="83"/>
    </row>
    <row r="7868" spans="1:13" ht="18.75" customHeight="1">
      <c r="A7868" s="25" t="s">
        <v>53</v>
      </c>
      <c r="B7868" s="84" t="str">
        <f>IF((SCH!$B$8=""),"",SCH!$B$8)</f>
        <v/>
      </c>
      <c r="C7868" s="84"/>
      <c r="D7868" s="84"/>
      <c r="E7868" s="85"/>
    </row>
    <row r="7869" spans="1:13" ht="26.25" customHeight="1">
      <c r="A7869" s="86" t="s">
        <v>36</v>
      </c>
      <c r="B7869" s="86"/>
      <c r="C7869" s="86"/>
      <c r="D7869" s="86"/>
      <c r="E7869" s="86"/>
    </row>
    <row r="7870" spans="1:13" s="21" customFormat="1" ht="15" customHeight="1">
      <c r="A7870" s="87" t="s">
        <v>37</v>
      </c>
      <c r="B7870" s="87"/>
      <c r="C7870" s="87"/>
      <c r="D7870" s="87"/>
      <c r="E7870" s="87"/>
      <c r="H7870" s="1"/>
      <c r="I7870" s="1"/>
      <c r="J7870" s="1"/>
      <c r="K7870" s="1"/>
      <c r="L7870" s="1"/>
      <c r="M7870" s="1"/>
    </row>
    <row r="7871" spans="1:13" s="21" customFormat="1">
      <c r="A7871" s="88" t="s">
        <v>38</v>
      </c>
      <c r="B7871" s="88"/>
      <c r="C7871" s="88"/>
      <c r="D7871" s="88"/>
      <c r="E7871" s="88"/>
      <c r="H7871" s="1"/>
      <c r="I7871" s="1"/>
      <c r="J7871" s="1"/>
      <c r="K7871" s="1"/>
      <c r="L7871" s="1"/>
      <c r="M7871" s="1"/>
    </row>
    <row r="7872" spans="1:13" ht="26.25" customHeight="1">
      <c r="A7872" s="72" t="s">
        <v>39</v>
      </c>
      <c r="B7872" s="72"/>
      <c r="C7872" s="72"/>
      <c r="D7872" s="72"/>
      <c r="E7872" s="72"/>
    </row>
    <row r="7873" spans="1:5" ht="23.25">
      <c r="A7873" s="5" t="s">
        <v>45</v>
      </c>
      <c r="B7873" s="45">
        <f>VLOOKUP($I7861,DATA!$A$1:$V$200,2,FALSE)</f>
        <v>0</v>
      </c>
      <c r="C7873" s="43" t="s">
        <v>48</v>
      </c>
      <c r="D7873" s="81">
        <f>VLOOKUP($I7861,DATA!$A$1:$V$200,3,FALSE)</f>
        <v>0</v>
      </c>
      <c r="E7873" s="81"/>
    </row>
    <row r="7874" spans="1:5" ht="23.25">
      <c r="A7874" s="5" t="s">
        <v>46</v>
      </c>
      <c r="B7874" s="79">
        <f>VLOOKUP($I7861,DATA!$A$1:$V$200,4,FALSE)</f>
        <v>0</v>
      </c>
      <c r="C7874" s="79"/>
      <c r="D7874" s="79"/>
      <c r="E7874" s="79"/>
    </row>
    <row r="7875" spans="1:5" ht="23.25">
      <c r="A7875" s="5" t="s">
        <v>47</v>
      </c>
      <c r="B7875" s="79">
        <f>VLOOKUP($I7861,DATA!$A$1:$V$200,5,FALSE)</f>
        <v>0</v>
      </c>
      <c r="C7875" s="79"/>
      <c r="D7875" s="79"/>
      <c r="E7875" s="79"/>
    </row>
    <row r="7876" spans="1:5" ht="23.25" customHeight="1">
      <c r="A7876" s="5" t="s">
        <v>40</v>
      </c>
      <c r="B7876" s="79">
        <f>VLOOKUP($I7861,DATA!$A$1:$V$200,6,FALSE)</f>
        <v>0</v>
      </c>
      <c r="C7876" s="79"/>
      <c r="D7876" s="79"/>
      <c r="E7876" s="79"/>
    </row>
    <row r="7877" spans="1:5" ht="23.25" customHeight="1">
      <c r="A7877" s="5" t="s">
        <v>41</v>
      </c>
      <c r="B7877" s="79">
        <f>VLOOKUP($I7861,DATA!$A$1:$V$200,7,FALSE)</f>
        <v>0</v>
      </c>
      <c r="C7877" s="79"/>
      <c r="D7877" s="79"/>
      <c r="E7877" s="79"/>
    </row>
    <row r="7878" spans="1:5" ht="23.25" customHeight="1">
      <c r="A7878" s="5" t="s">
        <v>42</v>
      </c>
      <c r="B7878" s="79">
        <f>VLOOKUP($I7861,DATA!$A$1:$V$200,8,FALSE)</f>
        <v>0</v>
      </c>
      <c r="C7878" s="79"/>
      <c r="D7878" s="79"/>
      <c r="E7878" s="79"/>
    </row>
    <row r="7879" spans="1:5" ht="25.5">
      <c r="A7879" s="5" t="s">
        <v>43</v>
      </c>
      <c r="B7879" s="79">
        <f>VLOOKUP($I7861,DATA!$A$1:$V$200,9,FALSE)</f>
        <v>0</v>
      </c>
      <c r="C7879" s="79"/>
      <c r="D7879" s="79"/>
      <c r="E7879" s="79"/>
    </row>
    <row r="7880" spans="1:5" ht="22.5" customHeight="1">
      <c r="A7880" s="80" t="s">
        <v>44</v>
      </c>
      <c r="B7880" s="80"/>
      <c r="C7880" s="80"/>
      <c r="D7880" s="80"/>
      <c r="E7880" s="80"/>
    </row>
    <row r="7881" spans="1:5" ht="18.75" customHeight="1">
      <c r="A7881" s="72" t="s">
        <v>58</v>
      </c>
      <c r="B7881" s="72"/>
      <c r="C7881" s="72"/>
      <c r="D7881" s="72"/>
      <c r="E7881" s="72"/>
    </row>
    <row r="7882" spans="1:5" ht="22.5" customHeight="1">
      <c r="A7882" s="26" t="s">
        <v>74</v>
      </c>
    </row>
    <row r="7883" spans="1:5" ht="18" customHeight="1">
      <c r="A7883" s="44" t="s">
        <v>59</v>
      </c>
      <c r="B7883" s="73" t="s">
        <v>60</v>
      </c>
      <c r="C7883" s="74"/>
      <c r="D7883" s="73" t="s">
        <v>61</v>
      </c>
      <c r="E7883" s="74"/>
    </row>
    <row r="7884" spans="1:5" ht="37.5" customHeight="1">
      <c r="A7884" s="28" t="s">
        <v>62</v>
      </c>
      <c r="B7884" s="65" t="e">
        <f t="shared" ref="B7884" si="2787">HLOOKUP(D7884,$I$23:$M$32,2,FALSE)</f>
        <v>#N/A</v>
      </c>
      <c r="C7884" s="66"/>
      <c r="D7884" s="68">
        <f>VLOOKUP($I7861,DATA!$A$1:$V$200,10,FALSE)</f>
        <v>0</v>
      </c>
      <c r="E7884" s="69"/>
    </row>
    <row r="7885" spans="1:5" ht="37.5" customHeight="1">
      <c r="A7885" s="28" t="s">
        <v>63</v>
      </c>
      <c r="B7885" s="65" t="e">
        <f t="shared" ref="B7885" si="2788">HLOOKUP(D7884,$I$23:$M$32,3,FALSE)</f>
        <v>#N/A</v>
      </c>
      <c r="C7885" s="66"/>
      <c r="D7885" s="68">
        <f>VLOOKUP($I7861,DATA!$A$1:$V$200,11,FALSE)</f>
        <v>0</v>
      </c>
      <c r="E7885" s="69"/>
    </row>
    <row r="7886" spans="1:5" ht="37.5" customHeight="1">
      <c r="A7886" s="28" t="s">
        <v>64</v>
      </c>
      <c r="B7886" s="65" t="e">
        <f t="shared" ref="B7886" si="2789">HLOOKUP(D7884,$I$23:$M$32,4,FALSE)</f>
        <v>#N/A</v>
      </c>
      <c r="C7886" s="66"/>
      <c r="D7886" s="68">
        <f>VLOOKUP($I7861,DATA!$A$1:$V$200,12,FALSE)</f>
        <v>0</v>
      </c>
      <c r="E7886" s="69"/>
    </row>
    <row r="7887" spans="1:5" ht="21.75" customHeight="1">
      <c r="A7887" s="26" t="s">
        <v>75</v>
      </c>
    </row>
    <row r="7888" spans="1:5" ht="18" customHeight="1">
      <c r="A7888" s="75" t="s">
        <v>65</v>
      </c>
      <c r="B7888" s="73" t="s">
        <v>60</v>
      </c>
      <c r="C7888" s="74"/>
      <c r="D7888" s="73" t="s">
        <v>61</v>
      </c>
      <c r="E7888" s="74"/>
    </row>
    <row r="7889" spans="1:13" ht="37.5" customHeight="1">
      <c r="A7889" s="76"/>
      <c r="B7889" s="65" t="e">
        <f t="shared" ref="B7889" si="2790">HLOOKUP(D7884,$I$23:$M$32,5,FALSE)</f>
        <v>#N/A</v>
      </c>
      <c r="C7889" s="66"/>
      <c r="D7889" s="68">
        <f>VLOOKUP($I7861,DATA!$A$1:$V$200,13,FALSE)</f>
        <v>0</v>
      </c>
      <c r="E7889" s="69"/>
    </row>
    <row r="7890" spans="1:13" ht="22.5" customHeight="1">
      <c r="A7890" s="26" t="s">
        <v>76</v>
      </c>
    </row>
    <row r="7891" spans="1:13" ht="18" customHeight="1">
      <c r="A7891" s="77" t="s">
        <v>66</v>
      </c>
      <c r="B7891" s="73" t="s">
        <v>60</v>
      </c>
      <c r="C7891" s="74"/>
      <c r="D7891" s="73" t="s">
        <v>61</v>
      </c>
      <c r="E7891" s="74"/>
    </row>
    <row r="7892" spans="1:13" ht="37.5" customHeight="1">
      <c r="A7892" s="78"/>
      <c r="B7892" s="65" t="e">
        <f t="shared" ref="B7892" si="2791">HLOOKUP(D7884,$I$23:$M$32,6,FALSE)</f>
        <v>#N/A</v>
      </c>
      <c r="C7892" s="66"/>
      <c r="D7892" s="68">
        <f>VLOOKUP($I7861,DATA!$A$1:$V$200,14,FALSE)</f>
        <v>0</v>
      </c>
      <c r="E7892" s="69"/>
    </row>
    <row r="7893" spans="1:13" ht="22.5" customHeight="1">
      <c r="A7893" s="26" t="s">
        <v>77</v>
      </c>
    </row>
    <row r="7894" spans="1:13" ht="30" customHeight="1">
      <c r="A7894" s="27" t="s">
        <v>67</v>
      </c>
      <c r="B7894" s="73" t="s">
        <v>60</v>
      </c>
      <c r="C7894" s="74"/>
      <c r="D7894" s="73" t="s">
        <v>61</v>
      </c>
      <c r="E7894" s="74"/>
    </row>
    <row r="7895" spans="1:13" ht="37.5" customHeight="1">
      <c r="A7895" s="28" t="s">
        <v>68</v>
      </c>
      <c r="B7895" s="65" t="e">
        <f t="shared" ref="B7895" si="2792">HLOOKUP(D7884,$I$23:$M$32,7,FALSE)</f>
        <v>#N/A</v>
      </c>
      <c r="C7895" s="66"/>
      <c r="D7895" s="68">
        <f>VLOOKUP($I7861,DATA!$A$1:$V$200,15,FALSE)</f>
        <v>0</v>
      </c>
      <c r="E7895" s="69"/>
    </row>
    <row r="7896" spans="1:13" ht="37.5" customHeight="1">
      <c r="A7896" s="28" t="s">
        <v>69</v>
      </c>
      <c r="B7896" s="65" t="e">
        <f t="shared" ref="B7896" si="2793">HLOOKUP(D7884,$I$23:$M$32,8,FALSE)</f>
        <v>#N/A</v>
      </c>
      <c r="C7896" s="66"/>
      <c r="D7896" s="68">
        <f>VLOOKUP($I7861,DATA!$A$1:$V$200,16,FALSE)</f>
        <v>0</v>
      </c>
      <c r="E7896" s="69"/>
    </row>
    <row r="7897" spans="1:13" ht="45" customHeight="1">
      <c r="A7897" s="29" t="s">
        <v>70</v>
      </c>
      <c r="B7897" s="65" t="e">
        <f t="shared" ref="B7897" si="2794">HLOOKUP(D7884,$I$23:$M$32,9,FALSE)</f>
        <v>#N/A</v>
      </c>
      <c r="C7897" s="66"/>
      <c r="D7897" s="68">
        <f>VLOOKUP($I7861,DATA!$A$1:$V$200,17,FALSE)</f>
        <v>0</v>
      </c>
      <c r="E7897" s="69"/>
    </row>
    <row r="7898" spans="1:13" ht="37.5" customHeight="1">
      <c r="A7898" s="28" t="s">
        <v>71</v>
      </c>
      <c r="B7898" s="65" t="e">
        <f t="shared" ref="B7898" si="2795">HLOOKUP(D7884,$I$23:$M$32,10,FALSE)</f>
        <v>#N/A</v>
      </c>
      <c r="C7898" s="66"/>
      <c r="D7898" s="68">
        <f>VLOOKUP($I7861,DATA!$A$1:$V$200,18,FALSE)</f>
        <v>0</v>
      </c>
      <c r="E7898" s="69"/>
    </row>
    <row r="7899" spans="1:13" ht="37.5" customHeight="1">
      <c r="A7899" s="30"/>
      <c r="B7899" s="31"/>
      <c r="C7899" s="31"/>
      <c r="D7899" s="32"/>
      <c r="E7899" s="32"/>
    </row>
    <row r="7900" spans="1:13" ht="18.75" customHeight="1">
      <c r="A7900" s="72" t="s">
        <v>72</v>
      </c>
      <c r="B7900" s="72"/>
      <c r="C7900" s="72"/>
      <c r="D7900" s="72"/>
      <c r="E7900" s="72"/>
    </row>
    <row r="7901" spans="1:13" ht="22.5" customHeight="1">
      <c r="A7901" s="26" t="s">
        <v>78</v>
      </c>
    </row>
    <row r="7902" spans="1:13" ht="30" customHeight="1">
      <c r="A7902" s="27" t="s">
        <v>73</v>
      </c>
      <c r="B7902" s="73" t="s">
        <v>60</v>
      </c>
      <c r="C7902" s="74"/>
      <c r="D7902" s="73" t="s">
        <v>61</v>
      </c>
      <c r="E7902" s="74"/>
      <c r="I7902" s="1" t="s">
        <v>26</v>
      </c>
      <c r="J7902" s="1" t="s">
        <v>25</v>
      </c>
      <c r="K7902" s="1" t="s">
        <v>194</v>
      </c>
      <c r="L7902" s="1" t="s">
        <v>195</v>
      </c>
      <c r="M7902" s="1" t="s">
        <v>196</v>
      </c>
    </row>
    <row r="7903" spans="1:13" ht="52.5" customHeight="1">
      <c r="A7903" s="29" t="str">
        <f>GRD!$L$4</f>
        <v>SELECT</v>
      </c>
      <c r="B7903" s="65" t="e">
        <f t="shared" ref="B7903:B7904" si="2796">HLOOKUP(D7903,$I$42:$M$44,$G7903,FALSE)</f>
        <v>#N/A</v>
      </c>
      <c r="C7903" s="66"/>
      <c r="D7903" s="68">
        <f>VLOOKUP($I7861,DATA!$A$1:$V$200,19,FALSE)</f>
        <v>0</v>
      </c>
      <c r="E7903" s="69"/>
      <c r="G7903" s="1">
        <v>2</v>
      </c>
      <c r="H7903" s="1" t="str">
        <f t="shared" ref="H7903:H7904" si="2797">A7903</f>
        <v>SELECT</v>
      </c>
      <c r="I7903" s="1" t="e">
        <f t="shared" ref="I7903:I7904" si="2798">VLOOKUP($H7903,$H$3:$M$15,2,FALSE)</f>
        <v>#N/A</v>
      </c>
      <c r="J7903" s="1" t="e">
        <f t="shared" ref="J7903:J7904" si="2799">VLOOKUP($H7903,$H$3:$M$15,3,FALSE)</f>
        <v>#N/A</v>
      </c>
      <c r="K7903" s="1" t="e">
        <f t="shared" ref="K7903:K7904" si="2800">VLOOKUP($H7903,$H$3:$M$15,4,FALSE)</f>
        <v>#N/A</v>
      </c>
      <c r="L7903" s="1" t="e">
        <f t="shared" ref="L7903:L7904" si="2801">VLOOKUP($H7903,$H$3:$M$15,5,FALSE)</f>
        <v>#N/A</v>
      </c>
      <c r="M7903" s="1" t="e">
        <f t="shared" ref="M7903:M7904" si="2802">VLOOKUP($H7903,$H$3:$M$15,6,FALSE)</f>
        <v>#N/A</v>
      </c>
    </row>
    <row r="7904" spans="1:13" ht="52.5" customHeight="1">
      <c r="A7904" s="29" t="str">
        <f>GRD!$M$4</f>
        <v>SELECT</v>
      </c>
      <c r="B7904" s="65" t="e">
        <f t="shared" si="2796"/>
        <v>#N/A</v>
      </c>
      <c r="C7904" s="66"/>
      <c r="D7904" s="68">
        <f>VLOOKUP($I7861,DATA!$A$1:$V$200,20,FALSE)</f>
        <v>0</v>
      </c>
      <c r="E7904" s="69"/>
      <c r="G7904" s="1">
        <v>3</v>
      </c>
      <c r="H7904" s="1" t="str">
        <f t="shared" si="2797"/>
        <v>SELECT</v>
      </c>
      <c r="I7904" s="1" t="e">
        <f t="shared" si="2798"/>
        <v>#N/A</v>
      </c>
      <c r="J7904" s="1" t="e">
        <f t="shared" si="2799"/>
        <v>#N/A</v>
      </c>
      <c r="K7904" s="1" t="e">
        <f t="shared" si="2800"/>
        <v>#N/A</v>
      </c>
      <c r="L7904" s="1" t="e">
        <f t="shared" si="2801"/>
        <v>#N/A</v>
      </c>
      <c r="M7904" s="1" t="e">
        <f t="shared" si="2802"/>
        <v>#N/A</v>
      </c>
    </row>
    <row r="7905" spans="1:13" ht="37.5" customHeight="1">
      <c r="A7905" s="70" t="s">
        <v>79</v>
      </c>
      <c r="B7905" s="70"/>
      <c r="C7905" s="70"/>
      <c r="D7905" s="70"/>
      <c r="E7905" s="70"/>
    </row>
    <row r="7906" spans="1:13" ht="12" customHeight="1">
      <c r="A7906" s="33"/>
      <c r="B7906" s="33"/>
      <c r="C7906" s="33"/>
      <c r="D7906" s="33"/>
      <c r="E7906" s="33"/>
    </row>
    <row r="7907" spans="1:13" ht="30" customHeight="1">
      <c r="A7907" s="27" t="s">
        <v>73</v>
      </c>
      <c r="B7907" s="71" t="s">
        <v>60</v>
      </c>
      <c r="C7907" s="71"/>
      <c r="D7907" s="71" t="s">
        <v>61</v>
      </c>
      <c r="E7907" s="71"/>
      <c r="I7907" s="1" t="s">
        <v>26</v>
      </c>
      <c r="J7907" s="1" t="s">
        <v>25</v>
      </c>
      <c r="K7907" s="1" t="s">
        <v>194</v>
      </c>
      <c r="L7907" s="1" t="s">
        <v>195</v>
      </c>
      <c r="M7907" s="1" t="s">
        <v>196</v>
      </c>
    </row>
    <row r="7908" spans="1:13" ht="52.5" customHeight="1">
      <c r="A7908" s="29" t="str">
        <f>GRD!$N$4</f>
        <v>SELECT</v>
      </c>
      <c r="B7908" s="65" t="e">
        <f t="shared" ref="B7908:B7909" si="2803">HLOOKUP(D7908,$I$47:$M$49,$G7908,FALSE)</f>
        <v>#N/A</v>
      </c>
      <c r="C7908" s="66"/>
      <c r="D7908" s="67">
        <f>VLOOKUP($I7861,DATA!$A$1:$V$200,21,FALSE)</f>
        <v>0</v>
      </c>
      <c r="E7908" s="67"/>
      <c r="G7908" s="1">
        <v>2</v>
      </c>
      <c r="H7908" s="1" t="str">
        <f t="shared" ref="H7908:H7909" si="2804">A7908</f>
        <v>SELECT</v>
      </c>
      <c r="I7908" s="1" t="e">
        <f t="shared" si="2781"/>
        <v>#N/A</v>
      </c>
      <c r="J7908" s="1" t="e">
        <f t="shared" si="2782"/>
        <v>#N/A</v>
      </c>
      <c r="K7908" s="1" t="e">
        <f t="shared" si="2783"/>
        <v>#N/A</v>
      </c>
      <c r="L7908" s="1" t="e">
        <f t="shared" si="2784"/>
        <v>#N/A</v>
      </c>
      <c r="M7908" s="1" t="e">
        <f t="shared" si="2785"/>
        <v>#N/A</v>
      </c>
    </row>
    <row r="7909" spans="1:13" ht="52.5" customHeight="1">
      <c r="A7909" s="29" t="str">
        <f>GRD!$O$4</f>
        <v>SELECT</v>
      </c>
      <c r="B7909" s="65" t="e">
        <f t="shared" si="2803"/>
        <v>#N/A</v>
      </c>
      <c r="C7909" s="66"/>
      <c r="D7909" s="67">
        <f>VLOOKUP($I7861,DATA!$A$1:$V$200,22,FALSE)</f>
        <v>0</v>
      </c>
      <c r="E7909" s="67"/>
      <c r="G7909" s="1">
        <v>3</v>
      </c>
      <c r="H7909" s="1" t="str">
        <f t="shared" si="2804"/>
        <v>SELECT</v>
      </c>
      <c r="I7909" s="1" t="e">
        <f t="shared" si="2781"/>
        <v>#N/A</v>
      </c>
      <c r="J7909" s="1" t="e">
        <f t="shared" si="2782"/>
        <v>#N/A</v>
      </c>
      <c r="K7909" s="1" t="e">
        <f t="shared" si="2783"/>
        <v>#N/A</v>
      </c>
      <c r="L7909" s="1" t="e">
        <f t="shared" si="2784"/>
        <v>#N/A</v>
      </c>
      <c r="M7909" s="1" t="e">
        <f t="shared" si="2785"/>
        <v>#N/A</v>
      </c>
    </row>
    <row r="7915" spans="1:13">
      <c r="A7915" s="64" t="s">
        <v>80</v>
      </c>
      <c r="B7915" s="64"/>
      <c r="C7915" s="64" t="s">
        <v>81</v>
      </c>
      <c r="D7915" s="64"/>
      <c r="E7915" s="64"/>
    </row>
    <row r="7916" spans="1:13">
      <c r="C7916" s="64" t="s">
        <v>82</v>
      </c>
      <c r="D7916" s="64"/>
      <c r="E7916" s="64"/>
    </row>
    <row r="7917" spans="1:13">
      <c r="A7917" s="1" t="s">
        <v>84</v>
      </c>
    </row>
    <row r="7919" spans="1:13">
      <c r="A7919" s="1" t="s">
        <v>83</v>
      </c>
    </row>
    <row r="7921" spans="1:13" s="21" customFormat="1" ht="18.75" customHeight="1">
      <c r="A7921" s="89" t="s">
        <v>34</v>
      </c>
      <c r="B7921" s="89"/>
      <c r="C7921" s="89"/>
      <c r="D7921" s="89"/>
      <c r="E7921" s="89"/>
      <c r="I7921" s="21">
        <f t="shared" ref="I7921" si="2805">I7861+1</f>
        <v>133</v>
      </c>
    </row>
    <row r="7922" spans="1:13" s="21" customFormat="1" ht="30" customHeight="1">
      <c r="A7922" s="90" t="s">
        <v>35</v>
      </c>
      <c r="B7922" s="90"/>
      <c r="C7922" s="90"/>
      <c r="D7922" s="90"/>
      <c r="E7922" s="90"/>
      <c r="H7922" s="1"/>
      <c r="I7922" s="1"/>
      <c r="J7922" s="1"/>
      <c r="K7922" s="1"/>
      <c r="L7922" s="1"/>
      <c r="M7922" s="1"/>
    </row>
    <row r="7923" spans="1:13" ht="18.75" customHeight="1">
      <c r="A7923" s="22" t="s">
        <v>49</v>
      </c>
      <c r="B7923" s="91" t="str">
        <f>IF((SCH!$B$2=""),"",SCH!$B$2)</f>
        <v/>
      </c>
      <c r="C7923" s="91"/>
      <c r="D7923" s="91"/>
      <c r="E7923" s="92"/>
    </row>
    <row r="7924" spans="1:13" ht="18.75" customHeight="1">
      <c r="A7924" s="23" t="s">
        <v>50</v>
      </c>
      <c r="B7924" s="82" t="str">
        <f>IF((SCH!$B$3=""),"",SCH!$B$3)</f>
        <v/>
      </c>
      <c r="C7924" s="82"/>
      <c r="D7924" s="82"/>
      <c r="E7924" s="83"/>
    </row>
    <row r="7925" spans="1:13" ht="18.75" customHeight="1">
      <c r="A7925" s="23" t="s">
        <v>56</v>
      </c>
      <c r="B7925" s="46" t="str">
        <f>IF((SCH!$B$4=""),"",SCH!$B$4)</f>
        <v/>
      </c>
      <c r="C7925" s="24" t="s">
        <v>57</v>
      </c>
      <c r="D7925" s="82" t="str">
        <f>IF((SCH!$B$5=""),"",SCH!$B$5)</f>
        <v/>
      </c>
      <c r="E7925" s="83"/>
    </row>
    <row r="7926" spans="1:13" ht="18.75" customHeight="1">
      <c r="A7926" s="23" t="s">
        <v>51</v>
      </c>
      <c r="B7926" s="82" t="str">
        <f>IF((SCH!$B$6=""),"",SCH!$B$6)</f>
        <v/>
      </c>
      <c r="C7926" s="82"/>
      <c r="D7926" s="82"/>
      <c r="E7926" s="83"/>
    </row>
    <row r="7927" spans="1:13" ht="18.75" customHeight="1">
      <c r="A7927" s="23" t="s">
        <v>52</v>
      </c>
      <c r="B7927" s="82" t="str">
        <f>IF((SCH!$B$7=""),"",SCH!$B$7)</f>
        <v/>
      </c>
      <c r="C7927" s="82"/>
      <c r="D7927" s="82"/>
      <c r="E7927" s="83"/>
    </row>
    <row r="7928" spans="1:13" ht="18.75" customHeight="1">
      <c r="A7928" s="25" t="s">
        <v>53</v>
      </c>
      <c r="B7928" s="84" t="str">
        <f>IF((SCH!$B$8=""),"",SCH!$B$8)</f>
        <v/>
      </c>
      <c r="C7928" s="84"/>
      <c r="D7928" s="84"/>
      <c r="E7928" s="85"/>
    </row>
    <row r="7929" spans="1:13" ht="26.25" customHeight="1">
      <c r="A7929" s="86" t="s">
        <v>36</v>
      </c>
      <c r="B7929" s="86"/>
      <c r="C7929" s="86"/>
      <c r="D7929" s="86"/>
      <c r="E7929" s="86"/>
    </row>
    <row r="7930" spans="1:13" s="21" customFormat="1" ht="15" customHeight="1">
      <c r="A7930" s="87" t="s">
        <v>37</v>
      </c>
      <c r="B7930" s="87"/>
      <c r="C7930" s="87"/>
      <c r="D7930" s="87"/>
      <c r="E7930" s="87"/>
      <c r="H7930" s="1"/>
      <c r="I7930" s="1"/>
      <c r="J7930" s="1"/>
      <c r="K7930" s="1"/>
      <c r="L7930" s="1"/>
      <c r="M7930" s="1"/>
    </row>
    <row r="7931" spans="1:13" s="21" customFormat="1">
      <c r="A7931" s="88" t="s">
        <v>38</v>
      </c>
      <c r="B7931" s="88"/>
      <c r="C7931" s="88"/>
      <c r="D7931" s="88"/>
      <c r="E7931" s="88"/>
      <c r="H7931" s="1"/>
      <c r="I7931" s="1"/>
      <c r="J7931" s="1"/>
      <c r="K7931" s="1"/>
      <c r="L7931" s="1"/>
      <c r="M7931" s="1"/>
    </row>
    <row r="7932" spans="1:13" ht="26.25" customHeight="1">
      <c r="A7932" s="72" t="s">
        <v>39</v>
      </c>
      <c r="B7932" s="72"/>
      <c r="C7932" s="72"/>
      <c r="D7932" s="72"/>
      <c r="E7932" s="72"/>
    </row>
    <row r="7933" spans="1:13" ht="23.25">
      <c r="A7933" s="5" t="s">
        <v>45</v>
      </c>
      <c r="B7933" s="45">
        <f>VLOOKUP($I7921,DATA!$A$1:$V$200,2,FALSE)</f>
        <v>0</v>
      </c>
      <c r="C7933" s="43" t="s">
        <v>48</v>
      </c>
      <c r="D7933" s="81">
        <f>VLOOKUP($I7921,DATA!$A$1:$V$200,3,FALSE)</f>
        <v>0</v>
      </c>
      <c r="E7933" s="81"/>
    </row>
    <row r="7934" spans="1:13" ht="23.25">
      <c r="A7934" s="5" t="s">
        <v>46</v>
      </c>
      <c r="B7934" s="79">
        <f>VLOOKUP($I7921,DATA!$A$1:$V$200,4,FALSE)</f>
        <v>0</v>
      </c>
      <c r="C7934" s="79"/>
      <c r="D7934" s="79"/>
      <c r="E7934" s="79"/>
    </row>
    <row r="7935" spans="1:13" ht="23.25">
      <c r="A7935" s="5" t="s">
        <v>47</v>
      </c>
      <c r="B7935" s="79">
        <f>VLOOKUP($I7921,DATA!$A$1:$V$200,5,FALSE)</f>
        <v>0</v>
      </c>
      <c r="C7935" s="79"/>
      <c r="D7935" s="79"/>
      <c r="E7935" s="79"/>
    </row>
    <row r="7936" spans="1:13" ht="23.25" customHeight="1">
      <c r="A7936" s="5" t="s">
        <v>40</v>
      </c>
      <c r="B7936" s="79">
        <f>VLOOKUP($I7921,DATA!$A$1:$V$200,6,FALSE)</f>
        <v>0</v>
      </c>
      <c r="C7936" s="79"/>
      <c r="D7936" s="79"/>
      <c r="E7936" s="79"/>
    </row>
    <row r="7937" spans="1:5" ht="23.25" customHeight="1">
      <c r="A7937" s="5" t="s">
        <v>41</v>
      </c>
      <c r="B7937" s="79">
        <f>VLOOKUP($I7921,DATA!$A$1:$V$200,7,FALSE)</f>
        <v>0</v>
      </c>
      <c r="C7937" s="79"/>
      <c r="D7937" s="79"/>
      <c r="E7937" s="79"/>
    </row>
    <row r="7938" spans="1:5" ht="23.25" customHeight="1">
      <c r="A7938" s="5" t="s">
        <v>42</v>
      </c>
      <c r="B7938" s="79">
        <f>VLOOKUP($I7921,DATA!$A$1:$V$200,8,FALSE)</f>
        <v>0</v>
      </c>
      <c r="C7938" s="79"/>
      <c r="D7938" s="79"/>
      <c r="E7938" s="79"/>
    </row>
    <row r="7939" spans="1:5" ht="25.5">
      <c r="A7939" s="5" t="s">
        <v>43</v>
      </c>
      <c r="B7939" s="79">
        <f>VLOOKUP($I7921,DATA!$A$1:$V$200,9,FALSE)</f>
        <v>0</v>
      </c>
      <c r="C7939" s="79"/>
      <c r="D7939" s="79"/>
      <c r="E7939" s="79"/>
    </row>
    <row r="7940" spans="1:5" ht="22.5" customHeight="1">
      <c r="A7940" s="80" t="s">
        <v>44</v>
      </c>
      <c r="B7940" s="80"/>
      <c r="C7940" s="80"/>
      <c r="D7940" s="80"/>
      <c r="E7940" s="80"/>
    </row>
    <row r="7941" spans="1:5" ht="18.75" customHeight="1">
      <c r="A7941" s="72" t="s">
        <v>58</v>
      </c>
      <c r="B7941" s="72"/>
      <c r="C7941" s="72"/>
      <c r="D7941" s="72"/>
      <c r="E7941" s="72"/>
    </row>
    <row r="7942" spans="1:5" ht="22.5" customHeight="1">
      <c r="A7942" s="26" t="s">
        <v>74</v>
      </c>
    </row>
    <row r="7943" spans="1:5" ht="18" customHeight="1">
      <c r="A7943" s="44" t="s">
        <v>59</v>
      </c>
      <c r="B7943" s="73" t="s">
        <v>60</v>
      </c>
      <c r="C7943" s="74"/>
      <c r="D7943" s="73" t="s">
        <v>61</v>
      </c>
      <c r="E7943" s="74"/>
    </row>
    <row r="7944" spans="1:5" ht="37.5" customHeight="1">
      <c r="A7944" s="28" t="s">
        <v>62</v>
      </c>
      <c r="B7944" s="65" t="e">
        <f t="shared" ref="B7944" si="2806">HLOOKUP(D7944,$I$23:$M$32,2,FALSE)</f>
        <v>#N/A</v>
      </c>
      <c r="C7944" s="66"/>
      <c r="D7944" s="68">
        <f>VLOOKUP($I7921,DATA!$A$1:$V$200,10,FALSE)</f>
        <v>0</v>
      </c>
      <c r="E7944" s="69"/>
    </row>
    <row r="7945" spans="1:5" ht="37.5" customHeight="1">
      <c r="A7945" s="28" t="s">
        <v>63</v>
      </c>
      <c r="B7945" s="65" t="e">
        <f t="shared" ref="B7945" si="2807">HLOOKUP(D7944,$I$23:$M$32,3,FALSE)</f>
        <v>#N/A</v>
      </c>
      <c r="C7945" s="66"/>
      <c r="D7945" s="68">
        <f>VLOOKUP($I7921,DATA!$A$1:$V$200,11,FALSE)</f>
        <v>0</v>
      </c>
      <c r="E7945" s="69"/>
    </row>
    <row r="7946" spans="1:5" ht="37.5" customHeight="1">
      <c r="A7946" s="28" t="s">
        <v>64</v>
      </c>
      <c r="B7946" s="65" t="e">
        <f t="shared" ref="B7946" si="2808">HLOOKUP(D7944,$I$23:$M$32,4,FALSE)</f>
        <v>#N/A</v>
      </c>
      <c r="C7946" s="66"/>
      <c r="D7946" s="68">
        <f>VLOOKUP($I7921,DATA!$A$1:$V$200,12,FALSE)</f>
        <v>0</v>
      </c>
      <c r="E7946" s="69"/>
    </row>
    <row r="7947" spans="1:5" ht="21.75" customHeight="1">
      <c r="A7947" s="26" t="s">
        <v>75</v>
      </c>
    </row>
    <row r="7948" spans="1:5" ht="18" customHeight="1">
      <c r="A7948" s="75" t="s">
        <v>65</v>
      </c>
      <c r="B7948" s="73" t="s">
        <v>60</v>
      </c>
      <c r="C7948" s="74"/>
      <c r="D7948" s="73" t="s">
        <v>61</v>
      </c>
      <c r="E7948" s="74"/>
    </row>
    <row r="7949" spans="1:5" ht="37.5" customHeight="1">
      <c r="A7949" s="76"/>
      <c r="B7949" s="65" t="e">
        <f t="shared" ref="B7949" si="2809">HLOOKUP(D7944,$I$23:$M$32,5,FALSE)</f>
        <v>#N/A</v>
      </c>
      <c r="C7949" s="66"/>
      <c r="D7949" s="68">
        <f>VLOOKUP($I7921,DATA!$A$1:$V$200,13,FALSE)</f>
        <v>0</v>
      </c>
      <c r="E7949" s="69"/>
    </row>
    <row r="7950" spans="1:5" ht="22.5" customHeight="1">
      <c r="A7950" s="26" t="s">
        <v>76</v>
      </c>
    </row>
    <row r="7951" spans="1:5" ht="18" customHeight="1">
      <c r="A7951" s="77" t="s">
        <v>66</v>
      </c>
      <c r="B7951" s="73" t="s">
        <v>60</v>
      </c>
      <c r="C7951" s="74"/>
      <c r="D7951" s="73" t="s">
        <v>61</v>
      </c>
      <c r="E7951" s="74"/>
    </row>
    <row r="7952" spans="1:5" ht="37.5" customHeight="1">
      <c r="A7952" s="78"/>
      <c r="B7952" s="65" t="e">
        <f t="shared" ref="B7952" si="2810">HLOOKUP(D7944,$I$23:$M$32,6,FALSE)</f>
        <v>#N/A</v>
      </c>
      <c r="C7952" s="66"/>
      <c r="D7952" s="68">
        <f>VLOOKUP($I7921,DATA!$A$1:$V$200,14,FALSE)</f>
        <v>0</v>
      </c>
      <c r="E7952" s="69"/>
    </row>
    <row r="7953" spans="1:13" ht="22.5" customHeight="1">
      <c r="A7953" s="26" t="s">
        <v>77</v>
      </c>
    </row>
    <row r="7954" spans="1:13" ht="30" customHeight="1">
      <c r="A7954" s="27" t="s">
        <v>67</v>
      </c>
      <c r="B7954" s="73" t="s">
        <v>60</v>
      </c>
      <c r="C7954" s="74"/>
      <c r="D7954" s="73" t="s">
        <v>61</v>
      </c>
      <c r="E7954" s="74"/>
    </row>
    <row r="7955" spans="1:13" ht="37.5" customHeight="1">
      <c r="A7955" s="28" t="s">
        <v>68</v>
      </c>
      <c r="B7955" s="65" t="e">
        <f t="shared" ref="B7955" si="2811">HLOOKUP(D7944,$I$23:$M$32,7,FALSE)</f>
        <v>#N/A</v>
      </c>
      <c r="C7955" s="66"/>
      <c r="D7955" s="68">
        <f>VLOOKUP($I7921,DATA!$A$1:$V$200,15,FALSE)</f>
        <v>0</v>
      </c>
      <c r="E7955" s="69"/>
    </row>
    <row r="7956" spans="1:13" ht="37.5" customHeight="1">
      <c r="A7956" s="28" t="s">
        <v>69</v>
      </c>
      <c r="B7956" s="65" t="e">
        <f t="shared" ref="B7956" si="2812">HLOOKUP(D7944,$I$23:$M$32,8,FALSE)</f>
        <v>#N/A</v>
      </c>
      <c r="C7956" s="66"/>
      <c r="D7956" s="68">
        <f>VLOOKUP($I7921,DATA!$A$1:$V$200,16,FALSE)</f>
        <v>0</v>
      </c>
      <c r="E7956" s="69"/>
    </row>
    <row r="7957" spans="1:13" ht="45" customHeight="1">
      <c r="A7957" s="29" t="s">
        <v>70</v>
      </c>
      <c r="B7957" s="65" t="e">
        <f t="shared" ref="B7957" si="2813">HLOOKUP(D7944,$I$23:$M$32,9,FALSE)</f>
        <v>#N/A</v>
      </c>
      <c r="C7957" s="66"/>
      <c r="D7957" s="68">
        <f>VLOOKUP($I7921,DATA!$A$1:$V$200,17,FALSE)</f>
        <v>0</v>
      </c>
      <c r="E7957" s="69"/>
    </row>
    <row r="7958" spans="1:13" ht="37.5" customHeight="1">
      <c r="A7958" s="28" t="s">
        <v>71</v>
      </c>
      <c r="B7958" s="65" t="e">
        <f t="shared" ref="B7958" si="2814">HLOOKUP(D7944,$I$23:$M$32,10,FALSE)</f>
        <v>#N/A</v>
      </c>
      <c r="C7958" s="66"/>
      <c r="D7958" s="68">
        <f>VLOOKUP($I7921,DATA!$A$1:$V$200,18,FALSE)</f>
        <v>0</v>
      </c>
      <c r="E7958" s="69"/>
    </row>
    <row r="7959" spans="1:13" ht="37.5" customHeight="1">
      <c r="A7959" s="30"/>
      <c r="B7959" s="31"/>
      <c r="C7959" s="31"/>
      <c r="D7959" s="32"/>
      <c r="E7959" s="32"/>
    </row>
    <row r="7960" spans="1:13" ht="18.75" customHeight="1">
      <c r="A7960" s="72" t="s">
        <v>72</v>
      </c>
      <c r="B7960" s="72"/>
      <c r="C7960" s="72"/>
      <c r="D7960" s="72"/>
      <c r="E7960" s="72"/>
    </row>
    <row r="7961" spans="1:13" ht="22.5" customHeight="1">
      <c r="A7961" s="26" t="s">
        <v>78</v>
      </c>
    </row>
    <row r="7962" spans="1:13" ht="30" customHeight="1">
      <c r="A7962" s="27" t="s">
        <v>73</v>
      </c>
      <c r="B7962" s="73" t="s">
        <v>60</v>
      </c>
      <c r="C7962" s="74"/>
      <c r="D7962" s="73" t="s">
        <v>61</v>
      </c>
      <c r="E7962" s="74"/>
      <c r="I7962" s="1" t="s">
        <v>26</v>
      </c>
      <c r="J7962" s="1" t="s">
        <v>25</v>
      </c>
      <c r="K7962" s="1" t="s">
        <v>194</v>
      </c>
      <c r="L7962" s="1" t="s">
        <v>195</v>
      </c>
      <c r="M7962" s="1" t="s">
        <v>196</v>
      </c>
    </row>
    <row r="7963" spans="1:13" ht="52.5" customHeight="1">
      <c r="A7963" s="29" t="str">
        <f>GRD!$L$4</f>
        <v>SELECT</v>
      </c>
      <c r="B7963" s="65" t="e">
        <f t="shared" ref="B7963:B7964" si="2815">HLOOKUP(D7963,$I$42:$M$44,$G7963,FALSE)</f>
        <v>#N/A</v>
      </c>
      <c r="C7963" s="66"/>
      <c r="D7963" s="68">
        <f>VLOOKUP($I7921,DATA!$A$1:$V$200,19,FALSE)</f>
        <v>0</v>
      </c>
      <c r="E7963" s="69"/>
      <c r="G7963" s="1">
        <v>2</v>
      </c>
      <c r="H7963" s="1" t="str">
        <f t="shared" ref="H7963:H7964" si="2816">A7963</f>
        <v>SELECT</v>
      </c>
      <c r="I7963" s="1" t="e">
        <f t="shared" ref="I7963:I7964" si="2817">VLOOKUP($H7963,$H$3:$M$15,2,FALSE)</f>
        <v>#N/A</v>
      </c>
      <c r="J7963" s="1" t="e">
        <f t="shared" ref="J7963:J7964" si="2818">VLOOKUP($H7963,$H$3:$M$15,3,FALSE)</f>
        <v>#N/A</v>
      </c>
      <c r="K7963" s="1" t="e">
        <f t="shared" ref="K7963:K7964" si="2819">VLOOKUP($H7963,$H$3:$M$15,4,FALSE)</f>
        <v>#N/A</v>
      </c>
      <c r="L7963" s="1" t="e">
        <f t="shared" ref="L7963:L7964" si="2820">VLOOKUP($H7963,$H$3:$M$15,5,FALSE)</f>
        <v>#N/A</v>
      </c>
      <c r="M7963" s="1" t="e">
        <f t="shared" ref="M7963:M7964" si="2821">VLOOKUP($H7963,$H$3:$M$15,6,FALSE)</f>
        <v>#N/A</v>
      </c>
    </row>
    <row r="7964" spans="1:13" ht="52.5" customHeight="1">
      <c r="A7964" s="29" t="str">
        <f>GRD!$M$4</f>
        <v>SELECT</v>
      </c>
      <c r="B7964" s="65" t="e">
        <f t="shared" si="2815"/>
        <v>#N/A</v>
      </c>
      <c r="C7964" s="66"/>
      <c r="D7964" s="68">
        <f>VLOOKUP($I7921,DATA!$A$1:$V$200,20,FALSE)</f>
        <v>0</v>
      </c>
      <c r="E7964" s="69"/>
      <c r="G7964" s="1">
        <v>3</v>
      </c>
      <c r="H7964" s="1" t="str">
        <f t="shared" si="2816"/>
        <v>SELECT</v>
      </c>
      <c r="I7964" s="1" t="e">
        <f t="shared" si="2817"/>
        <v>#N/A</v>
      </c>
      <c r="J7964" s="1" t="e">
        <f t="shared" si="2818"/>
        <v>#N/A</v>
      </c>
      <c r="K7964" s="1" t="e">
        <f t="shared" si="2819"/>
        <v>#N/A</v>
      </c>
      <c r="L7964" s="1" t="e">
        <f t="shared" si="2820"/>
        <v>#N/A</v>
      </c>
      <c r="M7964" s="1" t="e">
        <f t="shared" si="2821"/>
        <v>#N/A</v>
      </c>
    </row>
    <row r="7965" spans="1:13" ht="37.5" customHeight="1">
      <c r="A7965" s="70" t="s">
        <v>79</v>
      </c>
      <c r="B7965" s="70"/>
      <c r="C7965" s="70"/>
      <c r="D7965" s="70"/>
      <c r="E7965" s="70"/>
    </row>
    <row r="7966" spans="1:13" ht="12" customHeight="1">
      <c r="A7966" s="33"/>
      <c r="B7966" s="33"/>
      <c r="C7966" s="33"/>
      <c r="D7966" s="33"/>
      <c r="E7966" s="33"/>
    </row>
    <row r="7967" spans="1:13" ht="30" customHeight="1">
      <c r="A7967" s="27" t="s">
        <v>73</v>
      </c>
      <c r="B7967" s="71" t="s">
        <v>60</v>
      </c>
      <c r="C7967" s="71"/>
      <c r="D7967" s="71" t="s">
        <v>61</v>
      </c>
      <c r="E7967" s="71"/>
      <c r="I7967" s="1" t="s">
        <v>26</v>
      </c>
      <c r="J7967" s="1" t="s">
        <v>25</v>
      </c>
      <c r="K7967" s="1" t="s">
        <v>194</v>
      </c>
      <c r="L7967" s="1" t="s">
        <v>195</v>
      </c>
      <c r="M7967" s="1" t="s">
        <v>196</v>
      </c>
    </row>
    <row r="7968" spans="1:13" ht="52.5" customHeight="1">
      <c r="A7968" s="29" t="str">
        <f>GRD!$N$4</f>
        <v>SELECT</v>
      </c>
      <c r="B7968" s="65" t="e">
        <f t="shared" ref="B7968:B7969" si="2822">HLOOKUP(D7968,$I$47:$M$49,$G7968,FALSE)</f>
        <v>#N/A</v>
      </c>
      <c r="C7968" s="66"/>
      <c r="D7968" s="67">
        <f>VLOOKUP($I7921,DATA!$A$1:$V$200,21,FALSE)</f>
        <v>0</v>
      </c>
      <c r="E7968" s="67"/>
      <c r="G7968" s="1">
        <v>2</v>
      </c>
      <c r="H7968" s="1" t="str">
        <f t="shared" ref="H7968:H7969" si="2823">A7968</f>
        <v>SELECT</v>
      </c>
      <c r="I7968" s="1" t="e">
        <f t="shared" ref="I7968:I8029" si="2824">VLOOKUP($H7968,$H$3:$M$15,2,FALSE)</f>
        <v>#N/A</v>
      </c>
      <c r="J7968" s="1" t="e">
        <f t="shared" ref="J7968:J8029" si="2825">VLOOKUP($H7968,$H$3:$M$15,3,FALSE)</f>
        <v>#N/A</v>
      </c>
      <c r="K7968" s="1" t="e">
        <f t="shared" ref="K7968:K8029" si="2826">VLOOKUP($H7968,$H$3:$M$15,4,FALSE)</f>
        <v>#N/A</v>
      </c>
      <c r="L7968" s="1" t="e">
        <f t="shared" ref="L7968:L8029" si="2827">VLOOKUP($H7968,$H$3:$M$15,5,FALSE)</f>
        <v>#N/A</v>
      </c>
      <c r="M7968" s="1" t="e">
        <f t="shared" ref="M7968:M8029" si="2828">VLOOKUP($H7968,$H$3:$M$15,6,FALSE)</f>
        <v>#N/A</v>
      </c>
    </row>
    <row r="7969" spans="1:13" ht="52.5" customHeight="1">
      <c r="A7969" s="29" t="str">
        <f>GRD!$O$4</f>
        <v>SELECT</v>
      </c>
      <c r="B7969" s="65" t="e">
        <f t="shared" si="2822"/>
        <v>#N/A</v>
      </c>
      <c r="C7969" s="66"/>
      <c r="D7969" s="67">
        <f>VLOOKUP($I7921,DATA!$A$1:$V$200,22,FALSE)</f>
        <v>0</v>
      </c>
      <c r="E7969" s="67"/>
      <c r="G7969" s="1">
        <v>3</v>
      </c>
      <c r="H7969" s="1" t="str">
        <f t="shared" si="2823"/>
        <v>SELECT</v>
      </c>
      <c r="I7969" s="1" t="e">
        <f t="shared" si="2824"/>
        <v>#N/A</v>
      </c>
      <c r="J7969" s="1" t="e">
        <f t="shared" si="2825"/>
        <v>#N/A</v>
      </c>
      <c r="K7969" s="1" t="e">
        <f t="shared" si="2826"/>
        <v>#N/A</v>
      </c>
      <c r="L7969" s="1" t="e">
        <f t="shared" si="2827"/>
        <v>#N/A</v>
      </c>
      <c r="M7969" s="1" t="e">
        <f t="shared" si="2828"/>
        <v>#N/A</v>
      </c>
    </row>
    <row r="7975" spans="1:13">
      <c r="A7975" s="64" t="s">
        <v>80</v>
      </c>
      <c r="B7975" s="64"/>
      <c r="C7975" s="64" t="s">
        <v>81</v>
      </c>
      <c r="D7975" s="64"/>
      <c r="E7975" s="64"/>
    </row>
    <row r="7976" spans="1:13">
      <c r="C7976" s="64" t="s">
        <v>82</v>
      </c>
      <c r="D7976" s="64"/>
      <c r="E7976" s="64"/>
    </row>
    <row r="7977" spans="1:13">
      <c r="A7977" s="1" t="s">
        <v>84</v>
      </c>
    </row>
    <row r="7979" spans="1:13">
      <c r="A7979" s="1" t="s">
        <v>83</v>
      </c>
    </row>
    <row r="7981" spans="1:13" s="21" customFormat="1" ht="18.75" customHeight="1">
      <c r="A7981" s="89" t="s">
        <v>34</v>
      </c>
      <c r="B7981" s="89"/>
      <c r="C7981" s="89"/>
      <c r="D7981" s="89"/>
      <c r="E7981" s="89"/>
      <c r="I7981" s="21">
        <f t="shared" ref="I7981" si="2829">I7921+1</f>
        <v>134</v>
      </c>
    </row>
    <row r="7982" spans="1:13" s="21" customFormat="1" ht="30" customHeight="1">
      <c r="A7982" s="90" t="s">
        <v>35</v>
      </c>
      <c r="B7982" s="90"/>
      <c r="C7982" s="90"/>
      <c r="D7982" s="90"/>
      <c r="E7982" s="90"/>
      <c r="H7982" s="1"/>
      <c r="I7982" s="1"/>
      <c r="J7982" s="1"/>
      <c r="K7982" s="1"/>
      <c r="L7982" s="1"/>
      <c r="M7982" s="1"/>
    </row>
    <row r="7983" spans="1:13" ht="18.75" customHeight="1">
      <c r="A7983" s="22" t="s">
        <v>49</v>
      </c>
      <c r="B7983" s="91" t="str">
        <f>IF((SCH!$B$2=""),"",SCH!$B$2)</f>
        <v/>
      </c>
      <c r="C7983" s="91"/>
      <c r="D7983" s="91"/>
      <c r="E7983" s="92"/>
    </row>
    <row r="7984" spans="1:13" ht="18.75" customHeight="1">
      <c r="A7984" s="23" t="s">
        <v>50</v>
      </c>
      <c r="B7984" s="82" t="str">
        <f>IF((SCH!$B$3=""),"",SCH!$B$3)</f>
        <v/>
      </c>
      <c r="C7984" s="82"/>
      <c r="D7984" s="82"/>
      <c r="E7984" s="83"/>
    </row>
    <row r="7985" spans="1:13" ht="18.75" customHeight="1">
      <c r="A7985" s="23" t="s">
        <v>56</v>
      </c>
      <c r="B7985" s="46" t="str">
        <f>IF((SCH!$B$4=""),"",SCH!$B$4)</f>
        <v/>
      </c>
      <c r="C7985" s="24" t="s">
        <v>57</v>
      </c>
      <c r="D7985" s="82" t="str">
        <f>IF((SCH!$B$5=""),"",SCH!$B$5)</f>
        <v/>
      </c>
      <c r="E7985" s="83"/>
    </row>
    <row r="7986" spans="1:13" ht="18.75" customHeight="1">
      <c r="A7986" s="23" t="s">
        <v>51</v>
      </c>
      <c r="B7986" s="82" t="str">
        <f>IF((SCH!$B$6=""),"",SCH!$B$6)</f>
        <v/>
      </c>
      <c r="C7986" s="82"/>
      <c r="D7986" s="82"/>
      <c r="E7986" s="83"/>
    </row>
    <row r="7987" spans="1:13" ht="18.75" customHeight="1">
      <c r="A7987" s="23" t="s">
        <v>52</v>
      </c>
      <c r="B7987" s="82" t="str">
        <f>IF((SCH!$B$7=""),"",SCH!$B$7)</f>
        <v/>
      </c>
      <c r="C7987" s="82"/>
      <c r="D7987" s="82"/>
      <c r="E7987" s="83"/>
    </row>
    <row r="7988" spans="1:13" ht="18.75" customHeight="1">
      <c r="A7988" s="25" t="s">
        <v>53</v>
      </c>
      <c r="B7988" s="84" t="str">
        <f>IF((SCH!$B$8=""),"",SCH!$B$8)</f>
        <v/>
      </c>
      <c r="C7988" s="84"/>
      <c r="D7988" s="84"/>
      <c r="E7988" s="85"/>
    </row>
    <row r="7989" spans="1:13" ht="26.25" customHeight="1">
      <c r="A7989" s="86" t="s">
        <v>36</v>
      </c>
      <c r="B7989" s="86"/>
      <c r="C7989" s="86"/>
      <c r="D7989" s="86"/>
      <c r="E7989" s="86"/>
    </row>
    <row r="7990" spans="1:13" s="21" customFormat="1" ht="15" customHeight="1">
      <c r="A7990" s="87" t="s">
        <v>37</v>
      </c>
      <c r="B7990" s="87"/>
      <c r="C7990" s="87"/>
      <c r="D7990" s="87"/>
      <c r="E7990" s="87"/>
      <c r="H7990" s="1"/>
      <c r="I7990" s="1"/>
      <c r="J7990" s="1"/>
      <c r="K7990" s="1"/>
      <c r="L7990" s="1"/>
      <c r="M7990" s="1"/>
    </row>
    <row r="7991" spans="1:13" s="21" customFormat="1">
      <c r="A7991" s="88" t="s">
        <v>38</v>
      </c>
      <c r="B7991" s="88"/>
      <c r="C7991" s="88"/>
      <c r="D7991" s="88"/>
      <c r="E7991" s="88"/>
      <c r="H7991" s="1"/>
      <c r="I7991" s="1"/>
      <c r="J7991" s="1"/>
      <c r="K7991" s="1"/>
      <c r="L7991" s="1"/>
      <c r="M7991" s="1"/>
    </row>
    <row r="7992" spans="1:13" ht="26.25" customHeight="1">
      <c r="A7992" s="72" t="s">
        <v>39</v>
      </c>
      <c r="B7992" s="72"/>
      <c r="C7992" s="72"/>
      <c r="D7992" s="72"/>
      <c r="E7992" s="72"/>
    </row>
    <row r="7993" spans="1:13" ht="23.25">
      <c r="A7993" s="5" t="s">
        <v>45</v>
      </c>
      <c r="B7993" s="45">
        <f>VLOOKUP($I7981,DATA!$A$1:$V$200,2,FALSE)</f>
        <v>0</v>
      </c>
      <c r="C7993" s="43" t="s">
        <v>48</v>
      </c>
      <c r="D7993" s="81">
        <f>VLOOKUP($I7981,DATA!$A$1:$V$200,3,FALSE)</f>
        <v>0</v>
      </c>
      <c r="E7993" s="81"/>
    </row>
    <row r="7994" spans="1:13" ht="23.25">
      <c r="A7994" s="5" t="s">
        <v>46</v>
      </c>
      <c r="B7994" s="79">
        <f>VLOOKUP($I7981,DATA!$A$1:$V$200,4,FALSE)</f>
        <v>0</v>
      </c>
      <c r="C7994" s="79"/>
      <c r="D7994" s="79"/>
      <c r="E7994" s="79"/>
    </row>
    <row r="7995" spans="1:13" ht="23.25">
      <c r="A7995" s="5" t="s">
        <v>47</v>
      </c>
      <c r="B7995" s="79">
        <f>VLOOKUP($I7981,DATA!$A$1:$V$200,5,FALSE)</f>
        <v>0</v>
      </c>
      <c r="C7995" s="79"/>
      <c r="D7995" s="79"/>
      <c r="E7995" s="79"/>
    </row>
    <row r="7996" spans="1:13" ht="23.25" customHeight="1">
      <c r="A7996" s="5" t="s">
        <v>40</v>
      </c>
      <c r="B7996" s="79">
        <f>VLOOKUP($I7981,DATA!$A$1:$V$200,6,FALSE)</f>
        <v>0</v>
      </c>
      <c r="C7996" s="79"/>
      <c r="D7996" s="79"/>
      <c r="E7996" s="79"/>
    </row>
    <row r="7997" spans="1:13" ht="23.25" customHeight="1">
      <c r="A7997" s="5" t="s">
        <v>41</v>
      </c>
      <c r="B7997" s="79">
        <f>VLOOKUP($I7981,DATA!$A$1:$V$200,7,FALSE)</f>
        <v>0</v>
      </c>
      <c r="C7997" s="79"/>
      <c r="D7997" s="79"/>
      <c r="E7997" s="79"/>
    </row>
    <row r="7998" spans="1:13" ht="23.25" customHeight="1">
      <c r="A7998" s="5" t="s">
        <v>42</v>
      </c>
      <c r="B7998" s="79">
        <f>VLOOKUP($I7981,DATA!$A$1:$V$200,8,FALSE)</f>
        <v>0</v>
      </c>
      <c r="C7998" s="79"/>
      <c r="D7998" s="79"/>
      <c r="E7998" s="79"/>
    </row>
    <row r="7999" spans="1:13" ht="25.5">
      <c r="A7999" s="5" t="s">
        <v>43</v>
      </c>
      <c r="B7999" s="79">
        <f>VLOOKUP($I7981,DATA!$A$1:$V$200,9,FALSE)</f>
        <v>0</v>
      </c>
      <c r="C7999" s="79"/>
      <c r="D7999" s="79"/>
      <c r="E7999" s="79"/>
    </row>
    <row r="8000" spans="1:13" ht="22.5" customHeight="1">
      <c r="A8000" s="80" t="s">
        <v>44</v>
      </c>
      <c r="B8000" s="80"/>
      <c r="C8000" s="80"/>
      <c r="D8000" s="80"/>
      <c r="E8000" s="80"/>
    </row>
    <row r="8001" spans="1:5" ht="18.75" customHeight="1">
      <c r="A8001" s="72" t="s">
        <v>58</v>
      </c>
      <c r="B8001" s="72"/>
      <c r="C8001" s="72"/>
      <c r="D8001" s="72"/>
      <c r="E8001" s="72"/>
    </row>
    <row r="8002" spans="1:5" ht="22.5" customHeight="1">
      <c r="A8002" s="26" t="s">
        <v>74</v>
      </c>
    </row>
    <row r="8003" spans="1:5" ht="18" customHeight="1">
      <c r="A8003" s="44" t="s">
        <v>59</v>
      </c>
      <c r="B8003" s="73" t="s">
        <v>60</v>
      </c>
      <c r="C8003" s="74"/>
      <c r="D8003" s="73" t="s">
        <v>61</v>
      </c>
      <c r="E8003" s="74"/>
    </row>
    <row r="8004" spans="1:5" ht="37.5" customHeight="1">
      <c r="A8004" s="28" t="s">
        <v>62</v>
      </c>
      <c r="B8004" s="65" t="e">
        <f t="shared" ref="B8004" si="2830">HLOOKUP(D8004,$I$23:$M$32,2,FALSE)</f>
        <v>#N/A</v>
      </c>
      <c r="C8004" s="66"/>
      <c r="D8004" s="68">
        <f>VLOOKUP($I7981,DATA!$A$1:$V$200,10,FALSE)</f>
        <v>0</v>
      </c>
      <c r="E8004" s="69"/>
    </row>
    <row r="8005" spans="1:5" ht="37.5" customHeight="1">
      <c r="A8005" s="28" t="s">
        <v>63</v>
      </c>
      <c r="B8005" s="65" t="e">
        <f t="shared" ref="B8005" si="2831">HLOOKUP(D8004,$I$23:$M$32,3,FALSE)</f>
        <v>#N/A</v>
      </c>
      <c r="C8005" s="66"/>
      <c r="D8005" s="68">
        <f>VLOOKUP($I7981,DATA!$A$1:$V$200,11,FALSE)</f>
        <v>0</v>
      </c>
      <c r="E8005" s="69"/>
    </row>
    <row r="8006" spans="1:5" ht="37.5" customHeight="1">
      <c r="A8006" s="28" t="s">
        <v>64</v>
      </c>
      <c r="B8006" s="65" t="e">
        <f t="shared" ref="B8006" si="2832">HLOOKUP(D8004,$I$23:$M$32,4,FALSE)</f>
        <v>#N/A</v>
      </c>
      <c r="C8006" s="66"/>
      <c r="D8006" s="68">
        <f>VLOOKUP($I7981,DATA!$A$1:$V$200,12,FALSE)</f>
        <v>0</v>
      </c>
      <c r="E8006" s="69"/>
    </row>
    <row r="8007" spans="1:5" ht="21.75" customHeight="1">
      <c r="A8007" s="26" t="s">
        <v>75</v>
      </c>
    </row>
    <row r="8008" spans="1:5" ht="18" customHeight="1">
      <c r="A8008" s="75" t="s">
        <v>65</v>
      </c>
      <c r="B8008" s="73" t="s">
        <v>60</v>
      </c>
      <c r="C8008" s="74"/>
      <c r="D8008" s="73" t="s">
        <v>61</v>
      </c>
      <c r="E8008" s="74"/>
    </row>
    <row r="8009" spans="1:5" ht="37.5" customHeight="1">
      <c r="A8009" s="76"/>
      <c r="B8009" s="65" t="e">
        <f t="shared" ref="B8009" si="2833">HLOOKUP(D8004,$I$23:$M$32,5,FALSE)</f>
        <v>#N/A</v>
      </c>
      <c r="C8009" s="66"/>
      <c r="D8009" s="68">
        <f>VLOOKUP($I7981,DATA!$A$1:$V$200,13,FALSE)</f>
        <v>0</v>
      </c>
      <c r="E8009" s="69"/>
    </row>
    <row r="8010" spans="1:5" ht="22.5" customHeight="1">
      <c r="A8010" s="26" t="s">
        <v>76</v>
      </c>
    </row>
    <row r="8011" spans="1:5" ht="18" customHeight="1">
      <c r="A8011" s="77" t="s">
        <v>66</v>
      </c>
      <c r="B8011" s="73" t="s">
        <v>60</v>
      </c>
      <c r="C8011" s="74"/>
      <c r="D8011" s="73" t="s">
        <v>61</v>
      </c>
      <c r="E8011" s="74"/>
    </row>
    <row r="8012" spans="1:5" ht="37.5" customHeight="1">
      <c r="A8012" s="78"/>
      <c r="B8012" s="65" t="e">
        <f t="shared" ref="B8012" si="2834">HLOOKUP(D8004,$I$23:$M$32,6,FALSE)</f>
        <v>#N/A</v>
      </c>
      <c r="C8012" s="66"/>
      <c r="D8012" s="68">
        <f>VLOOKUP($I7981,DATA!$A$1:$V$200,14,FALSE)</f>
        <v>0</v>
      </c>
      <c r="E8012" s="69"/>
    </row>
    <row r="8013" spans="1:5" ht="22.5" customHeight="1">
      <c r="A8013" s="26" t="s">
        <v>77</v>
      </c>
    </row>
    <row r="8014" spans="1:5" ht="30" customHeight="1">
      <c r="A8014" s="27" t="s">
        <v>67</v>
      </c>
      <c r="B8014" s="73" t="s">
        <v>60</v>
      </c>
      <c r="C8014" s="74"/>
      <c r="D8014" s="73" t="s">
        <v>61</v>
      </c>
      <c r="E8014" s="74"/>
    </row>
    <row r="8015" spans="1:5" ht="37.5" customHeight="1">
      <c r="A8015" s="28" t="s">
        <v>68</v>
      </c>
      <c r="B8015" s="65" t="e">
        <f t="shared" ref="B8015" si="2835">HLOOKUP(D8004,$I$23:$M$32,7,FALSE)</f>
        <v>#N/A</v>
      </c>
      <c r="C8015" s="66"/>
      <c r="D8015" s="68">
        <f>VLOOKUP($I7981,DATA!$A$1:$V$200,15,FALSE)</f>
        <v>0</v>
      </c>
      <c r="E8015" s="69"/>
    </row>
    <row r="8016" spans="1:5" ht="37.5" customHeight="1">
      <c r="A8016" s="28" t="s">
        <v>69</v>
      </c>
      <c r="B8016" s="65" t="e">
        <f t="shared" ref="B8016" si="2836">HLOOKUP(D8004,$I$23:$M$32,8,FALSE)</f>
        <v>#N/A</v>
      </c>
      <c r="C8016" s="66"/>
      <c r="D8016" s="68">
        <f>VLOOKUP($I7981,DATA!$A$1:$V$200,16,FALSE)</f>
        <v>0</v>
      </c>
      <c r="E8016" s="69"/>
    </row>
    <row r="8017" spans="1:13" ht="45" customHeight="1">
      <c r="A8017" s="29" t="s">
        <v>70</v>
      </c>
      <c r="B8017" s="65" t="e">
        <f t="shared" ref="B8017" si="2837">HLOOKUP(D8004,$I$23:$M$32,9,FALSE)</f>
        <v>#N/A</v>
      </c>
      <c r="C8017" s="66"/>
      <c r="D8017" s="68">
        <f>VLOOKUP($I7981,DATA!$A$1:$V$200,17,FALSE)</f>
        <v>0</v>
      </c>
      <c r="E8017" s="69"/>
    </row>
    <row r="8018" spans="1:13" ht="37.5" customHeight="1">
      <c r="A8018" s="28" t="s">
        <v>71</v>
      </c>
      <c r="B8018" s="65" t="e">
        <f t="shared" ref="B8018" si="2838">HLOOKUP(D8004,$I$23:$M$32,10,FALSE)</f>
        <v>#N/A</v>
      </c>
      <c r="C8018" s="66"/>
      <c r="D8018" s="68">
        <f>VLOOKUP($I7981,DATA!$A$1:$V$200,18,FALSE)</f>
        <v>0</v>
      </c>
      <c r="E8018" s="69"/>
    </row>
    <row r="8019" spans="1:13" ht="37.5" customHeight="1">
      <c r="A8019" s="30"/>
      <c r="B8019" s="31"/>
      <c r="C8019" s="31"/>
      <c r="D8019" s="32"/>
      <c r="E8019" s="32"/>
    </row>
    <row r="8020" spans="1:13" ht="18.75" customHeight="1">
      <c r="A8020" s="72" t="s">
        <v>72</v>
      </c>
      <c r="B8020" s="72"/>
      <c r="C8020" s="72"/>
      <c r="D8020" s="72"/>
      <c r="E8020" s="72"/>
    </row>
    <row r="8021" spans="1:13" ht="22.5" customHeight="1">
      <c r="A8021" s="26" t="s">
        <v>78</v>
      </c>
    </row>
    <row r="8022" spans="1:13" ht="30" customHeight="1">
      <c r="A8022" s="27" t="s">
        <v>73</v>
      </c>
      <c r="B8022" s="73" t="s">
        <v>60</v>
      </c>
      <c r="C8022" s="74"/>
      <c r="D8022" s="73" t="s">
        <v>61</v>
      </c>
      <c r="E8022" s="74"/>
      <c r="I8022" s="1" t="s">
        <v>26</v>
      </c>
      <c r="J8022" s="1" t="s">
        <v>25</v>
      </c>
      <c r="K8022" s="1" t="s">
        <v>194</v>
      </c>
      <c r="L8022" s="1" t="s">
        <v>195</v>
      </c>
      <c r="M8022" s="1" t="s">
        <v>196</v>
      </c>
    </row>
    <row r="8023" spans="1:13" ht="52.5" customHeight="1">
      <c r="A8023" s="29" t="str">
        <f>GRD!$L$4</f>
        <v>SELECT</v>
      </c>
      <c r="B8023" s="65" t="e">
        <f t="shared" ref="B8023:B8024" si="2839">HLOOKUP(D8023,$I$42:$M$44,$G8023,FALSE)</f>
        <v>#N/A</v>
      </c>
      <c r="C8023" s="66"/>
      <c r="D8023" s="68">
        <f>VLOOKUP($I7981,DATA!$A$1:$V$200,19,FALSE)</f>
        <v>0</v>
      </c>
      <c r="E8023" s="69"/>
      <c r="G8023" s="1">
        <v>2</v>
      </c>
      <c r="H8023" s="1" t="str">
        <f t="shared" ref="H8023:H8024" si="2840">A8023</f>
        <v>SELECT</v>
      </c>
      <c r="I8023" s="1" t="e">
        <f t="shared" ref="I8023:I8024" si="2841">VLOOKUP($H8023,$H$3:$M$15,2,FALSE)</f>
        <v>#N/A</v>
      </c>
      <c r="J8023" s="1" t="e">
        <f t="shared" ref="J8023:J8024" si="2842">VLOOKUP($H8023,$H$3:$M$15,3,FALSE)</f>
        <v>#N/A</v>
      </c>
      <c r="K8023" s="1" t="e">
        <f t="shared" ref="K8023:K8024" si="2843">VLOOKUP($H8023,$H$3:$M$15,4,FALSE)</f>
        <v>#N/A</v>
      </c>
      <c r="L8023" s="1" t="e">
        <f t="shared" ref="L8023:L8024" si="2844">VLOOKUP($H8023,$H$3:$M$15,5,FALSE)</f>
        <v>#N/A</v>
      </c>
      <c r="M8023" s="1" t="e">
        <f t="shared" ref="M8023:M8024" si="2845">VLOOKUP($H8023,$H$3:$M$15,6,FALSE)</f>
        <v>#N/A</v>
      </c>
    </row>
    <row r="8024" spans="1:13" ht="52.5" customHeight="1">
      <c r="A8024" s="29" t="str">
        <f>GRD!$M$4</f>
        <v>SELECT</v>
      </c>
      <c r="B8024" s="65" t="e">
        <f t="shared" si="2839"/>
        <v>#N/A</v>
      </c>
      <c r="C8024" s="66"/>
      <c r="D8024" s="68">
        <f>VLOOKUP($I7981,DATA!$A$1:$V$200,20,FALSE)</f>
        <v>0</v>
      </c>
      <c r="E8024" s="69"/>
      <c r="G8024" s="1">
        <v>3</v>
      </c>
      <c r="H8024" s="1" t="str">
        <f t="shared" si="2840"/>
        <v>SELECT</v>
      </c>
      <c r="I8024" s="1" t="e">
        <f t="shared" si="2841"/>
        <v>#N/A</v>
      </c>
      <c r="J8024" s="1" t="e">
        <f t="shared" si="2842"/>
        <v>#N/A</v>
      </c>
      <c r="K8024" s="1" t="e">
        <f t="shared" si="2843"/>
        <v>#N/A</v>
      </c>
      <c r="L8024" s="1" t="e">
        <f t="shared" si="2844"/>
        <v>#N/A</v>
      </c>
      <c r="M8024" s="1" t="e">
        <f t="shared" si="2845"/>
        <v>#N/A</v>
      </c>
    </row>
    <row r="8025" spans="1:13" ht="37.5" customHeight="1">
      <c r="A8025" s="70" t="s">
        <v>79</v>
      </c>
      <c r="B8025" s="70"/>
      <c r="C8025" s="70"/>
      <c r="D8025" s="70"/>
      <c r="E8025" s="70"/>
    </row>
    <row r="8026" spans="1:13" ht="12" customHeight="1">
      <c r="A8026" s="33"/>
      <c r="B8026" s="33"/>
      <c r="C8026" s="33"/>
      <c r="D8026" s="33"/>
      <c r="E8026" s="33"/>
    </row>
    <row r="8027" spans="1:13" ht="30" customHeight="1">
      <c r="A8027" s="27" t="s">
        <v>73</v>
      </c>
      <c r="B8027" s="71" t="s">
        <v>60</v>
      </c>
      <c r="C8027" s="71"/>
      <c r="D8027" s="71" t="s">
        <v>61</v>
      </c>
      <c r="E8027" s="71"/>
      <c r="I8027" s="1" t="s">
        <v>26</v>
      </c>
      <c r="J8027" s="1" t="s">
        <v>25</v>
      </c>
      <c r="K8027" s="1" t="s">
        <v>194</v>
      </c>
      <c r="L8027" s="1" t="s">
        <v>195</v>
      </c>
      <c r="M8027" s="1" t="s">
        <v>196</v>
      </c>
    </row>
    <row r="8028" spans="1:13" ht="52.5" customHeight="1">
      <c r="A8028" s="29" t="str">
        <f>GRD!$N$4</f>
        <v>SELECT</v>
      </c>
      <c r="B8028" s="65" t="e">
        <f t="shared" ref="B8028:B8029" si="2846">HLOOKUP(D8028,$I$47:$M$49,$G8028,FALSE)</f>
        <v>#N/A</v>
      </c>
      <c r="C8028" s="66"/>
      <c r="D8028" s="67">
        <f>VLOOKUP($I7981,DATA!$A$1:$V$200,21,FALSE)</f>
        <v>0</v>
      </c>
      <c r="E8028" s="67"/>
      <c r="G8028" s="1">
        <v>2</v>
      </c>
      <c r="H8028" s="1" t="str">
        <f t="shared" ref="H8028:H8029" si="2847">A8028</f>
        <v>SELECT</v>
      </c>
      <c r="I8028" s="1" t="e">
        <f t="shared" si="2824"/>
        <v>#N/A</v>
      </c>
      <c r="J8028" s="1" t="e">
        <f t="shared" si="2825"/>
        <v>#N/A</v>
      </c>
      <c r="K8028" s="1" t="e">
        <f t="shared" si="2826"/>
        <v>#N/A</v>
      </c>
      <c r="L8028" s="1" t="e">
        <f t="shared" si="2827"/>
        <v>#N/A</v>
      </c>
      <c r="M8028" s="1" t="e">
        <f t="shared" si="2828"/>
        <v>#N/A</v>
      </c>
    </row>
    <row r="8029" spans="1:13" ht="52.5" customHeight="1">
      <c r="A8029" s="29" t="str">
        <f>GRD!$O$4</f>
        <v>SELECT</v>
      </c>
      <c r="B8029" s="65" t="e">
        <f t="shared" si="2846"/>
        <v>#N/A</v>
      </c>
      <c r="C8029" s="66"/>
      <c r="D8029" s="67">
        <f>VLOOKUP($I7981,DATA!$A$1:$V$200,22,FALSE)</f>
        <v>0</v>
      </c>
      <c r="E8029" s="67"/>
      <c r="G8029" s="1">
        <v>3</v>
      </c>
      <c r="H8029" s="1" t="str">
        <f t="shared" si="2847"/>
        <v>SELECT</v>
      </c>
      <c r="I8029" s="1" t="e">
        <f t="shared" si="2824"/>
        <v>#N/A</v>
      </c>
      <c r="J8029" s="1" t="e">
        <f t="shared" si="2825"/>
        <v>#N/A</v>
      </c>
      <c r="K8029" s="1" t="e">
        <f t="shared" si="2826"/>
        <v>#N/A</v>
      </c>
      <c r="L8029" s="1" t="e">
        <f t="shared" si="2827"/>
        <v>#N/A</v>
      </c>
      <c r="M8029" s="1" t="e">
        <f t="shared" si="2828"/>
        <v>#N/A</v>
      </c>
    </row>
    <row r="8035" spans="1:13">
      <c r="A8035" s="64" t="s">
        <v>80</v>
      </c>
      <c r="B8035" s="64"/>
      <c r="C8035" s="64" t="s">
        <v>81</v>
      </c>
      <c r="D8035" s="64"/>
      <c r="E8035" s="64"/>
    </row>
    <row r="8036" spans="1:13">
      <c r="C8036" s="64" t="s">
        <v>82</v>
      </c>
      <c r="D8036" s="64"/>
      <c r="E8036" s="64"/>
    </row>
    <row r="8037" spans="1:13">
      <c r="A8037" s="1" t="s">
        <v>84</v>
      </c>
    </row>
    <row r="8039" spans="1:13">
      <c r="A8039" s="1" t="s">
        <v>83</v>
      </c>
    </row>
    <row r="8041" spans="1:13" s="21" customFormat="1" ht="18.75" customHeight="1">
      <c r="A8041" s="89" t="s">
        <v>34</v>
      </c>
      <c r="B8041" s="89"/>
      <c r="C8041" s="89"/>
      <c r="D8041" s="89"/>
      <c r="E8041" s="89"/>
      <c r="I8041" s="21">
        <f t="shared" ref="I8041" si="2848">I7981+1</f>
        <v>135</v>
      </c>
    </row>
    <row r="8042" spans="1:13" s="21" customFormat="1" ht="30" customHeight="1">
      <c r="A8042" s="90" t="s">
        <v>35</v>
      </c>
      <c r="B8042" s="90"/>
      <c r="C8042" s="90"/>
      <c r="D8042" s="90"/>
      <c r="E8042" s="90"/>
      <c r="H8042" s="1"/>
      <c r="I8042" s="1"/>
      <c r="J8042" s="1"/>
      <c r="K8042" s="1"/>
      <c r="L8042" s="1"/>
      <c r="M8042" s="1"/>
    </row>
    <row r="8043" spans="1:13" ht="18.75" customHeight="1">
      <c r="A8043" s="22" t="s">
        <v>49</v>
      </c>
      <c r="B8043" s="91" t="str">
        <f>IF((SCH!$B$2=""),"",SCH!$B$2)</f>
        <v/>
      </c>
      <c r="C8043" s="91"/>
      <c r="D8043" s="91"/>
      <c r="E8043" s="92"/>
    </row>
    <row r="8044" spans="1:13" ht="18.75" customHeight="1">
      <c r="A8044" s="23" t="s">
        <v>50</v>
      </c>
      <c r="B8044" s="82" t="str">
        <f>IF((SCH!$B$3=""),"",SCH!$B$3)</f>
        <v/>
      </c>
      <c r="C8044" s="82"/>
      <c r="D8044" s="82"/>
      <c r="E8044" s="83"/>
    </row>
    <row r="8045" spans="1:13" ht="18.75" customHeight="1">
      <c r="A8045" s="23" t="s">
        <v>56</v>
      </c>
      <c r="B8045" s="46" t="str">
        <f>IF((SCH!$B$4=""),"",SCH!$B$4)</f>
        <v/>
      </c>
      <c r="C8045" s="24" t="s">
        <v>57</v>
      </c>
      <c r="D8045" s="82" t="str">
        <f>IF((SCH!$B$5=""),"",SCH!$B$5)</f>
        <v/>
      </c>
      <c r="E8045" s="83"/>
    </row>
    <row r="8046" spans="1:13" ht="18.75" customHeight="1">
      <c r="A8046" s="23" t="s">
        <v>51</v>
      </c>
      <c r="B8046" s="82" t="str">
        <f>IF((SCH!$B$6=""),"",SCH!$B$6)</f>
        <v/>
      </c>
      <c r="C8046" s="82"/>
      <c r="D8046" s="82"/>
      <c r="E8046" s="83"/>
    </row>
    <row r="8047" spans="1:13" ht="18.75" customHeight="1">
      <c r="A8047" s="23" t="s">
        <v>52</v>
      </c>
      <c r="B8047" s="82" t="str">
        <f>IF((SCH!$B$7=""),"",SCH!$B$7)</f>
        <v/>
      </c>
      <c r="C8047" s="82"/>
      <c r="D8047" s="82"/>
      <c r="E8047" s="83"/>
    </row>
    <row r="8048" spans="1:13" ht="18.75" customHeight="1">
      <c r="A8048" s="25" t="s">
        <v>53</v>
      </c>
      <c r="B8048" s="84" t="str">
        <f>IF((SCH!$B$8=""),"",SCH!$B$8)</f>
        <v/>
      </c>
      <c r="C8048" s="84"/>
      <c r="D8048" s="84"/>
      <c r="E8048" s="85"/>
    </row>
    <row r="8049" spans="1:13" ht="26.25" customHeight="1">
      <c r="A8049" s="86" t="s">
        <v>36</v>
      </c>
      <c r="B8049" s="86"/>
      <c r="C8049" s="86"/>
      <c r="D8049" s="86"/>
      <c r="E8049" s="86"/>
    </row>
    <row r="8050" spans="1:13" s="21" customFormat="1" ht="15" customHeight="1">
      <c r="A8050" s="87" t="s">
        <v>37</v>
      </c>
      <c r="B8050" s="87"/>
      <c r="C8050" s="87"/>
      <c r="D8050" s="87"/>
      <c r="E8050" s="87"/>
      <c r="H8050" s="1"/>
      <c r="I8050" s="1"/>
      <c r="J8050" s="1"/>
      <c r="K8050" s="1"/>
      <c r="L8050" s="1"/>
      <c r="M8050" s="1"/>
    </row>
    <row r="8051" spans="1:13" s="21" customFormat="1">
      <c r="A8051" s="88" t="s">
        <v>38</v>
      </c>
      <c r="B8051" s="88"/>
      <c r="C8051" s="88"/>
      <c r="D8051" s="88"/>
      <c r="E8051" s="88"/>
      <c r="H8051" s="1"/>
      <c r="I8051" s="1"/>
      <c r="J8051" s="1"/>
      <c r="K8051" s="1"/>
      <c r="L8051" s="1"/>
      <c r="M8051" s="1"/>
    </row>
    <row r="8052" spans="1:13" ht="26.25" customHeight="1">
      <c r="A8052" s="72" t="s">
        <v>39</v>
      </c>
      <c r="B8052" s="72"/>
      <c r="C8052" s="72"/>
      <c r="D8052" s="72"/>
      <c r="E8052" s="72"/>
    </row>
    <row r="8053" spans="1:13" ht="23.25">
      <c r="A8053" s="5" t="s">
        <v>45</v>
      </c>
      <c r="B8053" s="45">
        <f>VLOOKUP($I8041,DATA!$A$1:$V$200,2,FALSE)</f>
        <v>0</v>
      </c>
      <c r="C8053" s="43" t="s">
        <v>48</v>
      </c>
      <c r="D8053" s="81">
        <f>VLOOKUP($I8041,DATA!$A$1:$V$200,3,FALSE)</f>
        <v>0</v>
      </c>
      <c r="E8053" s="81"/>
    </row>
    <row r="8054" spans="1:13" ht="23.25">
      <c r="A8054" s="5" t="s">
        <v>46</v>
      </c>
      <c r="B8054" s="79">
        <f>VLOOKUP($I8041,DATA!$A$1:$V$200,4,FALSE)</f>
        <v>0</v>
      </c>
      <c r="C8054" s="79"/>
      <c r="D8054" s="79"/>
      <c r="E8054" s="79"/>
    </row>
    <row r="8055" spans="1:13" ht="23.25">
      <c r="A8055" s="5" t="s">
        <v>47</v>
      </c>
      <c r="B8055" s="79">
        <f>VLOOKUP($I8041,DATA!$A$1:$V$200,5,FALSE)</f>
        <v>0</v>
      </c>
      <c r="C8055" s="79"/>
      <c r="D8055" s="79"/>
      <c r="E8055" s="79"/>
    </row>
    <row r="8056" spans="1:13" ht="23.25" customHeight="1">
      <c r="A8056" s="5" t="s">
        <v>40</v>
      </c>
      <c r="B8056" s="79">
        <f>VLOOKUP($I8041,DATA!$A$1:$V$200,6,FALSE)</f>
        <v>0</v>
      </c>
      <c r="C8056" s="79"/>
      <c r="D8056" s="79"/>
      <c r="E8056" s="79"/>
    </row>
    <row r="8057" spans="1:13" ht="23.25" customHeight="1">
      <c r="A8057" s="5" t="s">
        <v>41</v>
      </c>
      <c r="B8057" s="79">
        <f>VLOOKUP($I8041,DATA!$A$1:$V$200,7,FALSE)</f>
        <v>0</v>
      </c>
      <c r="C8057" s="79"/>
      <c r="D8057" s="79"/>
      <c r="E8057" s="79"/>
    </row>
    <row r="8058" spans="1:13" ht="23.25" customHeight="1">
      <c r="A8058" s="5" t="s">
        <v>42</v>
      </c>
      <c r="B8058" s="79">
        <f>VLOOKUP($I8041,DATA!$A$1:$V$200,8,FALSE)</f>
        <v>0</v>
      </c>
      <c r="C8058" s="79"/>
      <c r="D8058" s="79"/>
      <c r="E8058" s="79"/>
    </row>
    <row r="8059" spans="1:13" ht="25.5">
      <c r="A8059" s="5" t="s">
        <v>43</v>
      </c>
      <c r="B8059" s="79">
        <f>VLOOKUP($I8041,DATA!$A$1:$V$200,9,FALSE)</f>
        <v>0</v>
      </c>
      <c r="C8059" s="79"/>
      <c r="D8059" s="79"/>
      <c r="E8059" s="79"/>
    </row>
    <row r="8060" spans="1:13" ht="22.5" customHeight="1">
      <c r="A8060" s="80" t="s">
        <v>44</v>
      </c>
      <c r="B8060" s="80"/>
      <c r="C8060" s="80"/>
      <c r="D8060" s="80"/>
      <c r="E8060" s="80"/>
    </row>
    <row r="8061" spans="1:13" ht="18.75" customHeight="1">
      <c r="A8061" s="72" t="s">
        <v>58</v>
      </c>
      <c r="B8061" s="72"/>
      <c r="C8061" s="72"/>
      <c r="D8061" s="72"/>
      <c r="E8061" s="72"/>
    </row>
    <row r="8062" spans="1:13" ht="22.5" customHeight="1">
      <c r="A8062" s="26" t="s">
        <v>74</v>
      </c>
    </row>
    <row r="8063" spans="1:13" ht="18" customHeight="1">
      <c r="A8063" s="44" t="s">
        <v>59</v>
      </c>
      <c r="B8063" s="73" t="s">
        <v>60</v>
      </c>
      <c r="C8063" s="74"/>
      <c r="D8063" s="73" t="s">
        <v>61</v>
      </c>
      <c r="E8063" s="74"/>
    </row>
    <row r="8064" spans="1:13" ht="37.5" customHeight="1">
      <c r="A8064" s="28" t="s">
        <v>62</v>
      </c>
      <c r="B8064" s="65" t="e">
        <f t="shared" ref="B8064" si="2849">HLOOKUP(D8064,$I$23:$M$32,2,FALSE)</f>
        <v>#N/A</v>
      </c>
      <c r="C8064" s="66"/>
      <c r="D8064" s="68">
        <f>VLOOKUP($I8041,DATA!$A$1:$V$200,10,FALSE)</f>
        <v>0</v>
      </c>
      <c r="E8064" s="69"/>
    </row>
    <row r="8065" spans="1:5" ht="37.5" customHeight="1">
      <c r="A8065" s="28" t="s">
        <v>63</v>
      </c>
      <c r="B8065" s="65" t="e">
        <f t="shared" ref="B8065" si="2850">HLOOKUP(D8064,$I$23:$M$32,3,FALSE)</f>
        <v>#N/A</v>
      </c>
      <c r="C8065" s="66"/>
      <c r="D8065" s="68">
        <f>VLOOKUP($I8041,DATA!$A$1:$V$200,11,FALSE)</f>
        <v>0</v>
      </c>
      <c r="E8065" s="69"/>
    </row>
    <row r="8066" spans="1:5" ht="37.5" customHeight="1">
      <c r="A8066" s="28" t="s">
        <v>64</v>
      </c>
      <c r="B8066" s="65" t="e">
        <f t="shared" ref="B8066" si="2851">HLOOKUP(D8064,$I$23:$M$32,4,FALSE)</f>
        <v>#N/A</v>
      </c>
      <c r="C8066" s="66"/>
      <c r="D8066" s="68">
        <f>VLOOKUP($I8041,DATA!$A$1:$V$200,12,FALSE)</f>
        <v>0</v>
      </c>
      <c r="E8066" s="69"/>
    </row>
    <row r="8067" spans="1:5" ht="21.75" customHeight="1">
      <c r="A8067" s="26" t="s">
        <v>75</v>
      </c>
    </row>
    <row r="8068" spans="1:5" ht="18" customHeight="1">
      <c r="A8068" s="75" t="s">
        <v>65</v>
      </c>
      <c r="B8068" s="73" t="s">
        <v>60</v>
      </c>
      <c r="C8068" s="74"/>
      <c r="D8068" s="73" t="s">
        <v>61</v>
      </c>
      <c r="E8068" s="74"/>
    </row>
    <row r="8069" spans="1:5" ht="37.5" customHeight="1">
      <c r="A8069" s="76"/>
      <c r="B8069" s="65" t="e">
        <f t="shared" ref="B8069" si="2852">HLOOKUP(D8064,$I$23:$M$32,5,FALSE)</f>
        <v>#N/A</v>
      </c>
      <c r="C8069" s="66"/>
      <c r="D8069" s="68">
        <f>VLOOKUP($I8041,DATA!$A$1:$V$200,13,FALSE)</f>
        <v>0</v>
      </c>
      <c r="E8069" s="69"/>
    </row>
    <row r="8070" spans="1:5" ht="22.5" customHeight="1">
      <c r="A8070" s="26" t="s">
        <v>76</v>
      </c>
    </row>
    <row r="8071" spans="1:5" ht="18" customHeight="1">
      <c r="A8071" s="77" t="s">
        <v>66</v>
      </c>
      <c r="B8071" s="73" t="s">
        <v>60</v>
      </c>
      <c r="C8071" s="74"/>
      <c r="D8071" s="73" t="s">
        <v>61</v>
      </c>
      <c r="E8071" s="74"/>
    </row>
    <row r="8072" spans="1:5" ht="37.5" customHeight="1">
      <c r="A8072" s="78"/>
      <c r="B8072" s="65" t="e">
        <f t="shared" ref="B8072" si="2853">HLOOKUP(D8064,$I$23:$M$32,6,FALSE)</f>
        <v>#N/A</v>
      </c>
      <c r="C8072" s="66"/>
      <c r="D8072" s="68">
        <f>VLOOKUP($I8041,DATA!$A$1:$V$200,14,FALSE)</f>
        <v>0</v>
      </c>
      <c r="E8072" s="69"/>
    </row>
    <row r="8073" spans="1:5" ht="22.5" customHeight="1">
      <c r="A8073" s="26" t="s">
        <v>77</v>
      </c>
    </row>
    <row r="8074" spans="1:5" ht="30" customHeight="1">
      <c r="A8074" s="27" t="s">
        <v>67</v>
      </c>
      <c r="B8074" s="73" t="s">
        <v>60</v>
      </c>
      <c r="C8074" s="74"/>
      <c r="D8074" s="73" t="s">
        <v>61</v>
      </c>
      <c r="E8074" s="74"/>
    </row>
    <row r="8075" spans="1:5" ht="37.5" customHeight="1">
      <c r="A8075" s="28" t="s">
        <v>68</v>
      </c>
      <c r="B8075" s="65" t="e">
        <f t="shared" ref="B8075" si="2854">HLOOKUP(D8064,$I$23:$M$32,7,FALSE)</f>
        <v>#N/A</v>
      </c>
      <c r="C8075" s="66"/>
      <c r="D8075" s="68">
        <f>VLOOKUP($I8041,DATA!$A$1:$V$200,15,FALSE)</f>
        <v>0</v>
      </c>
      <c r="E8075" s="69"/>
    </row>
    <row r="8076" spans="1:5" ht="37.5" customHeight="1">
      <c r="A8076" s="28" t="s">
        <v>69</v>
      </c>
      <c r="B8076" s="65" t="e">
        <f t="shared" ref="B8076" si="2855">HLOOKUP(D8064,$I$23:$M$32,8,FALSE)</f>
        <v>#N/A</v>
      </c>
      <c r="C8076" s="66"/>
      <c r="D8076" s="68">
        <f>VLOOKUP($I8041,DATA!$A$1:$V$200,16,FALSE)</f>
        <v>0</v>
      </c>
      <c r="E8076" s="69"/>
    </row>
    <row r="8077" spans="1:5" ht="45" customHeight="1">
      <c r="A8077" s="29" t="s">
        <v>70</v>
      </c>
      <c r="B8077" s="65" t="e">
        <f t="shared" ref="B8077" si="2856">HLOOKUP(D8064,$I$23:$M$32,9,FALSE)</f>
        <v>#N/A</v>
      </c>
      <c r="C8077" s="66"/>
      <c r="D8077" s="68">
        <f>VLOOKUP($I8041,DATA!$A$1:$V$200,17,FALSE)</f>
        <v>0</v>
      </c>
      <c r="E8077" s="69"/>
    </row>
    <row r="8078" spans="1:5" ht="37.5" customHeight="1">
      <c r="A8078" s="28" t="s">
        <v>71</v>
      </c>
      <c r="B8078" s="65" t="e">
        <f t="shared" ref="B8078" si="2857">HLOOKUP(D8064,$I$23:$M$32,10,FALSE)</f>
        <v>#N/A</v>
      </c>
      <c r="C8078" s="66"/>
      <c r="D8078" s="68">
        <f>VLOOKUP($I8041,DATA!$A$1:$V$200,18,FALSE)</f>
        <v>0</v>
      </c>
      <c r="E8078" s="69"/>
    </row>
    <row r="8079" spans="1:5" ht="37.5" customHeight="1">
      <c r="A8079" s="30"/>
      <c r="B8079" s="31"/>
      <c r="C8079" s="31"/>
      <c r="D8079" s="32"/>
      <c r="E8079" s="32"/>
    </row>
    <row r="8080" spans="1:5" ht="18.75" customHeight="1">
      <c r="A8080" s="72" t="s">
        <v>72</v>
      </c>
      <c r="B8080" s="72"/>
      <c r="C8080" s="72"/>
      <c r="D8080" s="72"/>
      <c r="E8080" s="72"/>
    </row>
    <row r="8081" spans="1:13" ht="22.5" customHeight="1">
      <c r="A8081" s="26" t="s">
        <v>78</v>
      </c>
    </row>
    <row r="8082" spans="1:13" ht="30" customHeight="1">
      <c r="A8082" s="27" t="s">
        <v>73</v>
      </c>
      <c r="B8082" s="73" t="s">
        <v>60</v>
      </c>
      <c r="C8082" s="74"/>
      <c r="D8082" s="73" t="s">
        <v>61</v>
      </c>
      <c r="E8082" s="74"/>
      <c r="I8082" s="1" t="s">
        <v>26</v>
      </c>
      <c r="J8082" s="1" t="s">
        <v>25</v>
      </c>
      <c r="K8082" s="1" t="s">
        <v>194</v>
      </c>
      <c r="L8082" s="1" t="s">
        <v>195</v>
      </c>
      <c r="M8082" s="1" t="s">
        <v>196</v>
      </c>
    </row>
    <row r="8083" spans="1:13" ht="52.5" customHeight="1">
      <c r="A8083" s="29" t="str">
        <f>GRD!$L$4</f>
        <v>SELECT</v>
      </c>
      <c r="B8083" s="65" t="e">
        <f t="shared" ref="B8083:B8084" si="2858">HLOOKUP(D8083,$I$42:$M$44,$G8083,FALSE)</f>
        <v>#N/A</v>
      </c>
      <c r="C8083" s="66"/>
      <c r="D8083" s="68">
        <f>VLOOKUP($I8041,DATA!$A$1:$V$200,19,FALSE)</f>
        <v>0</v>
      </c>
      <c r="E8083" s="69"/>
      <c r="G8083" s="1">
        <v>2</v>
      </c>
      <c r="H8083" s="1" t="str">
        <f t="shared" ref="H8083:H8084" si="2859">A8083</f>
        <v>SELECT</v>
      </c>
      <c r="I8083" s="1" t="e">
        <f t="shared" ref="I8083:I8084" si="2860">VLOOKUP($H8083,$H$3:$M$15,2,FALSE)</f>
        <v>#N/A</v>
      </c>
      <c r="J8083" s="1" t="e">
        <f t="shared" ref="J8083:J8084" si="2861">VLOOKUP($H8083,$H$3:$M$15,3,FALSE)</f>
        <v>#N/A</v>
      </c>
      <c r="K8083" s="1" t="e">
        <f t="shared" ref="K8083:K8084" si="2862">VLOOKUP($H8083,$H$3:$M$15,4,FALSE)</f>
        <v>#N/A</v>
      </c>
      <c r="L8083" s="1" t="e">
        <f t="shared" ref="L8083:L8084" si="2863">VLOOKUP($H8083,$H$3:$M$15,5,FALSE)</f>
        <v>#N/A</v>
      </c>
      <c r="M8083" s="1" t="e">
        <f t="shared" ref="M8083:M8084" si="2864">VLOOKUP($H8083,$H$3:$M$15,6,FALSE)</f>
        <v>#N/A</v>
      </c>
    </row>
    <row r="8084" spans="1:13" ht="52.5" customHeight="1">
      <c r="A8084" s="29" t="str">
        <f>GRD!$M$4</f>
        <v>SELECT</v>
      </c>
      <c r="B8084" s="65" t="e">
        <f t="shared" si="2858"/>
        <v>#N/A</v>
      </c>
      <c r="C8084" s="66"/>
      <c r="D8084" s="68">
        <f>VLOOKUP($I8041,DATA!$A$1:$V$200,20,FALSE)</f>
        <v>0</v>
      </c>
      <c r="E8084" s="69"/>
      <c r="G8084" s="1">
        <v>3</v>
      </c>
      <c r="H8084" s="1" t="str">
        <f t="shared" si="2859"/>
        <v>SELECT</v>
      </c>
      <c r="I8084" s="1" t="e">
        <f t="shared" si="2860"/>
        <v>#N/A</v>
      </c>
      <c r="J8084" s="1" t="e">
        <f t="shared" si="2861"/>
        <v>#N/A</v>
      </c>
      <c r="K8084" s="1" t="e">
        <f t="shared" si="2862"/>
        <v>#N/A</v>
      </c>
      <c r="L8084" s="1" t="e">
        <f t="shared" si="2863"/>
        <v>#N/A</v>
      </c>
      <c r="M8084" s="1" t="e">
        <f t="shared" si="2864"/>
        <v>#N/A</v>
      </c>
    </row>
    <row r="8085" spans="1:13" ht="37.5" customHeight="1">
      <c r="A8085" s="70" t="s">
        <v>79</v>
      </c>
      <c r="B8085" s="70"/>
      <c r="C8085" s="70"/>
      <c r="D8085" s="70"/>
      <c r="E8085" s="70"/>
    </row>
    <row r="8086" spans="1:13" ht="12" customHeight="1">
      <c r="A8086" s="33"/>
      <c r="B8086" s="33"/>
      <c r="C8086" s="33"/>
      <c r="D8086" s="33"/>
      <c r="E8086" s="33"/>
    </row>
    <row r="8087" spans="1:13" ht="30" customHeight="1">
      <c r="A8087" s="27" t="s">
        <v>73</v>
      </c>
      <c r="B8087" s="71" t="s">
        <v>60</v>
      </c>
      <c r="C8087" s="71"/>
      <c r="D8087" s="71" t="s">
        <v>61</v>
      </c>
      <c r="E8087" s="71"/>
      <c r="I8087" s="1" t="s">
        <v>26</v>
      </c>
      <c r="J8087" s="1" t="s">
        <v>25</v>
      </c>
      <c r="K8087" s="1" t="s">
        <v>194</v>
      </c>
      <c r="L8087" s="1" t="s">
        <v>195</v>
      </c>
      <c r="M8087" s="1" t="s">
        <v>196</v>
      </c>
    </row>
    <row r="8088" spans="1:13" ht="52.5" customHeight="1">
      <c r="A8088" s="29" t="str">
        <f>GRD!$N$4</f>
        <v>SELECT</v>
      </c>
      <c r="B8088" s="65" t="e">
        <f t="shared" ref="B8088:B8089" si="2865">HLOOKUP(D8088,$I$47:$M$49,$G8088,FALSE)</f>
        <v>#N/A</v>
      </c>
      <c r="C8088" s="66"/>
      <c r="D8088" s="67">
        <f>VLOOKUP($I8041,DATA!$A$1:$V$200,21,FALSE)</f>
        <v>0</v>
      </c>
      <c r="E8088" s="67"/>
      <c r="G8088" s="1">
        <v>2</v>
      </c>
      <c r="H8088" s="1" t="str">
        <f t="shared" ref="H8088:H8089" si="2866">A8088</f>
        <v>SELECT</v>
      </c>
      <c r="I8088" s="1" t="e">
        <f t="shared" ref="I8088:I8149" si="2867">VLOOKUP($H8088,$H$3:$M$15,2,FALSE)</f>
        <v>#N/A</v>
      </c>
      <c r="J8088" s="1" t="e">
        <f t="shared" ref="J8088:J8149" si="2868">VLOOKUP($H8088,$H$3:$M$15,3,FALSE)</f>
        <v>#N/A</v>
      </c>
      <c r="K8088" s="1" t="e">
        <f t="shared" ref="K8088:K8149" si="2869">VLOOKUP($H8088,$H$3:$M$15,4,FALSE)</f>
        <v>#N/A</v>
      </c>
      <c r="L8088" s="1" t="e">
        <f t="shared" ref="L8088:L8149" si="2870">VLOOKUP($H8088,$H$3:$M$15,5,FALSE)</f>
        <v>#N/A</v>
      </c>
      <c r="M8088" s="1" t="e">
        <f t="shared" ref="M8088:M8149" si="2871">VLOOKUP($H8088,$H$3:$M$15,6,FALSE)</f>
        <v>#N/A</v>
      </c>
    </row>
    <row r="8089" spans="1:13" ht="52.5" customHeight="1">
      <c r="A8089" s="29" t="str">
        <f>GRD!$O$4</f>
        <v>SELECT</v>
      </c>
      <c r="B8089" s="65" t="e">
        <f t="shared" si="2865"/>
        <v>#N/A</v>
      </c>
      <c r="C8089" s="66"/>
      <c r="D8089" s="67">
        <f>VLOOKUP($I8041,DATA!$A$1:$V$200,22,FALSE)</f>
        <v>0</v>
      </c>
      <c r="E8089" s="67"/>
      <c r="G8089" s="1">
        <v>3</v>
      </c>
      <c r="H8089" s="1" t="str">
        <f t="shared" si="2866"/>
        <v>SELECT</v>
      </c>
      <c r="I8089" s="1" t="e">
        <f t="shared" si="2867"/>
        <v>#N/A</v>
      </c>
      <c r="J8089" s="1" t="e">
        <f t="shared" si="2868"/>
        <v>#N/A</v>
      </c>
      <c r="K8089" s="1" t="e">
        <f t="shared" si="2869"/>
        <v>#N/A</v>
      </c>
      <c r="L8089" s="1" t="e">
        <f t="shared" si="2870"/>
        <v>#N/A</v>
      </c>
      <c r="M8089" s="1" t="e">
        <f t="shared" si="2871"/>
        <v>#N/A</v>
      </c>
    </row>
    <row r="8095" spans="1:13">
      <c r="A8095" s="64" t="s">
        <v>80</v>
      </c>
      <c r="B8095" s="64"/>
      <c r="C8095" s="64" t="s">
        <v>81</v>
      </c>
      <c r="D8095" s="64"/>
      <c r="E8095" s="64"/>
    </row>
    <row r="8096" spans="1:13">
      <c r="C8096" s="64" t="s">
        <v>82</v>
      </c>
      <c r="D8096" s="64"/>
      <c r="E8096" s="64"/>
    </row>
    <row r="8097" spans="1:13">
      <c r="A8097" s="1" t="s">
        <v>84</v>
      </c>
    </row>
    <row r="8099" spans="1:13">
      <c r="A8099" s="1" t="s">
        <v>83</v>
      </c>
    </row>
    <row r="8101" spans="1:13" s="21" customFormat="1" ht="18.75" customHeight="1">
      <c r="A8101" s="89" t="s">
        <v>34</v>
      </c>
      <c r="B8101" s="89"/>
      <c r="C8101" s="89"/>
      <c r="D8101" s="89"/>
      <c r="E8101" s="89"/>
      <c r="I8101" s="21">
        <f t="shared" ref="I8101" si="2872">I8041+1</f>
        <v>136</v>
      </c>
    </row>
    <row r="8102" spans="1:13" s="21" customFormat="1" ht="30" customHeight="1">
      <c r="A8102" s="90" t="s">
        <v>35</v>
      </c>
      <c r="B8102" s="90"/>
      <c r="C8102" s="90"/>
      <c r="D8102" s="90"/>
      <c r="E8102" s="90"/>
      <c r="H8102" s="1"/>
      <c r="I8102" s="1"/>
      <c r="J8102" s="1"/>
      <c r="K8102" s="1"/>
      <c r="L8102" s="1"/>
      <c r="M8102" s="1"/>
    </row>
    <row r="8103" spans="1:13" ht="18.75" customHeight="1">
      <c r="A8103" s="22" t="s">
        <v>49</v>
      </c>
      <c r="B8103" s="91" t="str">
        <f>IF((SCH!$B$2=""),"",SCH!$B$2)</f>
        <v/>
      </c>
      <c r="C8103" s="91"/>
      <c r="D8103" s="91"/>
      <c r="E8103" s="92"/>
    </row>
    <row r="8104" spans="1:13" ht="18.75" customHeight="1">
      <c r="A8104" s="23" t="s">
        <v>50</v>
      </c>
      <c r="B8104" s="82" t="str">
        <f>IF((SCH!$B$3=""),"",SCH!$B$3)</f>
        <v/>
      </c>
      <c r="C8104" s="82"/>
      <c r="D8104" s="82"/>
      <c r="E8104" s="83"/>
    </row>
    <row r="8105" spans="1:13" ht="18.75" customHeight="1">
      <c r="A8105" s="23" t="s">
        <v>56</v>
      </c>
      <c r="B8105" s="46" t="str">
        <f>IF((SCH!$B$4=""),"",SCH!$B$4)</f>
        <v/>
      </c>
      <c r="C8105" s="24" t="s">
        <v>57</v>
      </c>
      <c r="D8105" s="82" t="str">
        <f>IF((SCH!$B$5=""),"",SCH!$B$5)</f>
        <v/>
      </c>
      <c r="E8105" s="83"/>
    </row>
    <row r="8106" spans="1:13" ht="18.75" customHeight="1">
      <c r="A8106" s="23" t="s">
        <v>51</v>
      </c>
      <c r="B8106" s="82" t="str">
        <f>IF((SCH!$B$6=""),"",SCH!$B$6)</f>
        <v/>
      </c>
      <c r="C8106" s="82"/>
      <c r="D8106" s="82"/>
      <c r="E8106" s="83"/>
    </row>
    <row r="8107" spans="1:13" ht="18.75" customHeight="1">
      <c r="A8107" s="23" t="s">
        <v>52</v>
      </c>
      <c r="B8107" s="82" t="str">
        <f>IF((SCH!$B$7=""),"",SCH!$B$7)</f>
        <v/>
      </c>
      <c r="C8107" s="82"/>
      <c r="D8107" s="82"/>
      <c r="E8107" s="83"/>
    </row>
    <row r="8108" spans="1:13" ht="18.75" customHeight="1">
      <c r="A8108" s="25" t="s">
        <v>53</v>
      </c>
      <c r="B8108" s="84" t="str">
        <f>IF((SCH!$B$8=""),"",SCH!$B$8)</f>
        <v/>
      </c>
      <c r="C8108" s="84"/>
      <c r="D8108" s="84"/>
      <c r="E8108" s="85"/>
    </row>
    <row r="8109" spans="1:13" ht="26.25" customHeight="1">
      <c r="A8109" s="86" t="s">
        <v>36</v>
      </c>
      <c r="B8109" s="86"/>
      <c r="C8109" s="86"/>
      <c r="D8109" s="86"/>
      <c r="E8109" s="86"/>
    </row>
    <row r="8110" spans="1:13" s="21" customFormat="1" ht="15" customHeight="1">
      <c r="A8110" s="87" t="s">
        <v>37</v>
      </c>
      <c r="B8110" s="87"/>
      <c r="C8110" s="87"/>
      <c r="D8110" s="87"/>
      <c r="E8110" s="87"/>
      <c r="H8110" s="1"/>
      <c r="I8110" s="1"/>
      <c r="J8110" s="1"/>
      <c r="K8110" s="1"/>
      <c r="L8110" s="1"/>
      <c r="M8110" s="1"/>
    </row>
    <row r="8111" spans="1:13" s="21" customFormat="1">
      <c r="A8111" s="88" t="s">
        <v>38</v>
      </c>
      <c r="B8111" s="88"/>
      <c r="C8111" s="88"/>
      <c r="D8111" s="88"/>
      <c r="E8111" s="88"/>
      <c r="H8111" s="1"/>
      <c r="I8111" s="1"/>
      <c r="J8111" s="1"/>
      <c r="K8111" s="1"/>
      <c r="L8111" s="1"/>
      <c r="M8111" s="1"/>
    </row>
    <row r="8112" spans="1:13" ht="26.25" customHeight="1">
      <c r="A8112" s="72" t="s">
        <v>39</v>
      </c>
      <c r="B8112" s="72"/>
      <c r="C8112" s="72"/>
      <c r="D8112" s="72"/>
      <c r="E8112" s="72"/>
    </row>
    <row r="8113" spans="1:5" ht="23.25">
      <c r="A8113" s="5" t="s">
        <v>45</v>
      </c>
      <c r="B8113" s="45">
        <f>VLOOKUP($I8101,DATA!$A$1:$V$200,2,FALSE)</f>
        <v>0</v>
      </c>
      <c r="C8113" s="43" t="s">
        <v>48</v>
      </c>
      <c r="D8113" s="81">
        <f>VLOOKUP($I8101,DATA!$A$1:$V$200,3,FALSE)</f>
        <v>0</v>
      </c>
      <c r="E8113" s="81"/>
    </row>
    <row r="8114" spans="1:5" ht="23.25">
      <c r="A8114" s="5" t="s">
        <v>46</v>
      </c>
      <c r="B8114" s="79">
        <f>VLOOKUP($I8101,DATA!$A$1:$V$200,4,FALSE)</f>
        <v>0</v>
      </c>
      <c r="C8114" s="79"/>
      <c r="D8114" s="79"/>
      <c r="E8114" s="79"/>
    </row>
    <row r="8115" spans="1:5" ht="23.25">
      <c r="A8115" s="5" t="s">
        <v>47</v>
      </c>
      <c r="B8115" s="79">
        <f>VLOOKUP($I8101,DATA!$A$1:$V$200,5,FALSE)</f>
        <v>0</v>
      </c>
      <c r="C8115" s="79"/>
      <c r="D8115" s="79"/>
      <c r="E8115" s="79"/>
    </row>
    <row r="8116" spans="1:5" ht="23.25" customHeight="1">
      <c r="A8116" s="5" t="s">
        <v>40</v>
      </c>
      <c r="B8116" s="79">
        <f>VLOOKUP($I8101,DATA!$A$1:$V$200,6,FALSE)</f>
        <v>0</v>
      </c>
      <c r="C8116" s="79"/>
      <c r="D8116" s="79"/>
      <c r="E8116" s="79"/>
    </row>
    <row r="8117" spans="1:5" ht="23.25" customHeight="1">
      <c r="A8117" s="5" t="s">
        <v>41</v>
      </c>
      <c r="B8117" s="79">
        <f>VLOOKUP($I8101,DATA!$A$1:$V$200,7,FALSE)</f>
        <v>0</v>
      </c>
      <c r="C8117" s="79"/>
      <c r="D8117" s="79"/>
      <c r="E8117" s="79"/>
    </row>
    <row r="8118" spans="1:5" ht="23.25" customHeight="1">
      <c r="A8118" s="5" t="s">
        <v>42</v>
      </c>
      <c r="B8118" s="79">
        <f>VLOOKUP($I8101,DATA!$A$1:$V$200,8,FALSE)</f>
        <v>0</v>
      </c>
      <c r="C8118" s="79"/>
      <c r="D8118" s="79"/>
      <c r="E8118" s="79"/>
    </row>
    <row r="8119" spans="1:5" ht="25.5">
      <c r="A8119" s="5" t="s">
        <v>43</v>
      </c>
      <c r="B8119" s="79">
        <f>VLOOKUP($I8101,DATA!$A$1:$V$200,9,FALSE)</f>
        <v>0</v>
      </c>
      <c r="C8119" s="79"/>
      <c r="D8119" s="79"/>
      <c r="E8119" s="79"/>
    </row>
    <row r="8120" spans="1:5" ht="22.5" customHeight="1">
      <c r="A8120" s="80" t="s">
        <v>44</v>
      </c>
      <c r="B8120" s="80"/>
      <c r="C8120" s="80"/>
      <c r="D8120" s="80"/>
      <c r="E8120" s="80"/>
    </row>
    <row r="8121" spans="1:5" ht="18.75" customHeight="1">
      <c r="A8121" s="72" t="s">
        <v>58</v>
      </c>
      <c r="B8121" s="72"/>
      <c r="C8121" s="72"/>
      <c r="D8121" s="72"/>
      <c r="E8121" s="72"/>
    </row>
    <row r="8122" spans="1:5" ht="22.5" customHeight="1">
      <c r="A8122" s="26" t="s">
        <v>74</v>
      </c>
    </row>
    <row r="8123" spans="1:5" ht="18" customHeight="1">
      <c r="A8123" s="44" t="s">
        <v>59</v>
      </c>
      <c r="B8123" s="73" t="s">
        <v>60</v>
      </c>
      <c r="C8123" s="74"/>
      <c r="D8123" s="73" t="s">
        <v>61</v>
      </c>
      <c r="E8123" s="74"/>
    </row>
    <row r="8124" spans="1:5" ht="37.5" customHeight="1">
      <c r="A8124" s="28" t="s">
        <v>62</v>
      </c>
      <c r="B8124" s="65" t="e">
        <f t="shared" ref="B8124" si="2873">HLOOKUP(D8124,$I$23:$M$32,2,FALSE)</f>
        <v>#N/A</v>
      </c>
      <c r="C8124" s="66"/>
      <c r="D8124" s="68">
        <f>VLOOKUP($I8101,DATA!$A$1:$V$200,10,FALSE)</f>
        <v>0</v>
      </c>
      <c r="E8124" s="69"/>
    </row>
    <row r="8125" spans="1:5" ht="37.5" customHeight="1">
      <c r="A8125" s="28" t="s">
        <v>63</v>
      </c>
      <c r="B8125" s="65" t="e">
        <f t="shared" ref="B8125" si="2874">HLOOKUP(D8124,$I$23:$M$32,3,FALSE)</f>
        <v>#N/A</v>
      </c>
      <c r="C8125" s="66"/>
      <c r="D8125" s="68">
        <f>VLOOKUP($I8101,DATA!$A$1:$V$200,11,FALSE)</f>
        <v>0</v>
      </c>
      <c r="E8125" s="69"/>
    </row>
    <row r="8126" spans="1:5" ht="37.5" customHeight="1">
      <c r="A8126" s="28" t="s">
        <v>64</v>
      </c>
      <c r="B8126" s="65" t="e">
        <f t="shared" ref="B8126" si="2875">HLOOKUP(D8124,$I$23:$M$32,4,FALSE)</f>
        <v>#N/A</v>
      </c>
      <c r="C8126" s="66"/>
      <c r="D8126" s="68">
        <f>VLOOKUP($I8101,DATA!$A$1:$V$200,12,FALSE)</f>
        <v>0</v>
      </c>
      <c r="E8126" s="69"/>
    </row>
    <row r="8127" spans="1:5" ht="21.75" customHeight="1">
      <c r="A8127" s="26" t="s">
        <v>75</v>
      </c>
    </row>
    <row r="8128" spans="1:5" ht="18" customHeight="1">
      <c r="A8128" s="75" t="s">
        <v>65</v>
      </c>
      <c r="B8128" s="73" t="s">
        <v>60</v>
      </c>
      <c r="C8128" s="74"/>
      <c r="D8128" s="73" t="s">
        <v>61</v>
      </c>
      <c r="E8128" s="74"/>
    </row>
    <row r="8129" spans="1:13" ht="37.5" customHeight="1">
      <c r="A8129" s="76"/>
      <c r="B8129" s="65" t="e">
        <f t="shared" ref="B8129" si="2876">HLOOKUP(D8124,$I$23:$M$32,5,FALSE)</f>
        <v>#N/A</v>
      </c>
      <c r="C8129" s="66"/>
      <c r="D8129" s="68">
        <f>VLOOKUP($I8101,DATA!$A$1:$V$200,13,FALSE)</f>
        <v>0</v>
      </c>
      <c r="E8129" s="69"/>
    </row>
    <row r="8130" spans="1:13" ht="22.5" customHeight="1">
      <c r="A8130" s="26" t="s">
        <v>76</v>
      </c>
    </row>
    <row r="8131" spans="1:13" ht="18" customHeight="1">
      <c r="A8131" s="77" t="s">
        <v>66</v>
      </c>
      <c r="B8131" s="73" t="s">
        <v>60</v>
      </c>
      <c r="C8131" s="74"/>
      <c r="D8131" s="73" t="s">
        <v>61</v>
      </c>
      <c r="E8131" s="74"/>
    </row>
    <row r="8132" spans="1:13" ht="37.5" customHeight="1">
      <c r="A8132" s="78"/>
      <c r="B8132" s="65" t="e">
        <f t="shared" ref="B8132" si="2877">HLOOKUP(D8124,$I$23:$M$32,6,FALSE)</f>
        <v>#N/A</v>
      </c>
      <c r="C8132" s="66"/>
      <c r="D8132" s="68">
        <f>VLOOKUP($I8101,DATA!$A$1:$V$200,14,FALSE)</f>
        <v>0</v>
      </c>
      <c r="E8132" s="69"/>
    </row>
    <row r="8133" spans="1:13" ht="22.5" customHeight="1">
      <c r="A8133" s="26" t="s">
        <v>77</v>
      </c>
    </row>
    <row r="8134" spans="1:13" ht="30" customHeight="1">
      <c r="A8134" s="27" t="s">
        <v>67</v>
      </c>
      <c r="B8134" s="73" t="s">
        <v>60</v>
      </c>
      <c r="C8134" s="74"/>
      <c r="D8134" s="73" t="s">
        <v>61</v>
      </c>
      <c r="E8134" s="74"/>
    </row>
    <row r="8135" spans="1:13" ht="37.5" customHeight="1">
      <c r="A8135" s="28" t="s">
        <v>68</v>
      </c>
      <c r="B8135" s="65" t="e">
        <f t="shared" ref="B8135" si="2878">HLOOKUP(D8124,$I$23:$M$32,7,FALSE)</f>
        <v>#N/A</v>
      </c>
      <c r="C8135" s="66"/>
      <c r="D8135" s="68">
        <f>VLOOKUP($I8101,DATA!$A$1:$V$200,15,FALSE)</f>
        <v>0</v>
      </c>
      <c r="E8135" s="69"/>
    </row>
    <row r="8136" spans="1:13" ht="37.5" customHeight="1">
      <c r="A8136" s="28" t="s">
        <v>69</v>
      </c>
      <c r="B8136" s="65" t="e">
        <f t="shared" ref="B8136" si="2879">HLOOKUP(D8124,$I$23:$M$32,8,FALSE)</f>
        <v>#N/A</v>
      </c>
      <c r="C8136" s="66"/>
      <c r="D8136" s="68">
        <f>VLOOKUP($I8101,DATA!$A$1:$V$200,16,FALSE)</f>
        <v>0</v>
      </c>
      <c r="E8136" s="69"/>
    </row>
    <row r="8137" spans="1:13" ht="45" customHeight="1">
      <c r="A8137" s="29" t="s">
        <v>70</v>
      </c>
      <c r="B8137" s="65" t="e">
        <f t="shared" ref="B8137" si="2880">HLOOKUP(D8124,$I$23:$M$32,9,FALSE)</f>
        <v>#N/A</v>
      </c>
      <c r="C8137" s="66"/>
      <c r="D8137" s="68">
        <f>VLOOKUP($I8101,DATA!$A$1:$V$200,17,FALSE)</f>
        <v>0</v>
      </c>
      <c r="E8137" s="69"/>
    </row>
    <row r="8138" spans="1:13" ht="37.5" customHeight="1">
      <c r="A8138" s="28" t="s">
        <v>71</v>
      </c>
      <c r="B8138" s="65" t="e">
        <f t="shared" ref="B8138" si="2881">HLOOKUP(D8124,$I$23:$M$32,10,FALSE)</f>
        <v>#N/A</v>
      </c>
      <c r="C8138" s="66"/>
      <c r="D8138" s="68">
        <f>VLOOKUP($I8101,DATA!$A$1:$V$200,18,FALSE)</f>
        <v>0</v>
      </c>
      <c r="E8138" s="69"/>
    </row>
    <row r="8139" spans="1:13" ht="37.5" customHeight="1">
      <c r="A8139" s="30"/>
      <c r="B8139" s="31"/>
      <c r="C8139" s="31"/>
      <c r="D8139" s="32"/>
      <c r="E8139" s="32"/>
    </row>
    <row r="8140" spans="1:13" ht="18.75" customHeight="1">
      <c r="A8140" s="72" t="s">
        <v>72</v>
      </c>
      <c r="B8140" s="72"/>
      <c r="C8140" s="72"/>
      <c r="D8140" s="72"/>
      <c r="E8140" s="72"/>
    </row>
    <row r="8141" spans="1:13" ht="22.5" customHeight="1">
      <c r="A8141" s="26" t="s">
        <v>78</v>
      </c>
    </row>
    <row r="8142" spans="1:13" ht="30" customHeight="1">
      <c r="A8142" s="27" t="s">
        <v>73</v>
      </c>
      <c r="B8142" s="73" t="s">
        <v>60</v>
      </c>
      <c r="C8142" s="74"/>
      <c r="D8142" s="73" t="s">
        <v>61</v>
      </c>
      <c r="E8142" s="74"/>
      <c r="I8142" s="1" t="s">
        <v>26</v>
      </c>
      <c r="J8142" s="1" t="s">
        <v>25</v>
      </c>
      <c r="K8142" s="1" t="s">
        <v>194</v>
      </c>
      <c r="L8142" s="1" t="s">
        <v>195</v>
      </c>
      <c r="M8142" s="1" t="s">
        <v>196</v>
      </c>
    </row>
    <row r="8143" spans="1:13" ht="52.5" customHeight="1">
      <c r="A8143" s="29" t="str">
        <f>GRD!$L$4</f>
        <v>SELECT</v>
      </c>
      <c r="B8143" s="65" t="e">
        <f t="shared" ref="B8143:B8144" si="2882">HLOOKUP(D8143,$I$42:$M$44,$G8143,FALSE)</f>
        <v>#N/A</v>
      </c>
      <c r="C8143" s="66"/>
      <c r="D8143" s="68">
        <f>VLOOKUP($I8101,DATA!$A$1:$V$200,19,FALSE)</f>
        <v>0</v>
      </c>
      <c r="E8143" s="69"/>
      <c r="G8143" s="1">
        <v>2</v>
      </c>
      <c r="H8143" s="1" t="str">
        <f t="shared" ref="H8143:H8144" si="2883">A8143</f>
        <v>SELECT</v>
      </c>
      <c r="I8143" s="1" t="e">
        <f t="shared" ref="I8143:I8144" si="2884">VLOOKUP($H8143,$H$3:$M$15,2,FALSE)</f>
        <v>#N/A</v>
      </c>
      <c r="J8143" s="1" t="e">
        <f t="shared" ref="J8143:J8144" si="2885">VLOOKUP($H8143,$H$3:$M$15,3,FALSE)</f>
        <v>#N/A</v>
      </c>
      <c r="K8143" s="1" t="e">
        <f t="shared" ref="K8143:K8144" si="2886">VLOOKUP($H8143,$H$3:$M$15,4,FALSE)</f>
        <v>#N/A</v>
      </c>
      <c r="L8143" s="1" t="e">
        <f t="shared" ref="L8143:L8144" si="2887">VLOOKUP($H8143,$H$3:$M$15,5,FALSE)</f>
        <v>#N/A</v>
      </c>
      <c r="M8143" s="1" t="e">
        <f t="shared" ref="M8143:M8144" si="2888">VLOOKUP($H8143,$H$3:$M$15,6,FALSE)</f>
        <v>#N/A</v>
      </c>
    </row>
    <row r="8144" spans="1:13" ht="52.5" customHeight="1">
      <c r="A8144" s="29" t="str">
        <f>GRD!$M$4</f>
        <v>SELECT</v>
      </c>
      <c r="B8144" s="65" t="e">
        <f t="shared" si="2882"/>
        <v>#N/A</v>
      </c>
      <c r="C8144" s="66"/>
      <c r="D8144" s="68">
        <f>VLOOKUP($I8101,DATA!$A$1:$V$200,20,FALSE)</f>
        <v>0</v>
      </c>
      <c r="E8144" s="69"/>
      <c r="G8144" s="1">
        <v>3</v>
      </c>
      <c r="H8144" s="1" t="str">
        <f t="shared" si="2883"/>
        <v>SELECT</v>
      </c>
      <c r="I8144" s="1" t="e">
        <f t="shared" si="2884"/>
        <v>#N/A</v>
      </c>
      <c r="J8144" s="1" t="e">
        <f t="shared" si="2885"/>
        <v>#N/A</v>
      </c>
      <c r="K8144" s="1" t="e">
        <f t="shared" si="2886"/>
        <v>#N/A</v>
      </c>
      <c r="L8144" s="1" t="e">
        <f t="shared" si="2887"/>
        <v>#N/A</v>
      </c>
      <c r="M8144" s="1" t="e">
        <f t="shared" si="2888"/>
        <v>#N/A</v>
      </c>
    </row>
    <row r="8145" spans="1:13" ht="37.5" customHeight="1">
      <c r="A8145" s="70" t="s">
        <v>79</v>
      </c>
      <c r="B8145" s="70"/>
      <c r="C8145" s="70"/>
      <c r="D8145" s="70"/>
      <c r="E8145" s="70"/>
    </row>
    <row r="8146" spans="1:13" ht="12" customHeight="1">
      <c r="A8146" s="33"/>
      <c r="B8146" s="33"/>
      <c r="C8146" s="33"/>
      <c r="D8146" s="33"/>
      <c r="E8146" s="33"/>
    </row>
    <row r="8147" spans="1:13" ht="30" customHeight="1">
      <c r="A8147" s="27" t="s">
        <v>73</v>
      </c>
      <c r="B8147" s="71" t="s">
        <v>60</v>
      </c>
      <c r="C8147" s="71"/>
      <c r="D8147" s="71" t="s">
        <v>61</v>
      </c>
      <c r="E8147" s="71"/>
      <c r="I8147" s="1" t="s">
        <v>26</v>
      </c>
      <c r="J8147" s="1" t="s">
        <v>25</v>
      </c>
      <c r="K8147" s="1" t="s">
        <v>194</v>
      </c>
      <c r="L8147" s="1" t="s">
        <v>195</v>
      </c>
      <c r="M8147" s="1" t="s">
        <v>196</v>
      </c>
    </row>
    <row r="8148" spans="1:13" ht="52.5" customHeight="1">
      <c r="A8148" s="29" t="str">
        <f>GRD!$N$4</f>
        <v>SELECT</v>
      </c>
      <c r="B8148" s="65" t="e">
        <f t="shared" ref="B8148:B8149" si="2889">HLOOKUP(D8148,$I$47:$M$49,$G8148,FALSE)</f>
        <v>#N/A</v>
      </c>
      <c r="C8148" s="66"/>
      <c r="D8148" s="67">
        <f>VLOOKUP($I8101,DATA!$A$1:$V$200,21,FALSE)</f>
        <v>0</v>
      </c>
      <c r="E8148" s="67"/>
      <c r="G8148" s="1">
        <v>2</v>
      </c>
      <c r="H8148" s="1" t="str">
        <f t="shared" ref="H8148:H8149" si="2890">A8148</f>
        <v>SELECT</v>
      </c>
      <c r="I8148" s="1" t="e">
        <f t="shared" si="2867"/>
        <v>#N/A</v>
      </c>
      <c r="J8148" s="1" t="e">
        <f t="shared" si="2868"/>
        <v>#N/A</v>
      </c>
      <c r="K8148" s="1" t="e">
        <f t="shared" si="2869"/>
        <v>#N/A</v>
      </c>
      <c r="L8148" s="1" t="e">
        <f t="shared" si="2870"/>
        <v>#N/A</v>
      </c>
      <c r="M8148" s="1" t="e">
        <f t="shared" si="2871"/>
        <v>#N/A</v>
      </c>
    </row>
    <row r="8149" spans="1:13" ht="52.5" customHeight="1">
      <c r="A8149" s="29" t="str">
        <f>GRD!$O$4</f>
        <v>SELECT</v>
      </c>
      <c r="B8149" s="65" t="e">
        <f t="shared" si="2889"/>
        <v>#N/A</v>
      </c>
      <c r="C8149" s="66"/>
      <c r="D8149" s="67">
        <f>VLOOKUP($I8101,DATA!$A$1:$V$200,22,FALSE)</f>
        <v>0</v>
      </c>
      <c r="E8149" s="67"/>
      <c r="G8149" s="1">
        <v>3</v>
      </c>
      <c r="H8149" s="1" t="str">
        <f t="shared" si="2890"/>
        <v>SELECT</v>
      </c>
      <c r="I8149" s="1" t="e">
        <f t="shared" si="2867"/>
        <v>#N/A</v>
      </c>
      <c r="J8149" s="1" t="e">
        <f t="shared" si="2868"/>
        <v>#N/A</v>
      </c>
      <c r="K8149" s="1" t="e">
        <f t="shared" si="2869"/>
        <v>#N/A</v>
      </c>
      <c r="L8149" s="1" t="e">
        <f t="shared" si="2870"/>
        <v>#N/A</v>
      </c>
      <c r="M8149" s="1" t="e">
        <f t="shared" si="2871"/>
        <v>#N/A</v>
      </c>
    </row>
    <row r="8155" spans="1:13">
      <c r="A8155" s="64" t="s">
        <v>80</v>
      </c>
      <c r="B8155" s="64"/>
      <c r="C8155" s="64" t="s">
        <v>81</v>
      </c>
      <c r="D8155" s="64"/>
      <c r="E8155" s="64"/>
    </row>
    <row r="8156" spans="1:13">
      <c r="C8156" s="64" t="s">
        <v>82</v>
      </c>
      <c r="D8156" s="64"/>
      <c r="E8156" s="64"/>
    </row>
    <row r="8157" spans="1:13">
      <c r="A8157" s="1" t="s">
        <v>84</v>
      </c>
    </row>
    <row r="8159" spans="1:13">
      <c r="A8159" s="1" t="s">
        <v>83</v>
      </c>
    </row>
    <row r="8161" spans="1:13" s="21" customFormat="1" ht="18.75" customHeight="1">
      <c r="A8161" s="89" t="s">
        <v>34</v>
      </c>
      <c r="B8161" s="89"/>
      <c r="C8161" s="89"/>
      <c r="D8161" s="89"/>
      <c r="E8161" s="89"/>
      <c r="I8161" s="21">
        <f t="shared" ref="I8161" si="2891">I8101+1</f>
        <v>137</v>
      </c>
    </row>
    <row r="8162" spans="1:13" s="21" customFormat="1" ht="30" customHeight="1">
      <c r="A8162" s="90" t="s">
        <v>35</v>
      </c>
      <c r="B8162" s="90"/>
      <c r="C8162" s="90"/>
      <c r="D8162" s="90"/>
      <c r="E8162" s="90"/>
      <c r="H8162" s="1"/>
      <c r="I8162" s="1"/>
      <c r="J8162" s="1"/>
      <c r="K8162" s="1"/>
      <c r="L8162" s="1"/>
      <c r="M8162" s="1"/>
    </row>
    <row r="8163" spans="1:13" ht="18.75" customHeight="1">
      <c r="A8163" s="22" t="s">
        <v>49</v>
      </c>
      <c r="B8163" s="91" t="str">
        <f>IF((SCH!$B$2=""),"",SCH!$B$2)</f>
        <v/>
      </c>
      <c r="C8163" s="91"/>
      <c r="D8163" s="91"/>
      <c r="E8163" s="92"/>
    </row>
    <row r="8164" spans="1:13" ht="18.75" customHeight="1">
      <c r="A8164" s="23" t="s">
        <v>50</v>
      </c>
      <c r="B8164" s="82" t="str">
        <f>IF((SCH!$B$3=""),"",SCH!$B$3)</f>
        <v/>
      </c>
      <c r="C8164" s="82"/>
      <c r="D8164" s="82"/>
      <c r="E8164" s="83"/>
    </row>
    <row r="8165" spans="1:13" ht="18.75" customHeight="1">
      <c r="A8165" s="23" t="s">
        <v>56</v>
      </c>
      <c r="B8165" s="46" t="str">
        <f>IF((SCH!$B$4=""),"",SCH!$B$4)</f>
        <v/>
      </c>
      <c r="C8165" s="24" t="s">
        <v>57</v>
      </c>
      <c r="D8165" s="82" t="str">
        <f>IF((SCH!$B$5=""),"",SCH!$B$5)</f>
        <v/>
      </c>
      <c r="E8165" s="83"/>
    </row>
    <row r="8166" spans="1:13" ht="18.75" customHeight="1">
      <c r="A8166" s="23" t="s">
        <v>51</v>
      </c>
      <c r="B8166" s="82" t="str">
        <f>IF((SCH!$B$6=""),"",SCH!$B$6)</f>
        <v/>
      </c>
      <c r="C8166" s="82"/>
      <c r="D8166" s="82"/>
      <c r="E8166" s="83"/>
    </row>
    <row r="8167" spans="1:13" ht="18.75" customHeight="1">
      <c r="A8167" s="23" t="s">
        <v>52</v>
      </c>
      <c r="B8167" s="82" t="str">
        <f>IF((SCH!$B$7=""),"",SCH!$B$7)</f>
        <v/>
      </c>
      <c r="C8167" s="82"/>
      <c r="D8167" s="82"/>
      <c r="E8167" s="83"/>
    </row>
    <row r="8168" spans="1:13" ht="18.75" customHeight="1">
      <c r="A8168" s="25" t="s">
        <v>53</v>
      </c>
      <c r="B8168" s="84" t="str">
        <f>IF((SCH!$B$8=""),"",SCH!$B$8)</f>
        <v/>
      </c>
      <c r="C8168" s="84"/>
      <c r="D8168" s="84"/>
      <c r="E8168" s="85"/>
    </row>
    <row r="8169" spans="1:13" ht="26.25" customHeight="1">
      <c r="A8169" s="86" t="s">
        <v>36</v>
      </c>
      <c r="B8169" s="86"/>
      <c r="C8169" s="86"/>
      <c r="D8169" s="86"/>
      <c r="E8169" s="86"/>
    </row>
    <row r="8170" spans="1:13" s="21" customFormat="1" ht="15" customHeight="1">
      <c r="A8170" s="87" t="s">
        <v>37</v>
      </c>
      <c r="B8170" s="87"/>
      <c r="C8170" s="87"/>
      <c r="D8170" s="87"/>
      <c r="E8170" s="87"/>
      <c r="H8170" s="1"/>
      <c r="I8170" s="1"/>
      <c r="J8170" s="1"/>
      <c r="K8170" s="1"/>
      <c r="L8170" s="1"/>
      <c r="M8170" s="1"/>
    </row>
    <row r="8171" spans="1:13" s="21" customFormat="1">
      <c r="A8171" s="88" t="s">
        <v>38</v>
      </c>
      <c r="B8171" s="88"/>
      <c r="C8171" s="88"/>
      <c r="D8171" s="88"/>
      <c r="E8171" s="88"/>
      <c r="H8171" s="1"/>
      <c r="I8171" s="1"/>
      <c r="J8171" s="1"/>
      <c r="K8171" s="1"/>
      <c r="L8171" s="1"/>
      <c r="M8171" s="1"/>
    </row>
    <row r="8172" spans="1:13" ht="26.25" customHeight="1">
      <c r="A8172" s="72" t="s">
        <v>39</v>
      </c>
      <c r="B8172" s="72"/>
      <c r="C8172" s="72"/>
      <c r="D8172" s="72"/>
      <c r="E8172" s="72"/>
    </row>
    <row r="8173" spans="1:13" ht="23.25">
      <c r="A8173" s="5" t="s">
        <v>45</v>
      </c>
      <c r="B8173" s="45">
        <f>VLOOKUP($I8161,DATA!$A$1:$V$200,2,FALSE)</f>
        <v>0</v>
      </c>
      <c r="C8173" s="43" t="s">
        <v>48</v>
      </c>
      <c r="D8173" s="81">
        <f>VLOOKUP($I8161,DATA!$A$1:$V$200,3,FALSE)</f>
        <v>0</v>
      </c>
      <c r="E8173" s="81"/>
    </row>
    <row r="8174" spans="1:13" ht="23.25">
      <c r="A8174" s="5" t="s">
        <v>46</v>
      </c>
      <c r="B8174" s="79">
        <f>VLOOKUP($I8161,DATA!$A$1:$V$200,4,FALSE)</f>
        <v>0</v>
      </c>
      <c r="C8174" s="79"/>
      <c r="D8174" s="79"/>
      <c r="E8174" s="79"/>
    </row>
    <row r="8175" spans="1:13" ht="23.25">
      <c r="A8175" s="5" t="s">
        <v>47</v>
      </c>
      <c r="B8175" s="79">
        <f>VLOOKUP($I8161,DATA!$A$1:$V$200,5,FALSE)</f>
        <v>0</v>
      </c>
      <c r="C8175" s="79"/>
      <c r="D8175" s="79"/>
      <c r="E8175" s="79"/>
    </row>
    <row r="8176" spans="1:13" ht="23.25" customHeight="1">
      <c r="A8176" s="5" t="s">
        <v>40</v>
      </c>
      <c r="B8176" s="79">
        <f>VLOOKUP($I8161,DATA!$A$1:$V$200,6,FALSE)</f>
        <v>0</v>
      </c>
      <c r="C8176" s="79"/>
      <c r="D8176" s="79"/>
      <c r="E8176" s="79"/>
    </row>
    <row r="8177" spans="1:5" ht="23.25" customHeight="1">
      <c r="A8177" s="5" t="s">
        <v>41</v>
      </c>
      <c r="B8177" s="79">
        <f>VLOOKUP($I8161,DATA!$A$1:$V$200,7,FALSE)</f>
        <v>0</v>
      </c>
      <c r="C8177" s="79"/>
      <c r="D8177" s="79"/>
      <c r="E8177" s="79"/>
    </row>
    <row r="8178" spans="1:5" ht="23.25" customHeight="1">
      <c r="A8178" s="5" t="s">
        <v>42</v>
      </c>
      <c r="B8178" s="79">
        <f>VLOOKUP($I8161,DATA!$A$1:$V$200,8,FALSE)</f>
        <v>0</v>
      </c>
      <c r="C8178" s="79"/>
      <c r="D8178" s="79"/>
      <c r="E8178" s="79"/>
    </row>
    <row r="8179" spans="1:5" ht="25.5">
      <c r="A8179" s="5" t="s">
        <v>43</v>
      </c>
      <c r="B8179" s="79">
        <f>VLOOKUP($I8161,DATA!$A$1:$V$200,9,FALSE)</f>
        <v>0</v>
      </c>
      <c r="C8179" s="79"/>
      <c r="D8179" s="79"/>
      <c r="E8179" s="79"/>
    </row>
    <row r="8180" spans="1:5" ht="22.5" customHeight="1">
      <c r="A8180" s="80" t="s">
        <v>44</v>
      </c>
      <c r="B8180" s="80"/>
      <c r="C8180" s="80"/>
      <c r="D8180" s="80"/>
      <c r="E8180" s="80"/>
    </row>
    <row r="8181" spans="1:5" ht="18.75" customHeight="1">
      <c r="A8181" s="72" t="s">
        <v>58</v>
      </c>
      <c r="B8181" s="72"/>
      <c r="C8181" s="72"/>
      <c r="D8181" s="72"/>
      <c r="E8181" s="72"/>
    </row>
    <row r="8182" spans="1:5" ht="22.5" customHeight="1">
      <c r="A8182" s="26" t="s">
        <v>74</v>
      </c>
    </row>
    <row r="8183" spans="1:5" ht="18" customHeight="1">
      <c r="A8183" s="44" t="s">
        <v>59</v>
      </c>
      <c r="B8183" s="73" t="s">
        <v>60</v>
      </c>
      <c r="C8183" s="74"/>
      <c r="D8183" s="73" t="s">
        <v>61</v>
      </c>
      <c r="E8183" s="74"/>
    </row>
    <row r="8184" spans="1:5" ht="37.5" customHeight="1">
      <c r="A8184" s="28" t="s">
        <v>62</v>
      </c>
      <c r="B8184" s="65" t="e">
        <f t="shared" ref="B8184" si="2892">HLOOKUP(D8184,$I$23:$M$32,2,FALSE)</f>
        <v>#N/A</v>
      </c>
      <c r="C8184" s="66"/>
      <c r="D8184" s="68">
        <f>VLOOKUP($I8161,DATA!$A$1:$V$200,10,FALSE)</f>
        <v>0</v>
      </c>
      <c r="E8184" s="69"/>
    </row>
    <row r="8185" spans="1:5" ht="37.5" customHeight="1">
      <c r="A8185" s="28" t="s">
        <v>63</v>
      </c>
      <c r="B8185" s="65" t="e">
        <f t="shared" ref="B8185" si="2893">HLOOKUP(D8184,$I$23:$M$32,3,FALSE)</f>
        <v>#N/A</v>
      </c>
      <c r="C8185" s="66"/>
      <c r="D8185" s="68">
        <f>VLOOKUP($I8161,DATA!$A$1:$V$200,11,FALSE)</f>
        <v>0</v>
      </c>
      <c r="E8185" s="69"/>
    </row>
    <row r="8186" spans="1:5" ht="37.5" customHeight="1">
      <c r="A8186" s="28" t="s">
        <v>64</v>
      </c>
      <c r="B8186" s="65" t="e">
        <f t="shared" ref="B8186" si="2894">HLOOKUP(D8184,$I$23:$M$32,4,FALSE)</f>
        <v>#N/A</v>
      </c>
      <c r="C8186" s="66"/>
      <c r="D8186" s="68">
        <f>VLOOKUP($I8161,DATA!$A$1:$V$200,12,FALSE)</f>
        <v>0</v>
      </c>
      <c r="E8186" s="69"/>
    </row>
    <row r="8187" spans="1:5" ht="21.75" customHeight="1">
      <c r="A8187" s="26" t="s">
        <v>75</v>
      </c>
    </row>
    <row r="8188" spans="1:5" ht="18" customHeight="1">
      <c r="A8188" s="75" t="s">
        <v>65</v>
      </c>
      <c r="B8188" s="73" t="s">
        <v>60</v>
      </c>
      <c r="C8188" s="74"/>
      <c r="D8188" s="73" t="s">
        <v>61</v>
      </c>
      <c r="E8188" s="74"/>
    </row>
    <row r="8189" spans="1:5" ht="37.5" customHeight="1">
      <c r="A8189" s="76"/>
      <c r="B8189" s="65" t="e">
        <f t="shared" ref="B8189" si="2895">HLOOKUP(D8184,$I$23:$M$32,5,FALSE)</f>
        <v>#N/A</v>
      </c>
      <c r="C8189" s="66"/>
      <c r="D8189" s="68">
        <f>VLOOKUP($I8161,DATA!$A$1:$V$200,13,FALSE)</f>
        <v>0</v>
      </c>
      <c r="E8189" s="69"/>
    </row>
    <row r="8190" spans="1:5" ht="22.5" customHeight="1">
      <c r="A8190" s="26" t="s">
        <v>76</v>
      </c>
    </row>
    <row r="8191" spans="1:5" ht="18" customHeight="1">
      <c r="A8191" s="77" t="s">
        <v>66</v>
      </c>
      <c r="B8191" s="73" t="s">
        <v>60</v>
      </c>
      <c r="C8191" s="74"/>
      <c r="D8191" s="73" t="s">
        <v>61</v>
      </c>
      <c r="E8191" s="74"/>
    </row>
    <row r="8192" spans="1:5" ht="37.5" customHeight="1">
      <c r="A8192" s="78"/>
      <c r="B8192" s="65" t="e">
        <f t="shared" ref="B8192" si="2896">HLOOKUP(D8184,$I$23:$M$32,6,FALSE)</f>
        <v>#N/A</v>
      </c>
      <c r="C8192" s="66"/>
      <c r="D8192" s="68">
        <f>VLOOKUP($I8161,DATA!$A$1:$V$200,14,FALSE)</f>
        <v>0</v>
      </c>
      <c r="E8192" s="69"/>
    </row>
    <row r="8193" spans="1:13" ht="22.5" customHeight="1">
      <c r="A8193" s="26" t="s">
        <v>77</v>
      </c>
    </row>
    <row r="8194" spans="1:13" ht="30" customHeight="1">
      <c r="A8194" s="27" t="s">
        <v>67</v>
      </c>
      <c r="B8194" s="73" t="s">
        <v>60</v>
      </c>
      <c r="C8194" s="74"/>
      <c r="D8194" s="73" t="s">
        <v>61</v>
      </c>
      <c r="E8194" s="74"/>
    </row>
    <row r="8195" spans="1:13" ht="37.5" customHeight="1">
      <c r="A8195" s="28" t="s">
        <v>68</v>
      </c>
      <c r="B8195" s="65" t="e">
        <f t="shared" ref="B8195" si="2897">HLOOKUP(D8184,$I$23:$M$32,7,FALSE)</f>
        <v>#N/A</v>
      </c>
      <c r="C8195" s="66"/>
      <c r="D8195" s="68">
        <f>VLOOKUP($I8161,DATA!$A$1:$V$200,15,FALSE)</f>
        <v>0</v>
      </c>
      <c r="E8195" s="69"/>
    </row>
    <row r="8196" spans="1:13" ht="37.5" customHeight="1">
      <c r="A8196" s="28" t="s">
        <v>69</v>
      </c>
      <c r="B8196" s="65" t="e">
        <f t="shared" ref="B8196" si="2898">HLOOKUP(D8184,$I$23:$M$32,8,FALSE)</f>
        <v>#N/A</v>
      </c>
      <c r="C8196" s="66"/>
      <c r="D8196" s="68">
        <f>VLOOKUP($I8161,DATA!$A$1:$V$200,16,FALSE)</f>
        <v>0</v>
      </c>
      <c r="E8196" s="69"/>
    </row>
    <row r="8197" spans="1:13" ht="45" customHeight="1">
      <c r="A8197" s="29" t="s">
        <v>70</v>
      </c>
      <c r="B8197" s="65" t="e">
        <f t="shared" ref="B8197" si="2899">HLOOKUP(D8184,$I$23:$M$32,9,FALSE)</f>
        <v>#N/A</v>
      </c>
      <c r="C8197" s="66"/>
      <c r="D8197" s="68">
        <f>VLOOKUP($I8161,DATA!$A$1:$V$200,17,FALSE)</f>
        <v>0</v>
      </c>
      <c r="E8197" s="69"/>
    </row>
    <row r="8198" spans="1:13" ht="37.5" customHeight="1">
      <c r="A8198" s="28" t="s">
        <v>71</v>
      </c>
      <c r="B8198" s="65" t="e">
        <f t="shared" ref="B8198" si="2900">HLOOKUP(D8184,$I$23:$M$32,10,FALSE)</f>
        <v>#N/A</v>
      </c>
      <c r="C8198" s="66"/>
      <c r="D8198" s="68">
        <f>VLOOKUP($I8161,DATA!$A$1:$V$200,18,FALSE)</f>
        <v>0</v>
      </c>
      <c r="E8198" s="69"/>
    </row>
    <row r="8199" spans="1:13" ht="37.5" customHeight="1">
      <c r="A8199" s="30"/>
      <c r="B8199" s="31"/>
      <c r="C8199" s="31"/>
      <c r="D8199" s="32"/>
      <c r="E8199" s="32"/>
    </row>
    <row r="8200" spans="1:13" ht="18.75" customHeight="1">
      <c r="A8200" s="72" t="s">
        <v>72</v>
      </c>
      <c r="B8200" s="72"/>
      <c r="C8200" s="72"/>
      <c r="D8200" s="72"/>
      <c r="E8200" s="72"/>
    </row>
    <row r="8201" spans="1:13" ht="22.5" customHeight="1">
      <c r="A8201" s="26" t="s">
        <v>78</v>
      </c>
    </row>
    <row r="8202" spans="1:13" ht="30" customHeight="1">
      <c r="A8202" s="27" t="s">
        <v>73</v>
      </c>
      <c r="B8202" s="73" t="s">
        <v>60</v>
      </c>
      <c r="C8202" s="74"/>
      <c r="D8202" s="73" t="s">
        <v>61</v>
      </c>
      <c r="E8202" s="74"/>
      <c r="I8202" s="1" t="s">
        <v>26</v>
      </c>
      <c r="J8202" s="1" t="s">
        <v>25</v>
      </c>
      <c r="K8202" s="1" t="s">
        <v>194</v>
      </c>
      <c r="L8202" s="1" t="s">
        <v>195</v>
      </c>
      <c r="M8202" s="1" t="s">
        <v>196</v>
      </c>
    </row>
    <row r="8203" spans="1:13" ht="52.5" customHeight="1">
      <c r="A8203" s="29" t="str">
        <f>GRD!$L$4</f>
        <v>SELECT</v>
      </c>
      <c r="B8203" s="65" t="e">
        <f t="shared" ref="B8203:B8204" si="2901">HLOOKUP(D8203,$I$42:$M$44,$G8203,FALSE)</f>
        <v>#N/A</v>
      </c>
      <c r="C8203" s="66"/>
      <c r="D8203" s="68">
        <f>VLOOKUP($I8161,DATA!$A$1:$V$200,19,FALSE)</f>
        <v>0</v>
      </c>
      <c r="E8203" s="69"/>
      <c r="G8203" s="1">
        <v>2</v>
      </c>
      <c r="H8203" s="1" t="str">
        <f t="shared" ref="H8203:H8204" si="2902">A8203</f>
        <v>SELECT</v>
      </c>
      <c r="I8203" s="1" t="e">
        <f t="shared" ref="I8203:I8204" si="2903">VLOOKUP($H8203,$H$3:$M$15,2,FALSE)</f>
        <v>#N/A</v>
      </c>
      <c r="J8203" s="1" t="e">
        <f t="shared" ref="J8203:J8204" si="2904">VLOOKUP($H8203,$H$3:$M$15,3,FALSE)</f>
        <v>#N/A</v>
      </c>
      <c r="K8203" s="1" t="e">
        <f t="shared" ref="K8203:K8204" si="2905">VLOOKUP($H8203,$H$3:$M$15,4,FALSE)</f>
        <v>#N/A</v>
      </c>
      <c r="L8203" s="1" t="e">
        <f t="shared" ref="L8203:L8204" si="2906">VLOOKUP($H8203,$H$3:$M$15,5,FALSE)</f>
        <v>#N/A</v>
      </c>
      <c r="M8203" s="1" t="e">
        <f t="shared" ref="M8203:M8204" si="2907">VLOOKUP($H8203,$H$3:$M$15,6,FALSE)</f>
        <v>#N/A</v>
      </c>
    </row>
    <row r="8204" spans="1:13" ht="52.5" customHeight="1">
      <c r="A8204" s="29" t="str">
        <f>GRD!$M$4</f>
        <v>SELECT</v>
      </c>
      <c r="B8204" s="65" t="e">
        <f t="shared" si="2901"/>
        <v>#N/A</v>
      </c>
      <c r="C8204" s="66"/>
      <c r="D8204" s="68">
        <f>VLOOKUP($I8161,DATA!$A$1:$V$200,20,FALSE)</f>
        <v>0</v>
      </c>
      <c r="E8204" s="69"/>
      <c r="G8204" s="1">
        <v>3</v>
      </c>
      <c r="H8204" s="1" t="str">
        <f t="shared" si="2902"/>
        <v>SELECT</v>
      </c>
      <c r="I8204" s="1" t="e">
        <f t="shared" si="2903"/>
        <v>#N/A</v>
      </c>
      <c r="J8204" s="1" t="e">
        <f t="shared" si="2904"/>
        <v>#N/A</v>
      </c>
      <c r="K8204" s="1" t="e">
        <f t="shared" si="2905"/>
        <v>#N/A</v>
      </c>
      <c r="L8204" s="1" t="e">
        <f t="shared" si="2906"/>
        <v>#N/A</v>
      </c>
      <c r="M8204" s="1" t="e">
        <f t="shared" si="2907"/>
        <v>#N/A</v>
      </c>
    </row>
    <row r="8205" spans="1:13" ht="37.5" customHeight="1">
      <c r="A8205" s="70" t="s">
        <v>79</v>
      </c>
      <c r="B8205" s="70"/>
      <c r="C8205" s="70"/>
      <c r="D8205" s="70"/>
      <c r="E8205" s="70"/>
    </row>
    <row r="8206" spans="1:13" ht="12" customHeight="1">
      <c r="A8206" s="33"/>
      <c r="B8206" s="33"/>
      <c r="C8206" s="33"/>
      <c r="D8206" s="33"/>
      <c r="E8206" s="33"/>
    </row>
    <row r="8207" spans="1:13" ht="30" customHeight="1">
      <c r="A8207" s="27" t="s">
        <v>73</v>
      </c>
      <c r="B8207" s="71" t="s">
        <v>60</v>
      </c>
      <c r="C8207" s="71"/>
      <c r="D8207" s="71" t="s">
        <v>61</v>
      </c>
      <c r="E8207" s="71"/>
      <c r="I8207" s="1" t="s">
        <v>26</v>
      </c>
      <c r="J8207" s="1" t="s">
        <v>25</v>
      </c>
      <c r="K8207" s="1" t="s">
        <v>194</v>
      </c>
      <c r="L8207" s="1" t="s">
        <v>195</v>
      </c>
      <c r="M8207" s="1" t="s">
        <v>196</v>
      </c>
    </row>
    <row r="8208" spans="1:13" ht="52.5" customHeight="1">
      <c r="A8208" s="29" t="str">
        <f>GRD!$N$4</f>
        <v>SELECT</v>
      </c>
      <c r="B8208" s="65" t="e">
        <f t="shared" ref="B8208:B8209" si="2908">HLOOKUP(D8208,$I$47:$M$49,$G8208,FALSE)</f>
        <v>#N/A</v>
      </c>
      <c r="C8208" s="66"/>
      <c r="D8208" s="67">
        <f>VLOOKUP($I8161,DATA!$A$1:$V$200,21,FALSE)</f>
        <v>0</v>
      </c>
      <c r="E8208" s="67"/>
      <c r="G8208" s="1">
        <v>2</v>
      </c>
      <c r="H8208" s="1" t="str">
        <f t="shared" ref="H8208:H8209" si="2909">A8208</f>
        <v>SELECT</v>
      </c>
      <c r="I8208" s="1" t="e">
        <f t="shared" ref="I8208:I8269" si="2910">VLOOKUP($H8208,$H$3:$M$15,2,FALSE)</f>
        <v>#N/A</v>
      </c>
      <c r="J8208" s="1" t="e">
        <f t="shared" ref="J8208:J8269" si="2911">VLOOKUP($H8208,$H$3:$M$15,3,FALSE)</f>
        <v>#N/A</v>
      </c>
      <c r="K8208" s="1" t="e">
        <f t="shared" ref="K8208:K8269" si="2912">VLOOKUP($H8208,$H$3:$M$15,4,FALSE)</f>
        <v>#N/A</v>
      </c>
      <c r="L8208" s="1" t="e">
        <f t="shared" ref="L8208:L8269" si="2913">VLOOKUP($H8208,$H$3:$M$15,5,FALSE)</f>
        <v>#N/A</v>
      </c>
      <c r="M8208" s="1" t="e">
        <f t="shared" ref="M8208:M8269" si="2914">VLOOKUP($H8208,$H$3:$M$15,6,FALSE)</f>
        <v>#N/A</v>
      </c>
    </row>
    <row r="8209" spans="1:13" ht="52.5" customHeight="1">
      <c r="A8209" s="29" t="str">
        <f>GRD!$O$4</f>
        <v>SELECT</v>
      </c>
      <c r="B8209" s="65" t="e">
        <f t="shared" si="2908"/>
        <v>#N/A</v>
      </c>
      <c r="C8209" s="66"/>
      <c r="D8209" s="67">
        <f>VLOOKUP($I8161,DATA!$A$1:$V$200,22,FALSE)</f>
        <v>0</v>
      </c>
      <c r="E8209" s="67"/>
      <c r="G8209" s="1">
        <v>3</v>
      </c>
      <c r="H8209" s="1" t="str">
        <f t="shared" si="2909"/>
        <v>SELECT</v>
      </c>
      <c r="I8209" s="1" t="e">
        <f t="shared" si="2910"/>
        <v>#N/A</v>
      </c>
      <c r="J8209" s="1" t="e">
        <f t="shared" si="2911"/>
        <v>#N/A</v>
      </c>
      <c r="K8209" s="1" t="e">
        <f t="shared" si="2912"/>
        <v>#N/A</v>
      </c>
      <c r="L8209" s="1" t="e">
        <f t="shared" si="2913"/>
        <v>#N/A</v>
      </c>
      <c r="M8209" s="1" t="e">
        <f t="shared" si="2914"/>
        <v>#N/A</v>
      </c>
    </row>
    <row r="8215" spans="1:13">
      <c r="A8215" s="64" t="s">
        <v>80</v>
      </c>
      <c r="B8215" s="64"/>
      <c r="C8215" s="64" t="s">
        <v>81</v>
      </c>
      <c r="D8215" s="64"/>
      <c r="E8215" s="64"/>
    </row>
    <row r="8216" spans="1:13">
      <c r="C8216" s="64" t="s">
        <v>82</v>
      </c>
      <c r="D8216" s="64"/>
      <c r="E8216" s="64"/>
    </row>
    <row r="8217" spans="1:13">
      <c r="A8217" s="1" t="s">
        <v>84</v>
      </c>
    </row>
    <row r="8219" spans="1:13">
      <c r="A8219" s="1" t="s">
        <v>83</v>
      </c>
    </row>
    <row r="8221" spans="1:13" s="21" customFormat="1" ht="18.75" customHeight="1">
      <c r="A8221" s="89" t="s">
        <v>34</v>
      </c>
      <c r="B8221" s="89"/>
      <c r="C8221" s="89"/>
      <c r="D8221" s="89"/>
      <c r="E8221" s="89"/>
      <c r="I8221" s="21">
        <f t="shared" ref="I8221" si="2915">I8161+1</f>
        <v>138</v>
      </c>
    </row>
    <row r="8222" spans="1:13" s="21" customFormat="1" ht="30" customHeight="1">
      <c r="A8222" s="90" t="s">
        <v>35</v>
      </c>
      <c r="B8222" s="90"/>
      <c r="C8222" s="90"/>
      <c r="D8222" s="90"/>
      <c r="E8222" s="90"/>
      <c r="H8222" s="1"/>
      <c r="I8222" s="1"/>
      <c r="J8222" s="1"/>
      <c r="K8222" s="1"/>
      <c r="L8222" s="1"/>
      <c r="M8222" s="1"/>
    </row>
    <row r="8223" spans="1:13" ht="18.75" customHeight="1">
      <c r="A8223" s="22" t="s">
        <v>49</v>
      </c>
      <c r="B8223" s="91" t="str">
        <f>IF((SCH!$B$2=""),"",SCH!$B$2)</f>
        <v/>
      </c>
      <c r="C8223" s="91"/>
      <c r="D8223" s="91"/>
      <c r="E8223" s="92"/>
    </row>
    <row r="8224" spans="1:13" ht="18.75" customHeight="1">
      <c r="A8224" s="23" t="s">
        <v>50</v>
      </c>
      <c r="B8224" s="82" t="str">
        <f>IF((SCH!$B$3=""),"",SCH!$B$3)</f>
        <v/>
      </c>
      <c r="C8224" s="82"/>
      <c r="D8224" s="82"/>
      <c r="E8224" s="83"/>
    </row>
    <row r="8225" spans="1:13" ht="18.75" customHeight="1">
      <c r="A8225" s="23" t="s">
        <v>56</v>
      </c>
      <c r="B8225" s="46" t="str">
        <f>IF((SCH!$B$4=""),"",SCH!$B$4)</f>
        <v/>
      </c>
      <c r="C8225" s="24" t="s">
        <v>57</v>
      </c>
      <c r="D8225" s="82" t="str">
        <f>IF((SCH!$B$5=""),"",SCH!$B$5)</f>
        <v/>
      </c>
      <c r="E8225" s="83"/>
    </row>
    <row r="8226" spans="1:13" ht="18.75" customHeight="1">
      <c r="A8226" s="23" t="s">
        <v>51</v>
      </c>
      <c r="B8226" s="82" t="str">
        <f>IF((SCH!$B$6=""),"",SCH!$B$6)</f>
        <v/>
      </c>
      <c r="C8226" s="82"/>
      <c r="D8226" s="82"/>
      <c r="E8226" s="83"/>
    </row>
    <row r="8227" spans="1:13" ht="18.75" customHeight="1">
      <c r="A8227" s="23" t="s">
        <v>52</v>
      </c>
      <c r="B8227" s="82" t="str">
        <f>IF((SCH!$B$7=""),"",SCH!$B$7)</f>
        <v/>
      </c>
      <c r="C8227" s="82"/>
      <c r="D8227" s="82"/>
      <c r="E8227" s="83"/>
    </row>
    <row r="8228" spans="1:13" ht="18.75" customHeight="1">
      <c r="A8228" s="25" t="s">
        <v>53</v>
      </c>
      <c r="B8228" s="84" t="str">
        <f>IF((SCH!$B$8=""),"",SCH!$B$8)</f>
        <v/>
      </c>
      <c r="C8228" s="84"/>
      <c r="D8228" s="84"/>
      <c r="E8228" s="85"/>
    </row>
    <row r="8229" spans="1:13" ht="26.25" customHeight="1">
      <c r="A8229" s="86" t="s">
        <v>36</v>
      </c>
      <c r="B8229" s="86"/>
      <c r="C8229" s="86"/>
      <c r="D8229" s="86"/>
      <c r="E8229" s="86"/>
    </row>
    <row r="8230" spans="1:13" s="21" customFormat="1" ht="15" customHeight="1">
      <c r="A8230" s="87" t="s">
        <v>37</v>
      </c>
      <c r="B8230" s="87"/>
      <c r="C8230" s="87"/>
      <c r="D8230" s="87"/>
      <c r="E8230" s="87"/>
      <c r="H8230" s="1"/>
      <c r="I8230" s="1"/>
      <c r="J8230" s="1"/>
      <c r="K8230" s="1"/>
      <c r="L8230" s="1"/>
      <c r="M8230" s="1"/>
    </row>
    <row r="8231" spans="1:13" s="21" customFormat="1">
      <c r="A8231" s="88" t="s">
        <v>38</v>
      </c>
      <c r="B8231" s="88"/>
      <c r="C8231" s="88"/>
      <c r="D8231" s="88"/>
      <c r="E8231" s="88"/>
      <c r="H8231" s="1"/>
      <c r="I8231" s="1"/>
      <c r="J8231" s="1"/>
      <c r="K8231" s="1"/>
      <c r="L8231" s="1"/>
      <c r="M8231" s="1"/>
    </row>
    <row r="8232" spans="1:13" ht="26.25" customHeight="1">
      <c r="A8232" s="72" t="s">
        <v>39</v>
      </c>
      <c r="B8232" s="72"/>
      <c r="C8232" s="72"/>
      <c r="D8232" s="72"/>
      <c r="E8232" s="72"/>
    </row>
    <row r="8233" spans="1:13" ht="23.25">
      <c r="A8233" s="5" t="s">
        <v>45</v>
      </c>
      <c r="B8233" s="45">
        <f>VLOOKUP($I8221,DATA!$A$1:$V$200,2,FALSE)</f>
        <v>0</v>
      </c>
      <c r="C8233" s="43" t="s">
        <v>48</v>
      </c>
      <c r="D8233" s="81">
        <f>VLOOKUP($I8221,DATA!$A$1:$V$200,3,FALSE)</f>
        <v>0</v>
      </c>
      <c r="E8233" s="81"/>
    </row>
    <row r="8234" spans="1:13" ht="23.25">
      <c r="A8234" s="5" t="s">
        <v>46</v>
      </c>
      <c r="B8234" s="79">
        <f>VLOOKUP($I8221,DATA!$A$1:$V$200,4,FALSE)</f>
        <v>0</v>
      </c>
      <c r="C8234" s="79"/>
      <c r="D8234" s="79"/>
      <c r="E8234" s="79"/>
    </row>
    <row r="8235" spans="1:13" ht="23.25">
      <c r="A8235" s="5" t="s">
        <v>47</v>
      </c>
      <c r="B8235" s="79">
        <f>VLOOKUP($I8221,DATA!$A$1:$V$200,5,FALSE)</f>
        <v>0</v>
      </c>
      <c r="C8235" s="79"/>
      <c r="D8235" s="79"/>
      <c r="E8235" s="79"/>
    </row>
    <row r="8236" spans="1:13" ht="23.25" customHeight="1">
      <c r="A8236" s="5" t="s">
        <v>40</v>
      </c>
      <c r="B8236" s="79">
        <f>VLOOKUP($I8221,DATA!$A$1:$V$200,6,FALSE)</f>
        <v>0</v>
      </c>
      <c r="C8236" s="79"/>
      <c r="D8236" s="79"/>
      <c r="E8236" s="79"/>
    </row>
    <row r="8237" spans="1:13" ht="23.25" customHeight="1">
      <c r="A8237" s="5" t="s">
        <v>41</v>
      </c>
      <c r="B8237" s="79">
        <f>VLOOKUP($I8221,DATA!$A$1:$V$200,7,FALSE)</f>
        <v>0</v>
      </c>
      <c r="C8237" s="79"/>
      <c r="D8237" s="79"/>
      <c r="E8237" s="79"/>
    </row>
    <row r="8238" spans="1:13" ht="23.25" customHeight="1">
      <c r="A8238" s="5" t="s">
        <v>42</v>
      </c>
      <c r="B8238" s="79">
        <f>VLOOKUP($I8221,DATA!$A$1:$V$200,8,FALSE)</f>
        <v>0</v>
      </c>
      <c r="C8238" s="79"/>
      <c r="D8238" s="79"/>
      <c r="E8238" s="79"/>
    </row>
    <row r="8239" spans="1:13" ht="25.5">
      <c r="A8239" s="5" t="s">
        <v>43</v>
      </c>
      <c r="B8239" s="79">
        <f>VLOOKUP($I8221,DATA!$A$1:$V$200,9,FALSE)</f>
        <v>0</v>
      </c>
      <c r="C8239" s="79"/>
      <c r="D8239" s="79"/>
      <c r="E8239" s="79"/>
    </row>
    <row r="8240" spans="1:13" ht="22.5" customHeight="1">
      <c r="A8240" s="80" t="s">
        <v>44</v>
      </c>
      <c r="B8240" s="80"/>
      <c r="C8240" s="80"/>
      <c r="D8240" s="80"/>
      <c r="E8240" s="80"/>
    </row>
    <row r="8241" spans="1:5" ht="18.75" customHeight="1">
      <c r="A8241" s="72" t="s">
        <v>58</v>
      </c>
      <c r="B8241" s="72"/>
      <c r="C8241" s="72"/>
      <c r="D8241" s="72"/>
      <c r="E8241" s="72"/>
    </row>
    <row r="8242" spans="1:5" ht="22.5" customHeight="1">
      <c r="A8242" s="26" t="s">
        <v>74</v>
      </c>
    </row>
    <row r="8243" spans="1:5" ht="18" customHeight="1">
      <c r="A8243" s="44" t="s">
        <v>59</v>
      </c>
      <c r="B8243" s="73" t="s">
        <v>60</v>
      </c>
      <c r="C8243" s="74"/>
      <c r="D8243" s="73" t="s">
        <v>61</v>
      </c>
      <c r="E8243" s="74"/>
    </row>
    <row r="8244" spans="1:5" ht="37.5" customHeight="1">
      <c r="A8244" s="28" t="s">
        <v>62</v>
      </c>
      <c r="B8244" s="65" t="e">
        <f t="shared" ref="B8244" si="2916">HLOOKUP(D8244,$I$23:$M$32,2,FALSE)</f>
        <v>#N/A</v>
      </c>
      <c r="C8244" s="66"/>
      <c r="D8244" s="68">
        <f>VLOOKUP($I8221,DATA!$A$1:$V$200,10,FALSE)</f>
        <v>0</v>
      </c>
      <c r="E8244" s="69"/>
    </row>
    <row r="8245" spans="1:5" ht="37.5" customHeight="1">
      <c r="A8245" s="28" t="s">
        <v>63</v>
      </c>
      <c r="B8245" s="65" t="e">
        <f t="shared" ref="B8245" si="2917">HLOOKUP(D8244,$I$23:$M$32,3,FALSE)</f>
        <v>#N/A</v>
      </c>
      <c r="C8245" s="66"/>
      <c r="D8245" s="68">
        <f>VLOOKUP($I8221,DATA!$A$1:$V$200,11,FALSE)</f>
        <v>0</v>
      </c>
      <c r="E8245" s="69"/>
    </row>
    <row r="8246" spans="1:5" ht="37.5" customHeight="1">
      <c r="A8246" s="28" t="s">
        <v>64</v>
      </c>
      <c r="B8246" s="65" t="e">
        <f t="shared" ref="B8246" si="2918">HLOOKUP(D8244,$I$23:$M$32,4,FALSE)</f>
        <v>#N/A</v>
      </c>
      <c r="C8246" s="66"/>
      <c r="D8246" s="68">
        <f>VLOOKUP($I8221,DATA!$A$1:$V$200,12,FALSE)</f>
        <v>0</v>
      </c>
      <c r="E8246" s="69"/>
    </row>
    <row r="8247" spans="1:5" ht="21.75" customHeight="1">
      <c r="A8247" s="26" t="s">
        <v>75</v>
      </c>
    </row>
    <row r="8248" spans="1:5" ht="18" customHeight="1">
      <c r="A8248" s="75" t="s">
        <v>65</v>
      </c>
      <c r="B8248" s="73" t="s">
        <v>60</v>
      </c>
      <c r="C8248" s="74"/>
      <c r="D8248" s="73" t="s">
        <v>61</v>
      </c>
      <c r="E8248" s="74"/>
    </row>
    <row r="8249" spans="1:5" ht="37.5" customHeight="1">
      <c r="A8249" s="76"/>
      <c r="B8249" s="65" t="e">
        <f t="shared" ref="B8249" si="2919">HLOOKUP(D8244,$I$23:$M$32,5,FALSE)</f>
        <v>#N/A</v>
      </c>
      <c r="C8249" s="66"/>
      <c r="D8249" s="68">
        <f>VLOOKUP($I8221,DATA!$A$1:$V$200,13,FALSE)</f>
        <v>0</v>
      </c>
      <c r="E8249" s="69"/>
    </row>
    <row r="8250" spans="1:5" ht="22.5" customHeight="1">
      <c r="A8250" s="26" t="s">
        <v>76</v>
      </c>
    </row>
    <row r="8251" spans="1:5" ht="18" customHeight="1">
      <c r="A8251" s="77" t="s">
        <v>66</v>
      </c>
      <c r="B8251" s="73" t="s">
        <v>60</v>
      </c>
      <c r="C8251" s="74"/>
      <c r="D8251" s="73" t="s">
        <v>61</v>
      </c>
      <c r="E8251" s="74"/>
    </row>
    <row r="8252" spans="1:5" ht="37.5" customHeight="1">
      <c r="A8252" s="78"/>
      <c r="B8252" s="65" t="e">
        <f t="shared" ref="B8252" si="2920">HLOOKUP(D8244,$I$23:$M$32,6,FALSE)</f>
        <v>#N/A</v>
      </c>
      <c r="C8252" s="66"/>
      <c r="D8252" s="68">
        <f>VLOOKUP($I8221,DATA!$A$1:$V$200,14,FALSE)</f>
        <v>0</v>
      </c>
      <c r="E8252" s="69"/>
    </row>
    <row r="8253" spans="1:5" ht="22.5" customHeight="1">
      <c r="A8253" s="26" t="s">
        <v>77</v>
      </c>
    </row>
    <row r="8254" spans="1:5" ht="30" customHeight="1">
      <c r="A8254" s="27" t="s">
        <v>67</v>
      </c>
      <c r="B8254" s="73" t="s">
        <v>60</v>
      </c>
      <c r="C8254" s="74"/>
      <c r="D8254" s="73" t="s">
        <v>61</v>
      </c>
      <c r="E8254" s="74"/>
    </row>
    <row r="8255" spans="1:5" ht="37.5" customHeight="1">
      <c r="A8255" s="28" t="s">
        <v>68</v>
      </c>
      <c r="B8255" s="65" t="e">
        <f t="shared" ref="B8255" si="2921">HLOOKUP(D8244,$I$23:$M$32,7,FALSE)</f>
        <v>#N/A</v>
      </c>
      <c r="C8255" s="66"/>
      <c r="D8255" s="68">
        <f>VLOOKUP($I8221,DATA!$A$1:$V$200,15,FALSE)</f>
        <v>0</v>
      </c>
      <c r="E8255" s="69"/>
    </row>
    <row r="8256" spans="1:5" ht="37.5" customHeight="1">
      <c r="A8256" s="28" t="s">
        <v>69</v>
      </c>
      <c r="B8256" s="65" t="e">
        <f t="shared" ref="B8256" si="2922">HLOOKUP(D8244,$I$23:$M$32,8,FALSE)</f>
        <v>#N/A</v>
      </c>
      <c r="C8256" s="66"/>
      <c r="D8256" s="68">
        <f>VLOOKUP($I8221,DATA!$A$1:$V$200,16,FALSE)</f>
        <v>0</v>
      </c>
      <c r="E8256" s="69"/>
    </row>
    <row r="8257" spans="1:13" ht="45" customHeight="1">
      <c r="A8257" s="29" t="s">
        <v>70</v>
      </c>
      <c r="B8257" s="65" t="e">
        <f t="shared" ref="B8257" si="2923">HLOOKUP(D8244,$I$23:$M$32,9,FALSE)</f>
        <v>#N/A</v>
      </c>
      <c r="C8257" s="66"/>
      <c r="D8257" s="68">
        <f>VLOOKUP($I8221,DATA!$A$1:$V$200,17,FALSE)</f>
        <v>0</v>
      </c>
      <c r="E8257" s="69"/>
    </row>
    <row r="8258" spans="1:13" ht="37.5" customHeight="1">
      <c r="A8258" s="28" t="s">
        <v>71</v>
      </c>
      <c r="B8258" s="65" t="e">
        <f t="shared" ref="B8258" si="2924">HLOOKUP(D8244,$I$23:$M$32,10,FALSE)</f>
        <v>#N/A</v>
      </c>
      <c r="C8258" s="66"/>
      <c r="D8258" s="68">
        <f>VLOOKUP($I8221,DATA!$A$1:$V$200,18,FALSE)</f>
        <v>0</v>
      </c>
      <c r="E8258" s="69"/>
    </row>
    <row r="8259" spans="1:13" ht="37.5" customHeight="1">
      <c r="A8259" s="30"/>
      <c r="B8259" s="31"/>
      <c r="C8259" s="31"/>
      <c r="D8259" s="32"/>
      <c r="E8259" s="32"/>
    </row>
    <row r="8260" spans="1:13" ht="18.75" customHeight="1">
      <c r="A8260" s="72" t="s">
        <v>72</v>
      </c>
      <c r="B8260" s="72"/>
      <c r="C8260" s="72"/>
      <c r="D8260" s="72"/>
      <c r="E8260" s="72"/>
    </row>
    <row r="8261" spans="1:13" ht="22.5" customHeight="1">
      <c r="A8261" s="26" t="s">
        <v>78</v>
      </c>
    </row>
    <row r="8262" spans="1:13" ht="30" customHeight="1">
      <c r="A8262" s="27" t="s">
        <v>73</v>
      </c>
      <c r="B8262" s="73" t="s">
        <v>60</v>
      </c>
      <c r="C8262" s="74"/>
      <c r="D8262" s="73" t="s">
        <v>61</v>
      </c>
      <c r="E8262" s="74"/>
      <c r="I8262" s="1" t="s">
        <v>26</v>
      </c>
      <c r="J8262" s="1" t="s">
        <v>25</v>
      </c>
      <c r="K8262" s="1" t="s">
        <v>194</v>
      </c>
      <c r="L8262" s="1" t="s">
        <v>195</v>
      </c>
      <c r="M8262" s="1" t="s">
        <v>196</v>
      </c>
    </row>
    <row r="8263" spans="1:13" ht="52.5" customHeight="1">
      <c r="A8263" s="29" t="str">
        <f>GRD!$L$4</f>
        <v>SELECT</v>
      </c>
      <c r="B8263" s="65" t="e">
        <f t="shared" ref="B8263:B8264" si="2925">HLOOKUP(D8263,$I$42:$M$44,$G8263,FALSE)</f>
        <v>#N/A</v>
      </c>
      <c r="C8263" s="66"/>
      <c r="D8263" s="68">
        <f>VLOOKUP($I8221,DATA!$A$1:$V$200,19,FALSE)</f>
        <v>0</v>
      </c>
      <c r="E8263" s="69"/>
      <c r="G8263" s="1">
        <v>2</v>
      </c>
      <c r="H8263" s="1" t="str">
        <f t="shared" ref="H8263:H8264" si="2926">A8263</f>
        <v>SELECT</v>
      </c>
      <c r="I8263" s="1" t="e">
        <f t="shared" ref="I8263:I8264" si="2927">VLOOKUP($H8263,$H$3:$M$15,2,FALSE)</f>
        <v>#N/A</v>
      </c>
      <c r="J8263" s="1" t="e">
        <f t="shared" ref="J8263:J8264" si="2928">VLOOKUP($H8263,$H$3:$M$15,3,FALSE)</f>
        <v>#N/A</v>
      </c>
      <c r="K8263" s="1" t="e">
        <f t="shared" ref="K8263:K8264" si="2929">VLOOKUP($H8263,$H$3:$M$15,4,FALSE)</f>
        <v>#N/A</v>
      </c>
      <c r="L8263" s="1" t="e">
        <f t="shared" ref="L8263:L8264" si="2930">VLOOKUP($H8263,$H$3:$M$15,5,FALSE)</f>
        <v>#N/A</v>
      </c>
      <c r="M8263" s="1" t="e">
        <f t="shared" ref="M8263:M8264" si="2931">VLOOKUP($H8263,$H$3:$M$15,6,FALSE)</f>
        <v>#N/A</v>
      </c>
    </row>
    <row r="8264" spans="1:13" ht="52.5" customHeight="1">
      <c r="A8264" s="29" t="str">
        <f>GRD!$M$4</f>
        <v>SELECT</v>
      </c>
      <c r="B8264" s="65" t="e">
        <f t="shared" si="2925"/>
        <v>#N/A</v>
      </c>
      <c r="C8264" s="66"/>
      <c r="D8264" s="68">
        <f>VLOOKUP($I8221,DATA!$A$1:$V$200,20,FALSE)</f>
        <v>0</v>
      </c>
      <c r="E8264" s="69"/>
      <c r="G8264" s="1">
        <v>3</v>
      </c>
      <c r="H8264" s="1" t="str">
        <f t="shared" si="2926"/>
        <v>SELECT</v>
      </c>
      <c r="I8264" s="1" t="e">
        <f t="shared" si="2927"/>
        <v>#N/A</v>
      </c>
      <c r="J8264" s="1" t="e">
        <f t="shared" si="2928"/>
        <v>#N/A</v>
      </c>
      <c r="K8264" s="1" t="e">
        <f t="shared" si="2929"/>
        <v>#N/A</v>
      </c>
      <c r="L8264" s="1" t="e">
        <f t="shared" si="2930"/>
        <v>#N/A</v>
      </c>
      <c r="M8264" s="1" t="e">
        <f t="shared" si="2931"/>
        <v>#N/A</v>
      </c>
    </row>
    <row r="8265" spans="1:13" ht="37.5" customHeight="1">
      <c r="A8265" s="70" t="s">
        <v>79</v>
      </c>
      <c r="B8265" s="70"/>
      <c r="C8265" s="70"/>
      <c r="D8265" s="70"/>
      <c r="E8265" s="70"/>
    </row>
    <row r="8266" spans="1:13" ht="12" customHeight="1">
      <c r="A8266" s="33"/>
      <c r="B8266" s="33"/>
      <c r="C8266" s="33"/>
      <c r="D8266" s="33"/>
      <c r="E8266" s="33"/>
    </row>
    <row r="8267" spans="1:13" ht="30" customHeight="1">
      <c r="A8267" s="27" t="s">
        <v>73</v>
      </c>
      <c r="B8267" s="71" t="s">
        <v>60</v>
      </c>
      <c r="C8267" s="71"/>
      <c r="D8267" s="71" t="s">
        <v>61</v>
      </c>
      <c r="E8267" s="71"/>
      <c r="I8267" s="1" t="s">
        <v>26</v>
      </c>
      <c r="J8267" s="1" t="s">
        <v>25</v>
      </c>
      <c r="K8267" s="1" t="s">
        <v>194</v>
      </c>
      <c r="L8267" s="1" t="s">
        <v>195</v>
      </c>
      <c r="M8267" s="1" t="s">
        <v>196</v>
      </c>
    </row>
    <row r="8268" spans="1:13" ht="52.5" customHeight="1">
      <c r="A8268" s="29" t="str">
        <f>GRD!$N$4</f>
        <v>SELECT</v>
      </c>
      <c r="B8268" s="65" t="e">
        <f t="shared" ref="B8268:B8269" si="2932">HLOOKUP(D8268,$I$47:$M$49,$G8268,FALSE)</f>
        <v>#N/A</v>
      </c>
      <c r="C8268" s="66"/>
      <c r="D8268" s="67">
        <f>VLOOKUP($I8221,DATA!$A$1:$V$200,21,FALSE)</f>
        <v>0</v>
      </c>
      <c r="E8268" s="67"/>
      <c r="G8268" s="1">
        <v>2</v>
      </c>
      <c r="H8268" s="1" t="str">
        <f t="shared" ref="H8268:H8269" si="2933">A8268</f>
        <v>SELECT</v>
      </c>
      <c r="I8268" s="1" t="e">
        <f t="shared" si="2910"/>
        <v>#N/A</v>
      </c>
      <c r="J8268" s="1" t="e">
        <f t="shared" si="2911"/>
        <v>#N/A</v>
      </c>
      <c r="K8268" s="1" t="e">
        <f t="shared" si="2912"/>
        <v>#N/A</v>
      </c>
      <c r="L8268" s="1" t="e">
        <f t="shared" si="2913"/>
        <v>#N/A</v>
      </c>
      <c r="M8268" s="1" t="e">
        <f t="shared" si="2914"/>
        <v>#N/A</v>
      </c>
    </row>
    <row r="8269" spans="1:13" ht="52.5" customHeight="1">
      <c r="A8269" s="29" t="str">
        <f>GRD!$O$4</f>
        <v>SELECT</v>
      </c>
      <c r="B8269" s="65" t="e">
        <f t="shared" si="2932"/>
        <v>#N/A</v>
      </c>
      <c r="C8269" s="66"/>
      <c r="D8269" s="67">
        <f>VLOOKUP($I8221,DATA!$A$1:$V$200,22,FALSE)</f>
        <v>0</v>
      </c>
      <c r="E8269" s="67"/>
      <c r="G8269" s="1">
        <v>3</v>
      </c>
      <c r="H8269" s="1" t="str">
        <f t="shared" si="2933"/>
        <v>SELECT</v>
      </c>
      <c r="I8269" s="1" t="e">
        <f t="shared" si="2910"/>
        <v>#N/A</v>
      </c>
      <c r="J8269" s="1" t="e">
        <f t="shared" si="2911"/>
        <v>#N/A</v>
      </c>
      <c r="K8269" s="1" t="e">
        <f t="shared" si="2912"/>
        <v>#N/A</v>
      </c>
      <c r="L8269" s="1" t="e">
        <f t="shared" si="2913"/>
        <v>#N/A</v>
      </c>
      <c r="M8269" s="1" t="e">
        <f t="shared" si="2914"/>
        <v>#N/A</v>
      </c>
    </row>
    <row r="8275" spans="1:13">
      <c r="A8275" s="64" t="s">
        <v>80</v>
      </c>
      <c r="B8275" s="64"/>
      <c r="C8275" s="64" t="s">
        <v>81</v>
      </c>
      <c r="D8275" s="64"/>
      <c r="E8275" s="64"/>
    </row>
    <row r="8276" spans="1:13">
      <c r="C8276" s="64" t="s">
        <v>82</v>
      </c>
      <c r="D8276" s="64"/>
      <c r="E8276" s="64"/>
    </row>
    <row r="8277" spans="1:13">
      <c r="A8277" s="1" t="s">
        <v>84</v>
      </c>
    </row>
    <row r="8279" spans="1:13">
      <c r="A8279" s="1" t="s">
        <v>83</v>
      </c>
    </row>
    <row r="8281" spans="1:13" s="21" customFormat="1" ht="18.75" customHeight="1">
      <c r="A8281" s="89" t="s">
        <v>34</v>
      </c>
      <c r="B8281" s="89"/>
      <c r="C8281" s="89"/>
      <c r="D8281" s="89"/>
      <c r="E8281" s="89"/>
      <c r="I8281" s="21">
        <f t="shared" ref="I8281" si="2934">I8221+1</f>
        <v>139</v>
      </c>
    </row>
    <row r="8282" spans="1:13" s="21" customFormat="1" ht="30" customHeight="1">
      <c r="A8282" s="90" t="s">
        <v>35</v>
      </c>
      <c r="B8282" s="90"/>
      <c r="C8282" s="90"/>
      <c r="D8282" s="90"/>
      <c r="E8282" s="90"/>
      <c r="H8282" s="1"/>
      <c r="I8282" s="1"/>
      <c r="J8282" s="1"/>
      <c r="K8282" s="1"/>
      <c r="L8282" s="1"/>
      <c r="M8282" s="1"/>
    </row>
    <row r="8283" spans="1:13" ht="18.75" customHeight="1">
      <c r="A8283" s="22" t="s">
        <v>49</v>
      </c>
      <c r="B8283" s="91" t="str">
        <f>IF((SCH!$B$2=""),"",SCH!$B$2)</f>
        <v/>
      </c>
      <c r="C8283" s="91"/>
      <c r="D8283" s="91"/>
      <c r="E8283" s="92"/>
    </row>
    <row r="8284" spans="1:13" ht="18.75" customHeight="1">
      <c r="A8284" s="23" t="s">
        <v>50</v>
      </c>
      <c r="B8284" s="82" t="str">
        <f>IF((SCH!$B$3=""),"",SCH!$B$3)</f>
        <v/>
      </c>
      <c r="C8284" s="82"/>
      <c r="D8284" s="82"/>
      <c r="E8284" s="83"/>
    </row>
    <row r="8285" spans="1:13" ht="18.75" customHeight="1">
      <c r="A8285" s="23" t="s">
        <v>56</v>
      </c>
      <c r="B8285" s="46" t="str">
        <f>IF((SCH!$B$4=""),"",SCH!$B$4)</f>
        <v/>
      </c>
      <c r="C8285" s="24" t="s">
        <v>57</v>
      </c>
      <c r="D8285" s="82" t="str">
        <f>IF((SCH!$B$5=""),"",SCH!$B$5)</f>
        <v/>
      </c>
      <c r="E8285" s="83"/>
    </row>
    <row r="8286" spans="1:13" ht="18.75" customHeight="1">
      <c r="A8286" s="23" t="s">
        <v>51</v>
      </c>
      <c r="B8286" s="82" t="str">
        <f>IF((SCH!$B$6=""),"",SCH!$B$6)</f>
        <v/>
      </c>
      <c r="C8286" s="82"/>
      <c r="D8286" s="82"/>
      <c r="E8286" s="83"/>
    </row>
    <row r="8287" spans="1:13" ht="18.75" customHeight="1">
      <c r="A8287" s="23" t="s">
        <v>52</v>
      </c>
      <c r="B8287" s="82" t="str">
        <f>IF((SCH!$B$7=""),"",SCH!$B$7)</f>
        <v/>
      </c>
      <c r="C8287" s="82"/>
      <c r="D8287" s="82"/>
      <c r="E8287" s="83"/>
    </row>
    <row r="8288" spans="1:13" ht="18.75" customHeight="1">
      <c r="A8288" s="25" t="s">
        <v>53</v>
      </c>
      <c r="B8288" s="84" t="str">
        <f>IF((SCH!$B$8=""),"",SCH!$B$8)</f>
        <v/>
      </c>
      <c r="C8288" s="84"/>
      <c r="D8288" s="84"/>
      <c r="E8288" s="85"/>
    </row>
    <row r="8289" spans="1:13" ht="26.25" customHeight="1">
      <c r="A8289" s="86" t="s">
        <v>36</v>
      </c>
      <c r="B8289" s="86"/>
      <c r="C8289" s="86"/>
      <c r="D8289" s="86"/>
      <c r="E8289" s="86"/>
    </row>
    <row r="8290" spans="1:13" s="21" customFormat="1" ht="15" customHeight="1">
      <c r="A8290" s="87" t="s">
        <v>37</v>
      </c>
      <c r="B8290" s="87"/>
      <c r="C8290" s="87"/>
      <c r="D8290" s="87"/>
      <c r="E8290" s="87"/>
      <c r="H8290" s="1"/>
      <c r="I8290" s="1"/>
      <c r="J8290" s="1"/>
      <c r="K8290" s="1"/>
      <c r="L8290" s="1"/>
      <c r="M8290" s="1"/>
    </row>
    <row r="8291" spans="1:13" s="21" customFormat="1">
      <c r="A8291" s="88" t="s">
        <v>38</v>
      </c>
      <c r="B8291" s="88"/>
      <c r="C8291" s="88"/>
      <c r="D8291" s="88"/>
      <c r="E8291" s="88"/>
      <c r="H8291" s="1"/>
      <c r="I8291" s="1"/>
      <c r="J8291" s="1"/>
      <c r="K8291" s="1"/>
      <c r="L8291" s="1"/>
      <c r="M8291" s="1"/>
    </row>
    <row r="8292" spans="1:13" ht="26.25" customHeight="1">
      <c r="A8292" s="72" t="s">
        <v>39</v>
      </c>
      <c r="B8292" s="72"/>
      <c r="C8292" s="72"/>
      <c r="D8292" s="72"/>
      <c r="E8292" s="72"/>
    </row>
    <row r="8293" spans="1:13" ht="23.25">
      <c r="A8293" s="5" t="s">
        <v>45</v>
      </c>
      <c r="B8293" s="45">
        <f>VLOOKUP($I8281,DATA!$A$1:$V$200,2,FALSE)</f>
        <v>0</v>
      </c>
      <c r="C8293" s="43" t="s">
        <v>48</v>
      </c>
      <c r="D8293" s="81">
        <f>VLOOKUP($I8281,DATA!$A$1:$V$200,3,FALSE)</f>
        <v>0</v>
      </c>
      <c r="E8293" s="81"/>
    </row>
    <row r="8294" spans="1:13" ht="23.25">
      <c r="A8294" s="5" t="s">
        <v>46</v>
      </c>
      <c r="B8294" s="79">
        <f>VLOOKUP($I8281,DATA!$A$1:$V$200,4,FALSE)</f>
        <v>0</v>
      </c>
      <c r="C8294" s="79"/>
      <c r="D8294" s="79"/>
      <c r="E8294" s="79"/>
    </row>
    <row r="8295" spans="1:13" ht="23.25">
      <c r="A8295" s="5" t="s">
        <v>47</v>
      </c>
      <c r="B8295" s="79">
        <f>VLOOKUP($I8281,DATA!$A$1:$V$200,5,FALSE)</f>
        <v>0</v>
      </c>
      <c r="C8295" s="79"/>
      <c r="D8295" s="79"/>
      <c r="E8295" s="79"/>
    </row>
    <row r="8296" spans="1:13" ht="23.25" customHeight="1">
      <c r="A8296" s="5" t="s">
        <v>40</v>
      </c>
      <c r="B8296" s="79">
        <f>VLOOKUP($I8281,DATA!$A$1:$V$200,6,FALSE)</f>
        <v>0</v>
      </c>
      <c r="C8296" s="79"/>
      <c r="D8296" s="79"/>
      <c r="E8296" s="79"/>
    </row>
    <row r="8297" spans="1:13" ht="23.25" customHeight="1">
      <c r="A8297" s="5" t="s">
        <v>41</v>
      </c>
      <c r="B8297" s="79">
        <f>VLOOKUP($I8281,DATA!$A$1:$V$200,7,FALSE)</f>
        <v>0</v>
      </c>
      <c r="C8297" s="79"/>
      <c r="D8297" s="79"/>
      <c r="E8297" s="79"/>
    </row>
    <row r="8298" spans="1:13" ht="23.25" customHeight="1">
      <c r="A8298" s="5" t="s">
        <v>42</v>
      </c>
      <c r="B8298" s="79">
        <f>VLOOKUP($I8281,DATA!$A$1:$V$200,8,FALSE)</f>
        <v>0</v>
      </c>
      <c r="C8298" s="79"/>
      <c r="D8298" s="79"/>
      <c r="E8298" s="79"/>
    </row>
    <row r="8299" spans="1:13" ht="25.5">
      <c r="A8299" s="5" t="s">
        <v>43</v>
      </c>
      <c r="B8299" s="79">
        <f>VLOOKUP($I8281,DATA!$A$1:$V$200,9,FALSE)</f>
        <v>0</v>
      </c>
      <c r="C8299" s="79"/>
      <c r="D8299" s="79"/>
      <c r="E8299" s="79"/>
    </row>
    <row r="8300" spans="1:13" ht="22.5" customHeight="1">
      <c r="A8300" s="80" t="s">
        <v>44</v>
      </c>
      <c r="B8300" s="80"/>
      <c r="C8300" s="80"/>
      <c r="D8300" s="80"/>
      <c r="E8300" s="80"/>
    </row>
    <row r="8301" spans="1:13" ht="18.75" customHeight="1">
      <c r="A8301" s="72" t="s">
        <v>58</v>
      </c>
      <c r="B8301" s="72"/>
      <c r="C8301" s="72"/>
      <c r="D8301" s="72"/>
      <c r="E8301" s="72"/>
    </row>
    <row r="8302" spans="1:13" ht="22.5" customHeight="1">
      <c r="A8302" s="26" t="s">
        <v>74</v>
      </c>
    </row>
    <row r="8303" spans="1:13" ht="18" customHeight="1">
      <c r="A8303" s="44" t="s">
        <v>59</v>
      </c>
      <c r="B8303" s="73" t="s">
        <v>60</v>
      </c>
      <c r="C8303" s="74"/>
      <c r="D8303" s="73" t="s">
        <v>61</v>
      </c>
      <c r="E8303" s="74"/>
    </row>
    <row r="8304" spans="1:13" ht="37.5" customHeight="1">
      <c r="A8304" s="28" t="s">
        <v>62</v>
      </c>
      <c r="B8304" s="65" t="e">
        <f t="shared" ref="B8304" si="2935">HLOOKUP(D8304,$I$23:$M$32,2,FALSE)</f>
        <v>#N/A</v>
      </c>
      <c r="C8304" s="66"/>
      <c r="D8304" s="68">
        <f>VLOOKUP($I8281,DATA!$A$1:$V$200,10,FALSE)</f>
        <v>0</v>
      </c>
      <c r="E8304" s="69"/>
    </row>
    <row r="8305" spans="1:5" ht="37.5" customHeight="1">
      <c r="A8305" s="28" t="s">
        <v>63</v>
      </c>
      <c r="B8305" s="65" t="e">
        <f t="shared" ref="B8305" si="2936">HLOOKUP(D8304,$I$23:$M$32,3,FALSE)</f>
        <v>#N/A</v>
      </c>
      <c r="C8305" s="66"/>
      <c r="D8305" s="68">
        <f>VLOOKUP($I8281,DATA!$A$1:$V$200,11,FALSE)</f>
        <v>0</v>
      </c>
      <c r="E8305" s="69"/>
    </row>
    <row r="8306" spans="1:5" ht="37.5" customHeight="1">
      <c r="A8306" s="28" t="s">
        <v>64</v>
      </c>
      <c r="B8306" s="65" t="e">
        <f t="shared" ref="B8306" si="2937">HLOOKUP(D8304,$I$23:$M$32,4,FALSE)</f>
        <v>#N/A</v>
      </c>
      <c r="C8306" s="66"/>
      <c r="D8306" s="68">
        <f>VLOOKUP($I8281,DATA!$A$1:$V$200,12,FALSE)</f>
        <v>0</v>
      </c>
      <c r="E8306" s="69"/>
    </row>
    <row r="8307" spans="1:5" ht="21.75" customHeight="1">
      <c r="A8307" s="26" t="s">
        <v>75</v>
      </c>
    </row>
    <row r="8308" spans="1:5" ht="18" customHeight="1">
      <c r="A8308" s="75" t="s">
        <v>65</v>
      </c>
      <c r="B8308" s="73" t="s">
        <v>60</v>
      </c>
      <c r="C8308" s="74"/>
      <c r="D8308" s="73" t="s">
        <v>61</v>
      </c>
      <c r="E8308" s="74"/>
    </row>
    <row r="8309" spans="1:5" ht="37.5" customHeight="1">
      <c r="A8309" s="76"/>
      <c r="B8309" s="65" t="e">
        <f t="shared" ref="B8309" si="2938">HLOOKUP(D8304,$I$23:$M$32,5,FALSE)</f>
        <v>#N/A</v>
      </c>
      <c r="C8309" s="66"/>
      <c r="D8309" s="68">
        <f>VLOOKUP($I8281,DATA!$A$1:$V$200,13,FALSE)</f>
        <v>0</v>
      </c>
      <c r="E8309" s="69"/>
    </row>
    <row r="8310" spans="1:5" ht="22.5" customHeight="1">
      <c r="A8310" s="26" t="s">
        <v>76</v>
      </c>
    </row>
    <row r="8311" spans="1:5" ht="18" customHeight="1">
      <c r="A8311" s="77" t="s">
        <v>66</v>
      </c>
      <c r="B8311" s="73" t="s">
        <v>60</v>
      </c>
      <c r="C8311" s="74"/>
      <c r="D8311" s="73" t="s">
        <v>61</v>
      </c>
      <c r="E8311" s="74"/>
    </row>
    <row r="8312" spans="1:5" ht="37.5" customHeight="1">
      <c r="A8312" s="78"/>
      <c r="B8312" s="65" t="e">
        <f t="shared" ref="B8312" si="2939">HLOOKUP(D8304,$I$23:$M$32,6,FALSE)</f>
        <v>#N/A</v>
      </c>
      <c r="C8312" s="66"/>
      <c r="D8312" s="68">
        <f>VLOOKUP($I8281,DATA!$A$1:$V$200,14,FALSE)</f>
        <v>0</v>
      </c>
      <c r="E8312" s="69"/>
    </row>
    <row r="8313" spans="1:5" ht="22.5" customHeight="1">
      <c r="A8313" s="26" t="s">
        <v>77</v>
      </c>
    </row>
    <row r="8314" spans="1:5" ht="30" customHeight="1">
      <c r="A8314" s="27" t="s">
        <v>67</v>
      </c>
      <c r="B8314" s="73" t="s">
        <v>60</v>
      </c>
      <c r="C8314" s="74"/>
      <c r="D8314" s="73" t="s">
        <v>61</v>
      </c>
      <c r="E8314" s="74"/>
    </row>
    <row r="8315" spans="1:5" ht="37.5" customHeight="1">
      <c r="A8315" s="28" t="s">
        <v>68</v>
      </c>
      <c r="B8315" s="65" t="e">
        <f t="shared" ref="B8315" si="2940">HLOOKUP(D8304,$I$23:$M$32,7,FALSE)</f>
        <v>#N/A</v>
      </c>
      <c r="C8315" s="66"/>
      <c r="D8315" s="68">
        <f>VLOOKUP($I8281,DATA!$A$1:$V$200,15,FALSE)</f>
        <v>0</v>
      </c>
      <c r="E8315" s="69"/>
    </row>
    <row r="8316" spans="1:5" ht="37.5" customHeight="1">
      <c r="A8316" s="28" t="s">
        <v>69</v>
      </c>
      <c r="B8316" s="65" t="e">
        <f t="shared" ref="B8316" si="2941">HLOOKUP(D8304,$I$23:$M$32,8,FALSE)</f>
        <v>#N/A</v>
      </c>
      <c r="C8316" s="66"/>
      <c r="D8316" s="68">
        <f>VLOOKUP($I8281,DATA!$A$1:$V$200,16,FALSE)</f>
        <v>0</v>
      </c>
      <c r="E8316" s="69"/>
    </row>
    <row r="8317" spans="1:5" ht="45" customHeight="1">
      <c r="A8317" s="29" t="s">
        <v>70</v>
      </c>
      <c r="B8317" s="65" t="e">
        <f t="shared" ref="B8317" si="2942">HLOOKUP(D8304,$I$23:$M$32,9,FALSE)</f>
        <v>#N/A</v>
      </c>
      <c r="C8317" s="66"/>
      <c r="D8317" s="68">
        <f>VLOOKUP($I8281,DATA!$A$1:$V$200,17,FALSE)</f>
        <v>0</v>
      </c>
      <c r="E8317" s="69"/>
    </row>
    <row r="8318" spans="1:5" ht="37.5" customHeight="1">
      <c r="A8318" s="28" t="s">
        <v>71</v>
      </c>
      <c r="B8318" s="65" t="e">
        <f t="shared" ref="B8318" si="2943">HLOOKUP(D8304,$I$23:$M$32,10,FALSE)</f>
        <v>#N/A</v>
      </c>
      <c r="C8318" s="66"/>
      <c r="D8318" s="68">
        <f>VLOOKUP($I8281,DATA!$A$1:$V$200,18,FALSE)</f>
        <v>0</v>
      </c>
      <c r="E8318" s="69"/>
    </row>
    <row r="8319" spans="1:5" ht="37.5" customHeight="1">
      <c r="A8319" s="30"/>
      <c r="B8319" s="31"/>
      <c r="C8319" s="31"/>
      <c r="D8319" s="32"/>
      <c r="E8319" s="32"/>
    </row>
    <row r="8320" spans="1:5" ht="18.75" customHeight="1">
      <c r="A8320" s="72" t="s">
        <v>72</v>
      </c>
      <c r="B8320" s="72"/>
      <c r="C8320" s="72"/>
      <c r="D8320" s="72"/>
      <c r="E8320" s="72"/>
    </row>
    <row r="8321" spans="1:13" ht="22.5" customHeight="1">
      <c r="A8321" s="26" t="s">
        <v>78</v>
      </c>
    </row>
    <row r="8322" spans="1:13" ht="30" customHeight="1">
      <c r="A8322" s="27" t="s">
        <v>73</v>
      </c>
      <c r="B8322" s="73" t="s">
        <v>60</v>
      </c>
      <c r="C8322" s="74"/>
      <c r="D8322" s="73" t="s">
        <v>61</v>
      </c>
      <c r="E8322" s="74"/>
      <c r="I8322" s="1" t="s">
        <v>26</v>
      </c>
      <c r="J8322" s="1" t="s">
        <v>25</v>
      </c>
      <c r="K8322" s="1" t="s">
        <v>194</v>
      </c>
      <c r="L8322" s="1" t="s">
        <v>195</v>
      </c>
      <c r="M8322" s="1" t="s">
        <v>196</v>
      </c>
    </row>
    <row r="8323" spans="1:13" ht="52.5" customHeight="1">
      <c r="A8323" s="29" t="str">
        <f>GRD!$L$4</f>
        <v>SELECT</v>
      </c>
      <c r="B8323" s="65" t="e">
        <f t="shared" ref="B8323:B8324" si="2944">HLOOKUP(D8323,$I$42:$M$44,$G8323,FALSE)</f>
        <v>#N/A</v>
      </c>
      <c r="C8323" s="66"/>
      <c r="D8323" s="68">
        <f>VLOOKUP($I8281,DATA!$A$1:$V$200,19,FALSE)</f>
        <v>0</v>
      </c>
      <c r="E8323" s="69"/>
      <c r="G8323" s="1">
        <v>2</v>
      </c>
      <c r="H8323" s="1" t="str">
        <f t="shared" ref="H8323:H8324" si="2945">A8323</f>
        <v>SELECT</v>
      </c>
      <c r="I8323" s="1" t="e">
        <f t="shared" ref="I8323:I8324" si="2946">VLOOKUP($H8323,$H$3:$M$15,2,FALSE)</f>
        <v>#N/A</v>
      </c>
      <c r="J8323" s="1" t="e">
        <f t="shared" ref="J8323:J8324" si="2947">VLOOKUP($H8323,$H$3:$M$15,3,FALSE)</f>
        <v>#N/A</v>
      </c>
      <c r="K8323" s="1" t="e">
        <f t="shared" ref="K8323:K8324" si="2948">VLOOKUP($H8323,$H$3:$M$15,4,FALSE)</f>
        <v>#N/A</v>
      </c>
      <c r="L8323" s="1" t="e">
        <f t="shared" ref="L8323:L8324" si="2949">VLOOKUP($H8323,$H$3:$M$15,5,FALSE)</f>
        <v>#N/A</v>
      </c>
      <c r="M8323" s="1" t="e">
        <f t="shared" ref="M8323:M8324" si="2950">VLOOKUP($H8323,$H$3:$M$15,6,FALSE)</f>
        <v>#N/A</v>
      </c>
    </row>
    <row r="8324" spans="1:13" ht="52.5" customHeight="1">
      <c r="A8324" s="29" t="str">
        <f>GRD!$M$4</f>
        <v>SELECT</v>
      </c>
      <c r="B8324" s="65" t="e">
        <f t="shared" si="2944"/>
        <v>#N/A</v>
      </c>
      <c r="C8324" s="66"/>
      <c r="D8324" s="68">
        <f>VLOOKUP($I8281,DATA!$A$1:$V$200,20,FALSE)</f>
        <v>0</v>
      </c>
      <c r="E8324" s="69"/>
      <c r="G8324" s="1">
        <v>3</v>
      </c>
      <c r="H8324" s="1" t="str">
        <f t="shared" si="2945"/>
        <v>SELECT</v>
      </c>
      <c r="I8324" s="1" t="e">
        <f t="shared" si="2946"/>
        <v>#N/A</v>
      </c>
      <c r="J8324" s="1" t="e">
        <f t="shared" si="2947"/>
        <v>#N/A</v>
      </c>
      <c r="K8324" s="1" t="e">
        <f t="shared" si="2948"/>
        <v>#N/A</v>
      </c>
      <c r="L8324" s="1" t="e">
        <f t="shared" si="2949"/>
        <v>#N/A</v>
      </c>
      <c r="M8324" s="1" t="e">
        <f t="shared" si="2950"/>
        <v>#N/A</v>
      </c>
    </row>
    <row r="8325" spans="1:13" ht="37.5" customHeight="1">
      <c r="A8325" s="70" t="s">
        <v>79</v>
      </c>
      <c r="B8325" s="70"/>
      <c r="C8325" s="70"/>
      <c r="D8325" s="70"/>
      <c r="E8325" s="70"/>
    </row>
    <row r="8326" spans="1:13" ht="12" customHeight="1">
      <c r="A8326" s="33"/>
      <c r="B8326" s="33"/>
      <c r="C8326" s="33"/>
      <c r="D8326" s="33"/>
      <c r="E8326" s="33"/>
    </row>
    <row r="8327" spans="1:13" ht="30" customHeight="1">
      <c r="A8327" s="27" t="s">
        <v>73</v>
      </c>
      <c r="B8327" s="71" t="s">
        <v>60</v>
      </c>
      <c r="C8327" s="71"/>
      <c r="D8327" s="71" t="s">
        <v>61</v>
      </c>
      <c r="E8327" s="71"/>
      <c r="I8327" s="1" t="s">
        <v>26</v>
      </c>
      <c r="J8327" s="1" t="s">
        <v>25</v>
      </c>
      <c r="K8327" s="1" t="s">
        <v>194</v>
      </c>
      <c r="L8327" s="1" t="s">
        <v>195</v>
      </c>
      <c r="M8327" s="1" t="s">
        <v>196</v>
      </c>
    </row>
    <row r="8328" spans="1:13" ht="52.5" customHeight="1">
      <c r="A8328" s="29" t="str">
        <f>GRD!$N$4</f>
        <v>SELECT</v>
      </c>
      <c r="B8328" s="65" t="e">
        <f t="shared" ref="B8328:B8329" si="2951">HLOOKUP(D8328,$I$47:$M$49,$G8328,FALSE)</f>
        <v>#N/A</v>
      </c>
      <c r="C8328" s="66"/>
      <c r="D8328" s="67">
        <f>VLOOKUP($I8281,DATA!$A$1:$V$200,21,FALSE)</f>
        <v>0</v>
      </c>
      <c r="E8328" s="67"/>
      <c r="G8328" s="1">
        <v>2</v>
      </c>
      <c r="H8328" s="1" t="str">
        <f t="shared" ref="H8328:H8329" si="2952">A8328</f>
        <v>SELECT</v>
      </c>
      <c r="I8328" s="1" t="e">
        <f t="shared" ref="I8328:I8389" si="2953">VLOOKUP($H8328,$H$3:$M$15,2,FALSE)</f>
        <v>#N/A</v>
      </c>
      <c r="J8328" s="1" t="e">
        <f t="shared" ref="J8328:J8389" si="2954">VLOOKUP($H8328,$H$3:$M$15,3,FALSE)</f>
        <v>#N/A</v>
      </c>
      <c r="K8328" s="1" t="e">
        <f t="shared" ref="K8328:K8389" si="2955">VLOOKUP($H8328,$H$3:$M$15,4,FALSE)</f>
        <v>#N/A</v>
      </c>
      <c r="L8328" s="1" t="e">
        <f t="shared" ref="L8328:L8389" si="2956">VLOOKUP($H8328,$H$3:$M$15,5,FALSE)</f>
        <v>#N/A</v>
      </c>
      <c r="M8328" s="1" t="e">
        <f t="shared" ref="M8328:M8389" si="2957">VLOOKUP($H8328,$H$3:$M$15,6,FALSE)</f>
        <v>#N/A</v>
      </c>
    </row>
    <row r="8329" spans="1:13" ht="52.5" customHeight="1">
      <c r="A8329" s="29" t="str">
        <f>GRD!$O$4</f>
        <v>SELECT</v>
      </c>
      <c r="B8329" s="65" t="e">
        <f t="shared" si="2951"/>
        <v>#N/A</v>
      </c>
      <c r="C8329" s="66"/>
      <c r="D8329" s="67">
        <f>VLOOKUP($I8281,DATA!$A$1:$V$200,22,FALSE)</f>
        <v>0</v>
      </c>
      <c r="E8329" s="67"/>
      <c r="G8329" s="1">
        <v>3</v>
      </c>
      <c r="H8329" s="1" t="str">
        <f t="shared" si="2952"/>
        <v>SELECT</v>
      </c>
      <c r="I8329" s="1" t="e">
        <f t="shared" si="2953"/>
        <v>#N/A</v>
      </c>
      <c r="J8329" s="1" t="e">
        <f t="shared" si="2954"/>
        <v>#N/A</v>
      </c>
      <c r="K8329" s="1" t="e">
        <f t="shared" si="2955"/>
        <v>#N/A</v>
      </c>
      <c r="L8329" s="1" t="e">
        <f t="shared" si="2956"/>
        <v>#N/A</v>
      </c>
      <c r="M8329" s="1" t="e">
        <f t="shared" si="2957"/>
        <v>#N/A</v>
      </c>
    </row>
    <row r="8335" spans="1:13">
      <c r="A8335" s="64" t="s">
        <v>80</v>
      </c>
      <c r="B8335" s="64"/>
      <c r="C8335" s="64" t="s">
        <v>81</v>
      </c>
      <c r="D8335" s="64"/>
      <c r="E8335" s="64"/>
    </row>
    <row r="8336" spans="1:13">
      <c r="C8336" s="64" t="s">
        <v>82</v>
      </c>
      <c r="D8336" s="64"/>
      <c r="E8336" s="64"/>
    </row>
    <row r="8337" spans="1:13">
      <c r="A8337" s="1" t="s">
        <v>84</v>
      </c>
    </row>
    <row r="8339" spans="1:13">
      <c r="A8339" s="1" t="s">
        <v>83</v>
      </c>
    </row>
    <row r="8341" spans="1:13" s="21" customFormat="1" ht="18.75" customHeight="1">
      <c r="A8341" s="89" t="s">
        <v>34</v>
      </c>
      <c r="B8341" s="89"/>
      <c r="C8341" s="89"/>
      <c r="D8341" s="89"/>
      <c r="E8341" s="89"/>
      <c r="I8341" s="21">
        <f t="shared" ref="I8341" si="2958">I8281+1</f>
        <v>140</v>
      </c>
    </row>
    <row r="8342" spans="1:13" s="21" customFormat="1" ht="30" customHeight="1">
      <c r="A8342" s="90" t="s">
        <v>35</v>
      </c>
      <c r="B8342" s="90"/>
      <c r="C8342" s="90"/>
      <c r="D8342" s="90"/>
      <c r="E8342" s="90"/>
      <c r="H8342" s="1"/>
      <c r="I8342" s="1"/>
      <c r="J8342" s="1"/>
      <c r="K8342" s="1"/>
      <c r="L8342" s="1"/>
      <c r="M8342" s="1"/>
    </row>
    <row r="8343" spans="1:13" ht="18.75" customHeight="1">
      <c r="A8343" s="22" t="s">
        <v>49</v>
      </c>
      <c r="B8343" s="91" t="str">
        <f>IF((SCH!$B$2=""),"",SCH!$B$2)</f>
        <v/>
      </c>
      <c r="C8343" s="91"/>
      <c r="D8343" s="91"/>
      <c r="E8343" s="92"/>
    </row>
    <row r="8344" spans="1:13" ht="18.75" customHeight="1">
      <c r="A8344" s="23" t="s">
        <v>50</v>
      </c>
      <c r="B8344" s="82" t="str">
        <f>IF((SCH!$B$3=""),"",SCH!$B$3)</f>
        <v/>
      </c>
      <c r="C8344" s="82"/>
      <c r="D8344" s="82"/>
      <c r="E8344" s="83"/>
    </row>
    <row r="8345" spans="1:13" ht="18.75" customHeight="1">
      <c r="A8345" s="23" t="s">
        <v>56</v>
      </c>
      <c r="B8345" s="46" t="str">
        <f>IF((SCH!$B$4=""),"",SCH!$B$4)</f>
        <v/>
      </c>
      <c r="C8345" s="24" t="s">
        <v>57</v>
      </c>
      <c r="D8345" s="82" t="str">
        <f>IF((SCH!$B$5=""),"",SCH!$B$5)</f>
        <v/>
      </c>
      <c r="E8345" s="83"/>
    </row>
    <row r="8346" spans="1:13" ht="18.75" customHeight="1">
      <c r="A8346" s="23" t="s">
        <v>51</v>
      </c>
      <c r="B8346" s="82" t="str">
        <f>IF((SCH!$B$6=""),"",SCH!$B$6)</f>
        <v/>
      </c>
      <c r="C8346" s="82"/>
      <c r="D8346" s="82"/>
      <c r="E8346" s="83"/>
    </row>
    <row r="8347" spans="1:13" ht="18.75" customHeight="1">
      <c r="A8347" s="23" t="s">
        <v>52</v>
      </c>
      <c r="B8347" s="82" t="str">
        <f>IF((SCH!$B$7=""),"",SCH!$B$7)</f>
        <v/>
      </c>
      <c r="C8347" s="82"/>
      <c r="D8347" s="82"/>
      <c r="E8347" s="83"/>
    </row>
    <row r="8348" spans="1:13" ht="18.75" customHeight="1">
      <c r="A8348" s="25" t="s">
        <v>53</v>
      </c>
      <c r="B8348" s="84" t="str">
        <f>IF((SCH!$B$8=""),"",SCH!$B$8)</f>
        <v/>
      </c>
      <c r="C8348" s="84"/>
      <c r="D8348" s="84"/>
      <c r="E8348" s="85"/>
    </row>
    <row r="8349" spans="1:13" ht="26.25" customHeight="1">
      <c r="A8349" s="86" t="s">
        <v>36</v>
      </c>
      <c r="B8349" s="86"/>
      <c r="C8349" s="86"/>
      <c r="D8349" s="86"/>
      <c r="E8349" s="86"/>
    </row>
    <row r="8350" spans="1:13" s="21" customFormat="1" ht="15" customHeight="1">
      <c r="A8350" s="87" t="s">
        <v>37</v>
      </c>
      <c r="B8350" s="87"/>
      <c r="C8350" s="87"/>
      <c r="D8350" s="87"/>
      <c r="E8350" s="87"/>
      <c r="H8350" s="1"/>
      <c r="I8350" s="1"/>
      <c r="J8350" s="1"/>
      <c r="K8350" s="1"/>
      <c r="L8350" s="1"/>
      <c r="M8350" s="1"/>
    </row>
    <row r="8351" spans="1:13" s="21" customFormat="1">
      <c r="A8351" s="88" t="s">
        <v>38</v>
      </c>
      <c r="B8351" s="88"/>
      <c r="C8351" s="88"/>
      <c r="D8351" s="88"/>
      <c r="E8351" s="88"/>
      <c r="H8351" s="1"/>
      <c r="I8351" s="1"/>
      <c r="J8351" s="1"/>
      <c r="K8351" s="1"/>
      <c r="L8351" s="1"/>
      <c r="M8351" s="1"/>
    </row>
    <row r="8352" spans="1:13" ht="26.25" customHeight="1">
      <c r="A8352" s="72" t="s">
        <v>39</v>
      </c>
      <c r="B8352" s="72"/>
      <c r="C8352" s="72"/>
      <c r="D8352" s="72"/>
      <c r="E8352" s="72"/>
    </row>
    <row r="8353" spans="1:5" ht="23.25">
      <c r="A8353" s="5" t="s">
        <v>45</v>
      </c>
      <c r="B8353" s="45">
        <f>VLOOKUP($I8341,DATA!$A$1:$V$200,2,FALSE)</f>
        <v>0</v>
      </c>
      <c r="C8353" s="43" t="s">
        <v>48</v>
      </c>
      <c r="D8353" s="81">
        <f>VLOOKUP($I8341,DATA!$A$1:$V$200,3,FALSE)</f>
        <v>0</v>
      </c>
      <c r="E8353" s="81"/>
    </row>
    <row r="8354" spans="1:5" ht="23.25">
      <c r="A8354" s="5" t="s">
        <v>46</v>
      </c>
      <c r="B8354" s="79">
        <f>VLOOKUP($I8341,DATA!$A$1:$V$200,4,FALSE)</f>
        <v>0</v>
      </c>
      <c r="C8354" s="79"/>
      <c r="D8354" s="79"/>
      <c r="E8354" s="79"/>
    </row>
    <row r="8355" spans="1:5" ht="23.25">
      <c r="A8355" s="5" t="s">
        <v>47</v>
      </c>
      <c r="B8355" s="79">
        <f>VLOOKUP($I8341,DATA!$A$1:$V$200,5,FALSE)</f>
        <v>0</v>
      </c>
      <c r="C8355" s="79"/>
      <c r="D8355" s="79"/>
      <c r="E8355" s="79"/>
    </row>
    <row r="8356" spans="1:5" ht="23.25" customHeight="1">
      <c r="A8356" s="5" t="s">
        <v>40</v>
      </c>
      <c r="B8356" s="79">
        <f>VLOOKUP($I8341,DATA!$A$1:$V$200,6,FALSE)</f>
        <v>0</v>
      </c>
      <c r="C8356" s="79"/>
      <c r="D8356" s="79"/>
      <c r="E8356" s="79"/>
    </row>
    <row r="8357" spans="1:5" ht="23.25" customHeight="1">
      <c r="A8357" s="5" t="s">
        <v>41</v>
      </c>
      <c r="B8357" s="79">
        <f>VLOOKUP($I8341,DATA!$A$1:$V$200,7,FALSE)</f>
        <v>0</v>
      </c>
      <c r="C8357" s="79"/>
      <c r="D8357" s="79"/>
      <c r="E8357" s="79"/>
    </row>
    <row r="8358" spans="1:5" ht="23.25" customHeight="1">
      <c r="A8358" s="5" t="s">
        <v>42</v>
      </c>
      <c r="B8358" s="79">
        <f>VLOOKUP($I8341,DATA!$A$1:$V$200,8,FALSE)</f>
        <v>0</v>
      </c>
      <c r="C8358" s="79"/>
      <c r="D8358" s="79"/>
      <c r="E8358" s="79"/>
    </row>
    <row r="8359" spans="1:5" ht="25.5">
      <c r="A8359" s="5" t="s">
        <v>43</v>
      </c>
      <c r="B8359" s="79">
        <f>VLOOKUP($I8341,DATA!$A$1:$V$200,9,FALSE)</f>
        <v>0</v>
      </c>
      <c r="C8359" s="79"/>
      <c r="D8359" s="79"/>
      <c r="E8359" s="79"/>
    </row>
    <row r="8360" spans="1:5" ht="22.5" customHeight="1">
      <c r="A8360" s="80" t="s">
        <v>44</v>
      </c>
      <c r="B8360" s="80"/>
      <c r="C8360" s="80"/>
      <c r="D8360" s="80"/>
      <c r="E8360" s="80"/>
    </row>
    <row r="8361" spans="1:5" ht="18.75" customHeight="1">
      <c r="A8361" s="72" t="s">
        <v>58</v>
      </c>
      <c r="B8361" s="72"/>
      <c r="C8361" s="72"/>
      <c r="D8361" s="72"/>
      <c r="E8361" s="72"/>
    </row>
    <row r="8362" spans="1:5" ht="22.5" customHeight="1">
      <c r="A8362" s="26" t="s">
        <v>74</v>
      </c>
    </row>
    <row r="8363" spans="1:5" ht="18" customHeight="1">
      <c r="A8363" s="44" t="s">
        <v>59</v>
      </c>
      <c r="B8363" s="73" t="s">
        <v>60</v>
      </c>
      <c r="C8363" s="74"/>
      <c r="D8363" s="73" t="s">
        <v>61</v>
      </c>
      <c r="E8363" s="74"/>
    </row>
    <row r="8364" spans="1:5" ht="37.5" customHeight="1">
      <c r="A8364" s="28" t="s">
        <v>62</v>
      </c>
      <c r="B8364" s="65" t="e">
        <f t="shared" ref="B8364" si="2959">HLOOKUP(D8364,$I$23:$M$32,2,FALSE)</f>
        <v>#N/A</v>
      </c>
      <c r="C8364" s="66"/>
      <c r="D8364" s="68">
        <f>VLOOKUP($I8341,DATA!$A$1:$V$200,10,FALSE)</f>
        <v>0</v>
      </c>
      <c r="E8364" s="69"/>
    </row>
    <row r="8365" spans="1:5" ht="37.5" customHeight="1">
      <c r="A8365" s="28" t="s">
        <v>63</v>
      </c>
      <c r="B8365" s="65" t="e">
        <f t="shared" ref="B8365" si="2960">HLOOKUP(D8364,$I$23:$M$32,3,FALSE)</f>
        <v>#N/A</v>
      </c>
      <c r="C8365" s="66"/>
      <c r="D8365" s="68">
        <f>VLOOKUP($I8341,DATA!$A$1:$V$200,11,FALSE)</f>
        <v>0</v>
      </c>
      <c r="E8365" s="69"/>
    </row>
    <row r="8366" spans="1:5" ht="37.5" customHeight="1">
      <c r="A8366" s="28" t="s">
        <v>64</v>
      </c>
      <c r="B8366" s="65" t="e">
        <f t="shared" ref="B8366" si="2961">HLOOKUP(D8364,$I$23:$M$32,4,FALSE)</f>
        <v>#N/A</v>
      </c>
      <c r="C8366" s="66"/>
      <c r="D8366" s="68">
        <f>VLOOKUP($I8341,DATA!$A$1:$V$200,12,FALSE)</f>
        <v>0</v>
      </c>
      <c r="E8366" s="69"/>
    </row>
    <row r="8367" spans="1:5" ht="21.75" customHeight="1">
      <c r="A8367" s="26" t="s">
        <v>75</v>
      </c>
    </row>
    <row r="8368" spans="1:5" ht="18" customHeight="1">
      <c r="A8368" s="75" t="s">
        <v>65</v>
      </c>
      <c r="B8368" s="73" t="s">
        <v>60</v>
      </c>
      <c r="C8368" s="74"/>
      <c r="D8368" s="73" t="s">
        <v>61</v>
      </c>
      <c r="E8368" s="74"/>
    </row>
    <row r="8369" spans="1:13" ht="37.5" customHeight="1">
      <c r="A8369" s="76"/>
      <c r="B8369" s="65" t="e">
        <f t="shared" ref="B8369" si="2962">HLOOKUP(D8364,$I$23:$M$32,5,FALSE)</f>
        <v>#N/A</v>
      </c>
      <c r="C8369" s="66"/>
      <c r="D8369" s="68">
        <f>VLOOKUP($I8341,DATA!$A$1:$V$200,13,FALSE)</f>
        <v>0</v>
      </c>
      <c r="E8369" s="69"/>
    </row>
    <row r="8370" spans="1:13" ht="22.5" customHeight="1">
      <c r="A8370" s="26" t="s">
        <v>76</v>
      </c>
    </row>
    <row r="8371" spans="1:13" ht="18" customHeight="1">
      <c r="A8371" s="77" t="s">
        <v>66</v>
      </c>
      <c r="B8371" s="73" t="s">
        <v>60</v>
      </c>
      <c r="C8371" s="74"/>
      <c r="D8371" s="73" t="s">
        <v>61</v>
      </c>
      <c r="E8371" s="74"/>
    </row>
    <row r="8372" spans="1:13" ht="37.5" customHeight="1">
      <c r="A8372" s="78"/>
      <c r="B8372" s="65" t="e">
        <f t="shared" ref="B8372" si="2963">HLOOKUP(D8364,$I$23:$M$32,6,FALSE)</f>
        <v>#N/A</v>
      </c>
      <c r="C8372" s="66"/>
      <c r="D8372" s="68">
        <f>VLOOKUP($I8341,DATA!$A$1:$V$200,14,FALSE)</f>
        <v>0</v>
      </c>
      <c r="E8372" s="69"/>
    </row>
    <row r="8373" spans="1:13" ht="22.5" customHeight="1">
      <c r="A8373" s="26" t="s">
        <v>77</v>
      </c>
    </row>
    <row r="8374" spans="1:13" ht="30" customHeight="1">
      <c r="A8374" s="27" t="s">
        <v>67</v>
      </c>
      <c r="B8374" s="73" t="s">
        <v>60</v>
      </c>
      <c r="C8374" s="74"/>
      <c r="D8374" s="73" t="s">
        <v>61</v>
      </c>
      <c r="E8374" s="74"/>
    </row>
    <row r="8375" spans="1:13" ht="37.5" customHeight="1">
      <c r="A8375" s="28" t="s">
        <v>68</v>
      </c>
      <c r="B8375" s="65" t="e">
        <f t="shared" ref="B8375" si="2964">HLOOKUP(D8364,$I$23:$M$32,7,FALSE)</f>
        <v>#N/A</v>
      </c>
      <c r="C8375" s="66"/>
      <c r="D8375" s="68">
        <f>VLOOKUP($I8341,DATA!$A$1:$V$200,15,FALSE)</f>
        <v>0</v>
      </c>
      <c r="E8375" s="69"/>
    </row>
    <row r="8376" spans="1:13" ht="37.5" customHeight="1">
      <c r="A8376" s="28" t="s">
        <v>69</v>
      </c>
      <c r="B8376" s="65" t="e">
        <f t="shared" ref="B8376" si="2965">HLOOKUP(D8364,$I$23:$M$32,8,FALSE)</f>
        <v>#N/A</v>
      </c>
      <c r="C8376" s="66"/>
      <c r="D8376" s="68">
        <f>VLOOKUP($I8341,DATA!$A$1:$V$200,16,FALSE)</f>
        <v>0</v>
      </c>
      <c r="E8376" s="69"/>
    </row>
    <row r="8377" spans="1:13" ht="45" customHeight="1">
      <c r="A8377" s="29" t="s">
        <v>70</v>
      </c>
      <c r="B8377" s="65" t="e">
        <f t="shared" ref="B8377" si="2966">HLOOKUP(D8364,$I$23:$M$32,9,FALSE)</f>
        <v>#N/A</v>
      </c>
      <c r="C8377" s="66"/>
      <c r="D8377" s="68">
        <f>VLOOKUP($I8341,DATA!$A$1:$V$200,17,FALSE)</f>
        <v>0</v>
      </c>
      <c r="E8377" s="69"/>
    </row>
    <row r="8378" spans="1:13" ht="37.5" customHeight="1">
      <c r="A8378" s="28" t="s">
        <v>71</v>
      </c>
      <c r="B8378" s="65" t="e">
        <f t="shared" ref="B8378" si="2967">HLOOKUP(D8364,$I$23:$M$32,10,FALSE)</f>
        <v>#N/A</v>
      </c>
      <c r="C8378" s="66"/>
      <c r="D8378" s="68">
        <f>VLOOKUP($I8341,DATA!$A$1:$V$200,18,FALSE)</f>
        <v>0</v>
      </c>
      <c r="E8378" s="69"/>
    </row>
    <row r="8379" spans="1:13" ht="37.5" customHeight="1">
      <c r="A8379" s="30"/>
      <c r="B8379" s="31"/>
      <c r="C8379" s="31"/>
      <c r="D8379" s="32"/>
      <c r="E8379" s="32"/>
    </row>
    <row r="8380" spans="1:13" ht="18.75" customHeight="1">
      <c r="A8380" s="72" t="s">
        <v>72</v>
      </c>
      <c r="B8380" s="72"/>
      <c r="C8380" s="72"/>
      <c r="D8380" s="72"/>
      <c r="E8380" s="72"/>
    </row>
    <row r="8381" spans="1:13" ht="22.5" customHeight="1">
      <c r="A8381" s="26" t="s">
        <v>78</v>
      </c>
    </row>
    <row r="8382" spans="1:13" ht="30" customHeight="1">
      <c r="A8382" s="27" t="s">
        <v>73</v>
      </c>
      <c r="B8382" s="73" t="s">
        <v>60</v>
      </c>
      <c r="C8382" s="74"/>
      <c r="D8382" s="73" t="s">
        <v>61</v>
      </c>
      <c r="E8382" s="74"/>
      <c r="I8382" s="1" t="s">
        <v>26</v>
      </c>
      <c r="J8382" s="1" t="s">
        <v>25</v>
      </c>
      <c r="K8382" s="1" t="s">
        <v>194</v>
      </c>
      <c r="L8382" s="1" t="s">
        <v>195</v>
      </c>
      <c r="M8382" s="1" t="s">
        <v>196</v>
      </c>
    </row>
    <row r="8383" spans="1:13" ht="52.5" customHeight="1">
      <c r="A8383" s="29" t="str">
        <f>GRD!$L$4</f>
        <v>SELECT</v>
      </c>
      <c r="B8383" s="65" t="e">
        <f t="shared" ref="B8383:B8384" si="2968">HLOOKUP(D8383,$I$42:$M$44,$G8383,FALSE)</f>
        <v>#N/A</v>
      </c>
      <c r="C8383" s="66"/>
      <c r="D8383" s="68">
        <f>VLOOKUP($I8341,DATA!$A$1:$V$200,19,FALSE)</f>
        <v>0</v>
      </c>
      <c r="E8383" s="69"/>
      <c r="G8383" s="1">
        <v>2</v>
      </c>
      <c r="H8383" s="1" t="str">
        <f t="shared" ref="H8383:H8384" si="2969">A8383</f>
        <v>SELECT</v>
      </c>
      <c r="I8383" s="1" t="e">
        <f t="shared" ref="I8383:I8384" si="2970">VLOOKUP($H8383,$H$3:$M$15,2,FALSE)</f>
        <v>#N/A</v>
      </c>
      <c r="J8383" s="1" t="e">
        <f t="shared" ref="J8383:J8384" si="2971">VLOOKUP($H8383,$H$3:$M$15,3,FALSE)</f>
        <v>#N/A</v>
      </c>
      <c r="K8383" s="1" t="e">
        <f t="shared" ref="K8383:K8384" si="2972">VLOOKUP($H8383,$H$3:$M$15,4,FALSE)</f>
        <v>#N/A</v>
      </c>
      <c r="L8383" s="1" t="e">
        <f t="shared" ref="L8383:L8384" si="2973">VLOOKUP($H8383,$H$3:$M$15,5,FALSE)</f>
        <v>#N/A</v>
      </c>
      <c r="M8383" s="1" t="e">
        <f t="shared" ref="M8383:M8384" si="2974">VLOOKUP($H8383,$H$3:$M$15,6,FALSE)</f>
        <v>#N/A</v>
      </c>
    </row>
    <row r="8384" spans="1:13" ht="52.5" customHeight="1">
      <c r="A8384" s="29" t="str">
        <f>GRD!$M$4</f>
        <v>SELECT</v>
      </c>
      <c r="B8384" s="65" t="e">
        <f t="shared" si="2968"/>
        <v>#N/A</v>
      </c>
      <c r="C8384" s="66"/>
      <c r="D8384" s="68">
        <f>VLOOKUP($I8341,DATA!$A$1:$V$200,20,FALSE)</f>
        <v>0</v>
      </c>
      <c r="E8384" s="69"/>
      <c r="G8384" s="1">
        <v>3</v>
      </c>
      <c r="H8384" s="1" t="str">
        <f t="shared" si="2969"/>
        <v>SELECT</v>
      </c>
      <c r="I8384" s="1" t="e">
        <f t="shared" si="2970"/>
        <v>#N/A</v>
      </c>
      <c r="J8384" s="1" t="e">
        <f t="shared" si="2971"/>
        <v>#N/A</v>
      </c>
      <c r="K8384" s="1" t="e">
        <f t="shared" si="2972"/>
        <v>#N/A</v>
      </c>
      <c r="L8384" s="1" t="e">
        <f t="shared" si="2973"/>
        <v>#N/A</v>
      </c>
      <c r="M8384" s="1" t="e">
        <f t="shared" si="2974"/>
        <v>#N/A</v>
      </c>
    </row>
    <row r="8385" spans="1:13" ht="37.5" customHeight="1">
      <c r="A8385" s="70" t="s">
        <v>79</v>
      </c>
      <c r="B8385" s="70"/>
      <c r="C8385" s="70"/>
      <c r="D8385" s="70"/>
      <c r="E8385" s="70"/>
    </row>
    <row r="8386" spans="1:13" ht="12" customHeight="1">
      <c r="A8386" s="33"/>
      <c r="B8386" s="33"/>
      <c r="C8386" s="33"/>
      <c r="D8386" s="33"/>
      <c r="E8386" s="33"/>
    </row>
    <row r="8387" spans="1:13" ht="30" customHeight="1">
      <c r="A8387" s="27" t="s">
        <v>73</v>
      </c>
      <c r="B8387" s="71" t="s">
        <v>60</v>
      </c>
      <c r="C8387" s="71"/>
      <c r="D8387" s="71" t="s">
        <v>61</v>
      </c>
      <c r="E8387" s="71"/>
      <c r="I8387" s="1" t="s">
        <v>26</v>
      </c>
      <c r="J8387" s="1" t="s">
        <v>25</v>
      </c>
      <c r="K8387" s="1" t="s">
        <v>194</v>
      </c>
      <c r="L8387" s="1" t="s">
        <v>195</v>
      </c>
      <c r="M8387" s="1" t="s">
        <v>196</v>
      </c>
    </row>
    <row r="8388" spans="1:13" ht="52.5" customHeight="1">
      <c r="A8388" s="29" t="str">
        <f>GRD!$N$4</f>
        <v>SELECT</v>
      </c>
      <c r="B8388" s="65" t="e">
        <f t="shared" ref="B8388:B8389" si="2975">HLOOKUP(D8388,$I$47:$M$49,$G8388,FALSE)</f>
        <v>#N/A</v>
      </c>
      <c r="C8388" s="66"/>
      <c r="D8388" s="67">
        <f>VLOOKUP($I8341,DATA!$A$1:$V$200,21,FALSE)</f>
        <v>0</v>
      </c>
      <c r="E8388" s="67"/>
      <c r="G8388" s="1">
        <v>2</v>
      </c>
      <c r="H8388" s="1" t="str">
        <f t="shared" ref="H8388:H8389" si="2976">A8388</f>
        <v>SELECT</v>
      </c>
      <c r="I8388" s="1" t="e">
        <f t="shared" si="2953"/>
        <v>#N/A</v>
      </c>
      <c r="J8388" s="1" t="e">
        <f t="shared" si="2954"/>
        <v>#N/A</v>
      </c>
      <c r="K8388" s="1" t="e">
        <f t="shared" si="2955"/>
        <v>#N/A</v>
      </c>
      <c r="L8388" s="1" t="e">
        <f t="shared" si="2956"/>
        <v>#N/A</v>
      </c>
      <c r="M8388" s="1" t="e">
        <f t="shared" si="2957"/>
        <v>#N/A</v>
      </c>
    </row>
    <row r="8389" spans="1:13" ht="52.5" customHeight="1">
      <c r="A8389" s="29" t="str">
        <f>GRD!$O$4</f>
        <v>SELECT</v>
      </c>
      <c r="B8389" s="65" t="e">
        <f t="shared" si="2975"/>
        <v>#N/A</v>
      </c>
      <c r="C8389" s="66"/>
      <c r="D8389" s="67">
        <f>VLOOKUP($I8341,DATA!$A$1:$V$200,22,FALSE)</f>
        <v>0</v>
      </c>
      <c r="E8389" s="67"/>
      <c r="G8389" s="1">
        <v>3</v>
      </c>
      <c r="H8389" s="1" t="str">
        <f t="shared" si="2976"/>
        <v>SELECT</v>
      </c>
      <c r="I8389" s="1" t="e">
        <f t="shared" si="2953"/>
        <v>#N/A</v>
      </c>
      <c r="J8389" s="1" t="e">
        <f t="shared" si="2954"/>
        <v>#N/A</v>
      </c>
      <c r="K8389" s="1" t="e">
        <f t="shared" si="2955"/>
        <v>#N/A</v>
      </c>
      <c r="L8389" s="1" t="e">
        <f t="shared" si="2956"/>
        <v>#N/A</v>
      </c>
      <c r="M8389" s="1" t="e">
        <f t="shared" si="2957"/>
        <v>#N/A</v>
      </c>
    </row>
    <row r="8395" spans="1:13">
      <c r="A8395" s="64" t="s">
        <v>80</v>
      </c>
      <c r="B8395" s="64"/>
      <c r="C8395" s="64" t="s">
        <v>81</v>
      </c>
      <c r="D8395" s="64"/>
      <c r="E8395" s="64"/>
    </row>
    <row r="8396" spans="1:13">
      <c r="C8396" s="64" t="s">
        <v>82</v>
      </c>
      <c r="D8396" s="64"/>
      <c r="E8396" s="64"/>
    </row>
    <row r="8397" spans="1:13">
      <c r="A8397" s="1" t="s">
        <v>84</v>
      </c>
    </row>
    <row r="8399" spans="1:13">
      <c r="A8399" s="1" t="s">
        <v>83</v>
      </c>
    </row>
    <row r="8401" spans="1:13" s="21" customFormat="1" ht="18.75" customHeight="1">
      <c r="A8401" s="89" t="s">
        <v>34</v>
      </c>
      <c r="B8401" s="89"/>
      <c r="C8401" s="89"/>
      <c r="D8401" s="89"/>
      <c r="E8401" s="89"/>
      <c r="I8401" s="21">
        <f t="shared" ref="I8401" si="2977">I8341+1</f>
        <v>141</v>
      </c>
    </row>
    <row r="8402" spans="1:13" s="21" customFormat="1" ht="30" customHeight="1">
      <c r="A8402" s="90" t="s">
        <v>35</v>
      </c>
      <c r="B8402" s="90"/>
      <c r="C8402" s="90"/>
      <c r="D8402" s="90"/>
      <c r="E8402" s="90"/>
      <c r="H8402" s="1"/>
      <c r="I8402" s="1"/>
      <c r="J8402" s="1"/>
      <c r="K8402" s="1"/>
      <c r="L8402" s="1"/>
      <c r="M8402" s="1"/>
    </row>
    <row r="8403" spans="1:13" ht="18.75" customHeight="1">
      <c r="A8403" s="22" t="s">
        <v>49</v>
      </c>
      <c r="B8403" s="91" t="str">
        <f>IF((SCH!$B$2=""),"",SCH!$B$2)</f>
        <v/>
      </c>
      <c r="C8403" s="91"/>
      <c r="D8403" s="91"/>
      <c r="E8403" s="92"/>
    </row>
    <row r="8404" spans="1:13" ht="18.75" customHeight="1">
      <c r="A8404" s="23" t="s">
        <v>50</v>
      </c>
      <c r="B8404" s="82" t="str">
        <f>IF((SCH!$B$3=""),"",SCH!$B$3)</f>
        <v/>
      </c>
      <c r="C8404" s="82"/>
      <c r="D8404" s="82"/>
      <c r="E8404" s="83"/>
    </row>
    <row r="8405" spans="1:13" ht="18.75" customHeight="1">
      <c r="A8405" s="23" t="s">
        <v>56</v>
      </c>
      <c r="B8405" s="46" t="str">
        <f>IF((SCH!$B$4=""),"",SCH!$B$4)</f>
        <v/>
      </c>
      <c r="C8405" s="24" t="s">
        <v>57</v>
      </c>
      <c r="D8405" s="82" t="str">
        <f>IF((SCH!$B$5=""),"",SCH!$B$5)</f>
        <v/>
      </c>
      <c r="E8405" s="83"/>
    </row>
    <row r="8406" spans="1:13" ht="18.75" customHeight="1">
      <c r="A8406" s="23" t="s">
        <v>51</v>
      </c>
      <c r="B8406" s="82" t="str">
        <f>IF((SCH!$B$6=""),"",SCH!$B$6)</f>
        <v/>
      </c>
      <c r="C8406" s="82"/>
      <c r="D8406" s="82"/>
      <c r="E8406" s="83"/>
    </row>
    <row r="8407" spans="1:13" ht="18.75" customHeight="1">
      <c r="A8407" s="23" t="s">
        <v>52</v>
      </c>
      <c r="B8407" s="82" t="str">
        <f>IF((SCH!$B$7=""),"",SCH!$B$7)</f>
        <v/>
      </c>
      <c r="C8407" s="82"/>
      <c r="D8407" s="82"/>
      <c r="E8407" s="83"/>
    </row>
    <row r="8408" spans="1:13" ht="18.75" customHeight="1">
      <c r="A8408" s="25" t="s">
        <v>53</v>
      </c>
      <c r="B8408" s="84" t="str">
        <f>IF((SCH!$B$8=""),"",SCH!$B$8)</f>
        <v/>
      </c>
      <c r="C8408" s="84"/>
      <c r="D8408" s="84"/>
      <c r="E8408" s="85"/>
    </row>
    <row r="8409" spans="1:13" ht="26.25" customHeight="1">
      <c r="A8409" s="86" t="s">
        <v>36</v>
      </c>
      <c r="B8409" s="86"/>
      <c r="C8409" s="86"/>
      <c r="D8409" s="86"/>
      <c r="E8409" s="86"/>
    </row>
    <row r="8410" spans="1:13" s="21" customFormat="1" ht="15" customHeight="1">
      <c r="A8410" s="87" t="s">
        <v>37</v>
      </c>
      <c r="B8410" s="87"/>
      <c r="C8410" s="87"/>
      <c r="D8410" s="87"/>
      <c r="E8410" s="87"/>
      <c r="H8410" s="1"/>
      <c r="I8410" s="1"/>
      <c r="J8410" s="1"/>
      <c r="K8410" s="1"/>
      <c r="L8410" s="1"/>
      <c r="M8410" s="1"/>
    </row>
    <row r="8411" spans="1:13" s="21" customFormat="1">
      <c r="A8411" s="88" t="s">
        <v>38</v>
      </c>
      <c r="B8411" s="88"/>
      <c r="C8411" s="88"/>
      <c r="D8411" s="88"/>
      <c r="E8411" s="88"/>
      <c r="H8411" s="1"/>
      <c r="I8411" s="1"/>
      <c r="J8411" s="1"/>
      <c r="K8411" s="1"/>
      <c r="L8411" s="1"/>
      <c r="M8411" s="1"/>
    </row>
    <row r="8412" spans="1:13" ht="26.25" customHeight="1">
      <c r="A8412" s="72" t="s">
        <v>39</v>
      </c>
      <c r="B8412" s="72"/>
      <c r="C8412" s="72"/>
      <c r="D8412" s="72"/>
      <c r="E8412" s="72"/>
    </row>
    <row r="8413" spans="1:13" ht="23.25">
      <c r="A8413" s="5" t="s">
        <v>45</v>
      </c>
      <c r="B8413" s="45">
        <f>VLOOKUP($I8401,DATA!$A$1:$V$200,2,FALSE)</f>
        <v>0</v>
      </c>
      <c r="C8413" s="43" t="s">
        <v>48</v>
      </c>
      <c r="D8413" s="81">
        <f>VLOOKUP($I8401,DATA!$A$1:$V$200,3,FALSE)</f>
        <v>0</v>
      </c>
      <c r="E8413" s="81"/>
    </row>
    <row r="8414" spans="1:13" ht="23.25">
      <c r="A8414" s="5" t="s">
        <v>46</v>
      </c>
      <c r="B8414" s="79">
        <f>VLOOKUP($I8401,DATA!$A$1:$V$200,4,FALSE)</f>
        <v>0</v>
      </c>
      <c r="C8414" s="79"/>
      <c r="D8414" s="79"/>
      <c r="E8414" s="79"/>
    </row>
    <row r="8415" spans="1:13" ht="23.25">
      <c r="A8415" s="5" t="s">
        <v>47</v>
      </c>
      <c r="B8415" s="79">
        <f>VLOOKUP($I8401,DATA!$A$1:$V$200,5,FALSE)</f>
        <v>0</v>
      </c>
      <c r="C8415" s="79"/>
      <c r="D8415" s="79"/>
      <c r="E8415" s="79"/>
    </row>
    <row r="8416" spans="1:13" ht="23.25" customHeight="1">
      <c r="A8416" s="5" t="s">
        <v>40</v>
      </c>
      <c r="B8416" s="79">
        <f>VLOOKUP($I8401,DATA!$A$1:$V$200,6,FALSE)</f>
        <v>0</v>
      </c>
      <c r="C8416" s="79"/>
      <c r="D8416" s="79"/>
      <c r="E8416" s="79"/>
    </row>
    <row r="8417" spans="1:5" ht="23.25" customHeight="1">
      <c r="A8417" s="5" t="s">
        <v>41</v>
      </c>
      <c r="B8417" s="79">
        <f>VLOOKUP($I8401,DATA!$A$1:$V$200,7,FALSE)</f>
        <v>0</v>
      </c>
      <c r="C8417" s="79"/>
      <c r="D8417" s="79"/>
      <c r="E8417" s="79"/>
    </row>
    <row r="8418" spans="1:5" ht="23.25" customHeight="1">
      <c r="A8418" s="5" t="s">
        <v>42</v>
      </c>
      <c r="B8418" s="79">
        <f>VLOOKUP($I8401,DATA!$A$1:$V$200,8,FALSE)</f>
        <v>0</v>
      </c>
      <c r="C8418" s="79"/>
      <c r="D8418" s="79"/>
      <c r="E8418" s="79"/>
    </row>
    <row r="8419" spans="1:5" ht="25.5">
      <c r="A8419" s="5" t="s">
        <v>43</v>
      </c>
      <c r="B8419" s="79">
        <f>VLOOKUP($I8401,DATA!$A$1:$V$200,9,FALSE)</f>
        <v>0</v>
      </c>
      <c r="C8419" s="79"/>
      <c r="D8419" s="79"/>
      <c r="E8419" s="79"/>
    </row>
    <row r="8420" spans="1:5" ht="22.5" customHeight="1">
      <c r="A8420" s="80" t="s">
        <v>44</v>
      </c>
      <c r="B8420" s="80"/>
      <c r="C8420" s="80"/>
      <c r="D8420" s="80"/>
      <c r="E8420" s="80"/>
    </row>
    <row r="8421" spans="1:5" ht="18.75" customHeight="1">
      <c r="A8421" s="72" t="s">
        <v>58</v>
      </c>
      <c r="B8421" s="72"/>
      <c r="C8421" s="72"/>
      <c r="D8421" s="72"/>
      <c r="E8421" s="72"/>
    </row>
    <row r="8422" spans="1:5" ht="22.5" customHeight="1">
      <c r="A8422" s="26" t="s">
        <v>74</v>
      </c>
    </row>
    <row r="8423" spans="1:5" ht="18" customHeight="1">
      <c r="A8423" s="44" t="s">
        <v>59</v>
      </c>
      <c r="B8423" s="73" t="s">
        <v>60</v>
      </c>
      <c r="C8423" s="74"/>
      <c r="D8423" s="73" t="s">
        <v>61</v>
      </c>
      <c r="E8423" s="74"/>
    </row>
    <row r="8424" spans="1:5" ht="37.5" customHeight="1">
      <c r="A8424" s="28" t="s">
        <v>62</v>
      </c>
      <c r="B8424" s="65" t="e">
        <f t="shared" ref="B8424" si="2978">HLOOKUP(D8424,$I$23:$M$32,2,FALSE)</f>
        <v>#N/A</v>
      </c>
      <c r="C8424" s="66"/>
      <c r="D8424" s="68">
        <f>VLOOKUP($I8401,DATA!$A$1:$V$200,10,FALSE)</f>
        <v>0</v>
      </c>
      <c r="E8424" s="69"/>
    </row>
    <row r="8425" spans="1:5" ht="37.5" customHeight="1">
      <c r="A8425" s="28" t="s">
        <v>63</v>
      </c>
      <c r="B8425" s="65" t="e">
        <f t="shared" ref="B8425" si="2979">HLOOKUP(D8424,$I$23:$M$32,3,FALSE)</f>
        <v>#N/A</v>
      </c>
      <c r="C8425" s="66"/>
      <c r="D8425" s="68">
        <f>VLOOKUP($I8401,DATA!$A$1:$V$200,11,FALSE)</f>
        <v>0</v>
      </c>
      <c r="E8425" s="69"/>
    </row>
    <row r="8426" spans="1:5" ht="37.5" customHeight="1">
      <c r="A8426" s="28" t="s">
        <v>64</v>
      </c>
      <c r="B8426" s="65" t="e">
        <f t="shared" ref="B8426" si="2980">HLOOKUP(D8424,$I$23:$M$32,4,FALSE)</f>
        <v>#N/A</v>
      </c>
      <c r="C8426" s="66"/>
      <c r="D8426" s="68">
        <f>VLOOKUP($I8401,DATA!$A$1:$V$200,12,FALSE)</f>
        <v>0</v>
      </c>
      <c r="E8426" s="69"/>
    </row>
    <row r="8427" spans="1:5" ht="21.75" customHeight="1">
      <c r="A8427" s="26" t="s">
        <v>75</v>
      </c>
    </row>
    <row r="8428" spans="1:5" ht="18" customHeight="1">
      <c r="A8428" s="75" t="s">
        <v>65</v>
      </c>
      <c r="B8428" s="73" t="s">
        <v>60</v>
      </c>
      <c r="C8428" s="74"/>
      <c r="D8428" s="73" t="s">
        <v>61</v>
      </c>
      <c r="E8428" s="74"/>
    </row>
    <row r="8429" spans="1:5" ht="37.5" customHeight="1">
      <c r="A8429" s="76"/>
      <c r="B8429" s="65" t="e">
        <f t="shared" ref="B8429" si="2981">HLOOKUP(D8424,$I$23:$M$32,5,FALSE)</f>
        <v>#N/A</v>
      </c>
      <c r="C8429" s="66"/>
      <c r="D8429" s="68">
        <f>VLOOKUP($I8401,DATA!$A$1:$V$200,13,FALSE)</f>
        <v>0</v>
      </c>
      <c r="E8429" s="69"/>
    </row>
    <row r="8430" spans="1:5" ht="22.5" customHeight="1">
      <c r="A8430" s="26" t="s">
        <v>76</v>
      </c>
    </row>
    <row r="8431" spans="1:5" ht="18" customHeight="1">
      <c r="A8431" s="77" t="s">
        <v>66</v>
      </c>
      <c r="B8431" s="73" t="s">
        <v>60</v>
      </c>
      <c r="C8431" s="74"/>
      <c r="D8431" s="73" t="s">
        <v>61</v>
      </c>
      <c r="E8431" s="74"/>
    </row>
    <row r="8432" spans="1:5" ht="37.5" customHeight="1">
      <c r="A8432" s="78"/>
      <c r="B8432" s="65" t="e">
        <f t="shared" ref="B8432" si="2982">HLOOKUP(D8424,$I$23:$M$32,6,FALSE)</f>
        <v>#N/A</v>
      </c>
      <c r="C8432" s="66"/>
      <c r="D8432" s="68">
        <f>VLOOKUP($I8401,DATA!$A$1:$V$200,14,FALSE)</f>
        <v>0</v>
      </c>
      <c r="E8432" s="69"/>
    </row>
    <row r="8433" spans="1:13" ht="22.5" customHeight="1">
      <c r="A8433" s="26" t="s">
        <v>77</v>
      </c>
    </row>
    <row r="8434" spans="1:13" ht="30" customHeight="1">
      <c r="A8434" s="27" t="s">
        <v>67</v>
      </c>
      <c r="B8434" s="73" t="s">
        <v>60</v>
      </c>
      <c r="C8434" s="74"/>
      <c r="D8434" s="73" t="s">
        <v>61</v>
      </c>
      <c r="E8434" s="74"/>
    </row>
    <row r="8435" spans="1:13" ht="37.5" customHeight="1">
      <c r="A8435" s="28" t="s">
        <v>68</v>
      </c>
      <c r="B8435" s="65" t="e">
        <f t="shared" ref="B8435" si="2983">HLOOKUP(D8424,$I$23:$M$32,7,FALSE)</f>
        <v>#N/A</v>
      </c>
      <c r="C8435" s="66"/>
      <c r="D8435" s="68">
        <f>VLOOKUP($I8401,DATA!$A$1:$V$200,15,FALSE)</f>
        <v>0</v>
      </c>
      <c r="E8435" s="69"/>
    </row>
    <row r="8436" spans="1:13" ht="37.5" customHeight="1">
      <c r="A8436" s="28" t="s">
        <v>69</v>
      </c>
      <c r="B8436" s="65" t="e">
        <f t="shared" ref="B8436" si="2984">HLOOKUP(D8424,$I$23:$M$32,8,FALSE)</f>
        <v>#N/A</v>
      </c>
      <c r="C8436" s="66"/>
      <c r="D8436" s="68">
        <f>VLOOKUP($I8401,DATA!$A$1:$V$200,16,FALSE)</f>
        <v>0</v>
      </c>
      <c r="E8436" s="69"/>
    </row>
    <row r="8437" spans="1:13" ht="45" customHeight="1">
      <c r="A8437" s="29" t="s">
        <v>70</v>
      </c>
      <c r="B8437" s="65" t="e">
        <f t="shared" ref="B8437" si="2985">HLOOKUP(D8424,$I$23:$M$32,9,FALSE)</f>
        <v>#N/A</v>
      </c>
      <c r="C8437" s="66"/>
      <c r="D8437" s="68">
        <f>VLOOKUP($I8401,DATA!$A$1:$V$200,17,FALSE)</f>
        <v>0</v>
      </c>
      <c r="E8437" s="69"/>
    </row>
    <row r="8438" spans="1:13" ht="37.5" customHeight="1">
      <c r="A8438" s="28" t="s">
        <v>71</v>
      </c>
      <c r="B8438" s="65" t="e">
        <f t="shared" ref="B8438" si="2986">HLOOKUP(D8424,$I$23:$M$32,10,FALSE)</f>
        <v>#N/A</v>
      </c>
      <c r="C8438" s="66"/>
      <c r="D8438" s="68">
        <f>VLOOKUP($I8401,DATA!$A$1:$V$200,18,FALSE)</f>
        <v>0</v>
      </c>
      <c r="E8438" s="69"/>
    </row>
    <row r="8439" spans="1:13" ht="37.5" customHeight="1">
      <c r="A8439" s="30"/>
      <c r="B8439" s="31"/>
      <c r="C8439" s="31"/>
      <c r="D8439" s="32"/>
      <c r="E8439" s="32"/>
    </row>
    <row r="8440" spans="1:13" ht="18.75" customHeight="1">
      <c r="A8440" s="72" t="s">
        <v>72</v>
      </c>
      <c r="B8440" s="72"/>
      <c r="C8440" s="72"/>
      <c r="D8440" s="72"/>
      <c r="E8440" s="72"/>
    </row>
    <row r="8441" spans="1:13" ht="22.5" customHeight="1">
      <c r="A8441" s="26" t="s">
        <v>78</v>
      </c>
    </row>
    <row r="8442" spans="1:13" ht="30" customHeight="1">
      <c r="A8442" s="27" t="s">
        <v>73</v>
      </c>
      <c r="B8442" s="73" t="s">
        <v>60</v>
      </c>
      <c r="C8442" s="74"/>
      <c r="D8442" s="73" t="s">
        <v>61</v>
      </c>
      <c r="E8442" s="74"/>
      <c r="I8442" s="1" t="s">
        <v>26</v>
      </c>
      <c r="J8442" s="1" t="s">
        <v>25</v>
      </c>
      <c r="K8442" s="1" t="s">
        <v>194</v>
      </c>
      <c r="L8442" s="1" t="s">
        <v>195</v>
      </c>
      <c r="M8442" s="1" t="s">
        <v>196</v>
      </c>
    </row>
    <row r="8443" spans="1:13" ht="52.5" customHeight="1">
      <c r="A8443" s="29" t="str">
        <f>GRD!$L$4</f>
        <v>SELECT</v>
      </c>
      <c r="B8443" s="65" t="e">
        <f t="shared" ref="B8443:B8444" si="2987">HLOOKUP(D8443,$I$42:$M$44,$G8443,FALSE)</f>
        <v>#N/A</v>
      </c>
      <c r="C8443" s="66"/>
      <c r="D8443" s="68">
        <f>VLOOKUP($I8401,DATA!$A$1:$V$200,19,FALSE)</f>
        <v>0</v>
      </c>
      <c r="E8443" s="69"/>
      <c r="G8443" s="1">
        <v>2</v>
      </c>
      <c r="H8443" s="1" t="str">
        <f t="shared" ref="H8443:H8444" si="2988">A8443</f>
        <v>SELECT</v>
      </c>
      <c r="I8443" s="1" t="e">
        <f t="shared" ref="I8443:I8444" si="2989">VLOOKUP($H8443,$H$3:$M$15,2,FALSE)</f>
        <v>#N/A</v>
      </c>
      <c r="J8443" s="1" t="e">
        <f t="shared" ref="J8443:J8444" si="2990">VLOOKUP($H8443,$H$3:$M$15,3,FALSE)</f>
        <v>#N/A</v>
      </c>
      <c r="K8443" s="1" t="e">
        <f t="shared" ref="K8443:K8444" si="2991">VLOOKUP($H8443,$H$3:$M$15,4,FALSE)</f>
        <v>#N/A</v>
      </c>
      <c r="L8443" s="1" t="e">
        <f t="shared" ref="L8443:L8444" si="2992">VLOOKUP($H8443,$H$3:$M$15,5,FALSE)</f>
        <v>#N/A</v>
      </c>
      <c r="M8443" s="1" t="e">
        <f t="shared" ref="M8443:M8444" si="2993">VLOOKUP($H8443,$H$3:$M$15,6,FALSE)</f>
        <v>#N/A</v>
      </c>
    </row>
    <row r="8444" spans="1:13" ht="52.5" customHeight="1">
      <c r="A8444" s="29" t="str">
        <f>GRD!$M$4</f>
        <v>SELECT</v>
      </c>
      <c r="B8444" s="65" t="e">
        <f t="shared" si="2987"/>
        <v>#N/A</v>
      </c>
      <c r="C8444" s="66"/>
      <c r="D8444" s="68">
        <f>VLOOKUP($I8401,DATA!$A$1:$V$200,20,FALSE)</f>
        <v>0</v>
      </c>
      <c r="E8444" s="69"/>
      <c r="G8444" s="1">
        <v>3</v>
      </c>
      <c r="H8444" s="1" t="str">
        <f t="shared" si="2988"/>
        <v>SELECT</v>
      </c>
      <c r="I8444" s="1" t="e">
        <f t="shared" si="2989"/>
        <v>#N/A</v>
      </c>
      <c r="J8444" s="1" t="e">
        <f t="shared" si="2990"/>
        <v>#N/A</v>
      </c>
      <c r="K8444" s="1" t="e">
        <f t="shared" si="2991"/>
        <v>#N/A</v>
      </c>
      <c r="L8444" s="1" t="e">
        <f t="shared" si="2992"/>
        <v>#N/A</v>
      </c>
      <c r="M8444" s="1" t="e">
        <f t="shared" si="2993"/>
        <v>#N/A</v>
      </c>
    </row>
    <row r="8445" spans="1:13" ht="37.5" customHeight="1">
      <c r="A8445" s="70" t="s">
        <v>79</v>
      </c>
      <c r="B8445" s="70"/>
      <c r="C8445" s="70"/>
      <c r="D8445" s="70"/>
      <c r="E8445" s="70"/>
    </row>
    <row r="8446" spans="1:13" ht="12" customHeight="1">
      <c r="A8446" s="33"/>
      <c r="B8446" s="33"/>
      <c r="C8446" s="33"/>
      <c r="D8446" s="33"/>
      <c r="E8446" s="33"/>
    </row>
    <row r="8447" spans="1:13" ht="30" customHeight="1">
      <c r="A8447" s="27" t="s">
        <v>73</v>
      </c>
      <c r="B8447" s="71" t="s">
        <v>60</v>
      </c>
      <c r="C8447" s="71"/>
      <c r="D8447" s="71" t="s">
        <v>61</v>
      </c>
      <c r="E8447" s="71"/>
      <c r="I8447" s="1" t="s">
        <v>26</v>
      </c>
      <c r="J8447" s="1" t="s">
        <v>25</v>
      </c>
      <c r="K8447" s="1" t="s">
        <v>194</v>
      </c>
      <c r="L8447" s="1" t="s">
        <v>195</v>
      </c>
      <c r="M8447" s="1" t="s">
        <v>196</v>
      </c>
    </row>
    <row r="8448" spans="1:13" ht="52.5" customHeight="1">
      <c r="A8448" s="29" t="str">
        <f>GRD!$N$4</f>
        <v>SELECT</v>
      </c>
      <c r="B8448" s="65" t="e">
        <f t="shared" ref="B8448:B8449" si="2994">HLOOKUP(D8448,$I$47:$M$49,$G8448,FALSE)</f>
        <v>#N/A</v>
      </c>
      <c r="C8448" s="66"/>
      <c r="D8448" s="67">
        <f>VLOOKUP($I8401,DATA!$A$1:$V$200,21,FALSE)</f>
        <v>0</v>
      </c>
      <c r="E8448" s="67"/>
      <c r="G8448" s="1">
        <v>2</v>
      </c>
      <c r="H8448" s="1" t="str">
        <f t="shared" ref="H8448:H8449" si="2995">A8448</f>
        <v>SELECT</v>
      </c>
      <c r="I8448" s="1" t="e">
        <f t="shared" ref="I8448:I8509" si="2996">VLOOKUP($H8448,$H$3:$M$15,2,FALSE)</f>
        <v>#N/A</v>
      </c>
      <c r="J8448" s="1" t="e">
        <f t="shared" ref="J8448:J8509" si="2997">VLOOKUP($H8448,$H$3:$M$15,3,FALSE)</f>
        <v>#N/A</v>
      </c>
      <c r="K8448" s="1" t="e">
        <f t="shared" ref="K8448:K8509" si="2998">VLOOKUP($H8448,$H$3:$M$15,4,FALSE)</f>
        <v>#N/A</v>
      </c>
      <c r="L8448" s="1" t="e">
        <f t="shared" ref="L8448:L8509" si="2999">VLOOKUP($H8448,$H$3:$M$15,5,FALSE)</f>
        <v>#N/A</v>
      </c>
      <c r="M8448" s="1" t="e">
        <f t="shared" ref="M8448:M8509" si="3000">VLOOKUP($H8448,$H$3:$M$15,6,FALSE)</f>
        <v>#N/A</v>
      </c>
    </row>
    <row r="8449" spans="1:13" ht="52.5" customHeight="1">
      <c r="A8449" s="29" t="str">
        <f>GRD!$O$4</f>
        <v>SELECT</v>
      </c>
      <c r="B8449" s="65" t="e">
        <f t="shared" si="2994"/>
        <v>#N/A</v>
      </c>
      <c r="C8449" s="66"/>
      <c r="D8449" s="67">
        <f>VLOOKUP($I8401,DATA!$A$1:$V$200,22,FALSE)</f>
        <v>0</v>
      </c>
      <c r="E8449" s="67"/>
      <c r="G8449" s="1">
        <v>3</v>
      </c>
      <c r="H8449" s="1" t="str">
        <f t="shared" si="2995"/>
        <v>SELECT</v>
      </c>
      <c r="I8449" s="1" t="e">
        <f t="shared" si="2996"/>
        <v>#N/A</v>
      </c>
      <c r="J8449" s="1" t="e">
        <f t="shared" si="2997"/>
        <v>#N/A</v>
      </c>
      <c r="K8449" s="1" t="e">
        <f t="shared" si="2998"/>
        <v>#N/A</v>
      </c>
      <c r="L8449" s="1" t="e">
        <f t="shared" si="2999"/>
        <v>#N/A</v>
      </c>
      <c r="M8449" s="1" t="e">
        <f t="shared" si="3000"/>
        <v>#N/A</v>
      </c>
    </row>
    <row r="8455" spans="1:13">
      <c r="A8455" s="64" t="s">
        <v>80</v>
      </c>
      <c r="B8455" s="64"/>
      <c r="C8455" s="64" t="s">
        <v>81</v>
      </c>
      <c r="D8455" s="64"/>
      <c r="E8455" s="64"/>
    </row>
    <row r="8456" spans="1:13">
      <c r="C8456" s="64" t="s">
        <v>82</v>
      </c>
      <c r="D8456" s="64"/>
      <c r="E8456" s="64"/>
    </row>
    <row r="8457" spans="1:13">
      <c r="A8457" s="1" t="s">
        <v>84</v>
      </c>
    </row>
    <row r="8459" spans="1:13">
      <c r="A8459" s="1" t="s">
        <v>83</v>
      </c>
    </row>
    <row r="8461" spans="1:13" s="21" customFormat="1" ht="18.75" customHeight="1">
      <c r="A8461" s="89" t="s">
        <v>34</v>
      </c>
      <c r="B8461" s="89"/>
      <c r="C8461" s="89"/>
      <c r="D8461" s="89"/>
      <c r="E8461" s="89"/>
      <c r="I8461" s="21">
        <f t="shared" ref="I8461" si="3001">I8401+1</f>
        <v>142</v>
      </c>
    </row>
    <row r="8462" spans="1:13" s="21" customFormat="1" ht="30" customHeight="1">
      <c r="A8462" s="90" t="s">
        <v>35</v>
      </c>
      <c r="B8462" s="90"/>
      <c r="C8462" s="90"/>
      <c r="D8462" s="90"/>
      <c r="E8462" s="90"/>
      <c r="H8462" s="1"/>
      <c r="I8462" s="1"/>
      <c r="J8462" s="1"/>
      <c r="K8462" s="1"/>
      <c r="L8462" s="1"/>
      <c r="M8462" s="1"/>
    </row>
    <row r="8463" spans="1:13" ht="18.75" customHeight="1">
      <c r="A8463" s="22" t="s">
        <v>49</v>
      </c>
      <c r="B8463" s="91" t="str">
        <f>IF((SCH!$B$2=""),"",SCH!$B$2)</f>
        <v/>
      </c>
      <c r="C8463" s="91"/>
      <c r="D8463" s="91"/>
      <c r="E8463" s="92"/>
    </row>
    <row r="8464" spans="1:13" ht="18.75" customHeight="1">
      <c r="A8464" s="23" t="s">
        <v>50</v>
      </c>
      <c r="B8464" s="82" t="str">
        <f>IF((SCH!$B$3=""),"",SCH!$B$3)</f>
        <v/>
      </c>
      <c r="C8464" s="82"/>
      <c r="D8464" s="82"/>
      <c r="E8464" s="83"/>
    </row>
    <row r="8465" spans="1:13" ht="18.75" customHeight="1">
      <c r="A8465" s="23" t="s">
        <v>56</v>
      </c>
      <c r="B8465" s="46" t="str">
        <f>IF((SCH!$B$4=""),"",SCH!$B$4)</f>
        <v/>
      </c>
      <c r="C8465" s="24" t="s">
        <v>57</v>
      </c>
      <c r="D8465" s="82" t="str">
        <f>IF((SCH!$B$5=""),"",SCH!$B$5)</f>
        <v/>
      </c>
      <c r="E8465" s="83"/>
    </row>
    <row r="8466" spans="1:13" ht="18.75" customHeight="1">
      <c r="A8466" s="23" t="s">
        <v>51</v>
      </c>
      <c r="B8466" s="82" t="str">
        <f>IF((SCH!$B$6=""),"",SCH!$B$6)</f>
        <v/>
      </c>
      <c r="C8466" s="82"/>
      <c r="D8466" s="82"/>
      <c r="E8466" s="83"/>
    </row>
    <row r="8467" spans="1:13" ht="18.75" customHeight="1">
      <c r="A8467" s="23" t="s">
        <v>52</v>
      </c>
      <c r="B8467" s="82" t="str">
        <f>IF((SCH!$B$7=""),"",SCH!$B$7)</f>
        <v/>
      </c>
      <c r="C8467" s="82"/>
      <c r="D8467" s="82"/>
      <c r="E8467" s="83"/>
    </row>
    <row r="8468" spans="1:13" ht="18.75" customHeight="1">
      <c r="A8468" s="25" t="s">
        <v>53</v>
      </c>
      <c r="B8468" s="84" t="str">
        <f>IF((SCH!$B$8=""),"",SCH!$B$8)</f>
        <v/>
      </c>
      <c r="C8468" s="84"/>
      <c r="D8468" s="84"/>
      <c r="E8468" s="85"/>
    </row>
    <row r="8469" spans="1:13" ht="26.25" customHeight="1">
      <c r="A8469" s="86" t="s">
        <v>36</v>
      </c>
      <c r="B8469" s="86"/>
      <c r="C8469" s="86"/>
      <c r="D8469" s="86"/>
      <c r="E8469" s="86"/>
    </row>
    <row r="8470" spans="1:13" s="21" customFormat="1" ht="15" customHeight="1">
      <c r="A8470" s="87" t="s">
        <v>37</v>
      </c>
      <c r="B8470" s="87"/>
      <c r="C8470" s="87"/>
      <c r="D8470" s="87"/>
      <c r="E8470" s="87"/>
      <c r="H8470" s="1"/>
      <c r="I8470" s="1"/>
      <c r="J8470" s="1"/>
      <c r="K8470" s="1"/>
      <c r="L8470" s="1"/>
      <c r="M8470" s="1"/>
    </row>
    <row r="8471" spans="1:13" s="21" customFormat="1">
      <c r="A8471" s="88" t="s">
        <v>38</v>
      </c>
      <c r="B8471" s="88"/>
      <c r="C8471" s="88"/>
      <c r="D8471" s="88"/>
      <c r="E8471" s="88"/>
      <c r="H8471" s="1"/>
      <c r="I8471" s="1"/>
      <c r="J8471" s="1"/>
      <c r="K8471" s="1"/>
      <c r="L8471" s="1"/>
      <c r="M8471" s="1"/>
    </row>
    <row r="8472" spans="1:13" ht="26.25" customHeight="1">
      <c r="A8472" s="72" t="s">
        <v>39</v>
      </c>
      <c r="B8472" s="72"/>
      <c r="C8472" s="72"/>
      <c r="D8472" s="72"/>
      <c r="E8472" s="72"/>
    </row>
    <row r="8473" spans="1:13" ht="23.25">
      <c r="A8473" s="5" t="s">
        <v>45</v>
      </c>
      <c r="B8473" s="45">
        <f>VLOOKUP($I8461,DATA!$A$1:$V$200,2,FALSE)</f>
        <v>0</v>
      </c>
      <c r="C8473" s="43" t="s">
        <v>48</v>
      </c>
      <c r="D8473" s="81">
        <f>VLOOKUP($I8461,DATA!$A$1:$V$200,3,FALSE)</f>
        <v>0</v>
      </c>
      <c r="E8473" s="81"/>
    </row>
    <row r="8474" spans="1:13" ht="23.25">
      <c r="A8474" s="5" t="s">
        <v>46</v>
      </c>
      <c r="B8474" s="79">
        <f>VLOOKUP($I8461,DATA!$A$1:$V$200,4,FALSE)</f>
        <v>0</v>
      </c>
      <c r="C8474" s="79"/>
      <c r="D8474" s="79"/>
      <c r="E8474" s="79"/>
    </row>
    <row r="8475" spans="1:13" ht="23.25">
      <c r="A8475" s="5" t="s">
        <v>47</v>
      </c>
      <c r="B8475" s="79">
        <f>VLOOKUP($I8461,DATA!$A$1:$V$200,5,FALSE)</f>
        <v>0</v>
      </c>
      <c r="C8475" s="79"/>
      <c r="D8475" s="79"/>
      <c r="E8475" s="79"/>
    </row>
    <row r="8476" spans="1:13" ht="23.25" customHeight="1">
      <c r="A8476" s="5" t="s">
        <v>40</v>
      </c>
      <c r="B8476" s="79">
        <f>VLOOKUP($I8461,DATA!$A$1:$V$200,6,FALSE)</f>
        <v>0</v>
      </c>
      <c r="C8476" s="79"/>
      <c r="D8476" s="79"/>
      <c r="E8476" s="79"/>
    </row>
    <row r="8477" spans="1:13" ht="23.25" customHeight="1">
      <c r="A8477" s="5" t="s">
        <v>41</v>
      </c>
      <c r="B8477" s="79">
        <f>VLOOKUP($I8461,DATA!$A$1:$V$200,7,FALSE)</f>
        <v>0</v>
      </c>
      <c r="C8477" s="79"/>
      <c r="D8477" s="79"/>
      <c r="E8477" s="79"/>
    </row>
    <row r="8478" spans="1:13" ht="23.25" customHeight="1">
      <c r="A8478" s="5" t="s">
        <v>42</v>
      </c>
      <c r="B8478" s="79">
        <f>VLOOKUP($I8461,DATA!$A$1:$V$200,8,FALSE)</f>
        <v>0</v>
      </c>
      <c r="C8478" s="79"/>
      <c r="D8478" s="79"/>
      <c r="E8478" s="79"/>
    </row>
    <row r="8479" spans="1:13" ht="25.5">
      <c r="A8479" s="5" t="s">
        <v>43</v>
      </c>
      <c r="B8479" s="79">
        <f>VLOOKUP($I8461,DATA!$A$1:$V$200,9,FALSE)</f>
        <v>0</v>
      </c>
      <c r="C8479" s="79"/>
      <c r="D8479" s="79"/>
      <c r="E8479" s="79"/>
    </row>
    <row r="8480" spans="1:13" ht="22.5" customHeight="1">
      <c r="A8480" s="80" t="s">
        <v>44</v>
      </c>
      <c r="B8480" s="80"/>
      <c r="C8480" s="80"/>
      <c r="D8480" s="80"/>
      <c r="E8480" s="80"/>
    </row>
    <row r="8481" spans="1:5" ht="18.75" customHeight="1">
      <c r="A8481" s="72" t="s">
        <v>58</v>
      </c>
      <c r="B8481" s="72"/>
      <c r="C8481" s="72"/>
      <c r="D8481" s="72"/>
      <c r="E8481" s="72"/>
    </row>
    <row r="8482" spans="1:5" ht="22.5" customHeight="1">
      <c r="A8482" s="26" t="s">
        <v>74</v>
      </c>
    </row>
    <row r="8483" spans="1:5" ht="18" customHeight="1">
      <c r="A8483" s="44" t="s">
        <v>59</v>
      </c>
      <c r="B8483" s="73" t="s">
        <v>60</v>
      </c>
      <c r="C8483" s="74"/>
      <c r="D8483" s="73" t="s">
        <v>61</v>
      </c>
      <c r="E8483" s="74"/>
    </row>
    <row r="8484" spans="1:5" ht="37.5" customHeight="1">
      <c r="A8484" s="28" t="s">
        <v>62</v>
      </c>
      <c r="B8484" s="65" t="e">
        <f t="shared" ref="B8484" si="3002">HLOOKUP(D8484,$I$23:$M$32,2,FALSE)</f>
        <v>#N/A</v>
      </c>
      <c r="C8484" s="66"/>
      <c r="D8484" s="68">
        <f>VLOOKUP($I8461,DATA!$A$1:$V$200,10,FALSE)</f>
        <v>0</v>
      </c>
      <c r="E8484" s="69"/>
    </row>
    <row r="8485" spans="1:5" ht="37.5" customHeight="1">
      <c r="A8485" s="28" t="s">
        <v>63</v>
      </c>
      <c r="B8485" s="65" t="e">
        <f t="shared" ref="B8485" si="3003">HLOOKUP(D8484,$I$23:$M$32,3,FALSE)</f>
        <v>#N/A</v>
      </c>
      <c r="C8485" s="66"/>
      <c r="D8485" s="68">
        <f>VLOOKUP($I8461,DATA!$A$1:$V$200,11,FALSE)</f>
        <v>0</v>
      </c>
      <c r="E8485" s="69"/>
    </row>
    <row r="8486" spans="1:5" ht="37.5" customHeight="1">
      <c r="A8486" s="28" t="s">
        <v>64</v>
      </c>
      <c r="B8486" s="65" t="e">
        <f t="shared" ref="B8486" si="3004">HLOOKUP(D8484,$I$23:$M$32,4,FALSE)</f>
        <v>#N/A</v>
      </c>
      <c r="C8486" s="66"/>
      <c r="D8486" s="68">
        <f>VLOOKUP($I8461,DATA!$A$1:$V$200,12,FALSE)</f>
        <v>0</v>
      </c>
      <c r="E8486" s="69"/>
    </row>
    <row r="8487" spans="1:5" ht="21.75" customHeight="1">
      <c r="A8487" s="26" t="s">
        <v>75</v>
      </c>
    </row>
    <row r="8488" spans="1:5" ht="18" customHeight="1">
      <c r="A8488" s="75" t="s">
        <v>65</v>
      </c>
      <c r="B8488" s="73" t="s">
        <v>60</v>
      </c>
      <c r="C8488" s="74"/>
      <c r="D8488" s="73" t="s">
        <v>61</v>
      </c>
      <c r="E8488" s="74"/>
    </row>
    <row r="8489" spans="1:5" ht="37.5" customHeight="1">
      <c r="A8489" s="76"/>
      <c r="B8489" s="65" t="e">
        <f t="shared" ref="B8489" si="3005">HLOOKUP(D8484,$I$23:$M$32,5,FALSE)</f>
        <v>#N/A</v>
      </c>
      <c r="C8489" s="66"/>
      <c r="D8489" s="68">
        <f>VLOOKUP($I8461,DATA!$A$1:$V$200,13,FALSE)</f>
        <v>0</v>
      </c>
      <c r="E8489" s="69"/>
    </row>
    <row r="8490" spans="1:5" ht="22.5" customHeight="1">
      <c r="A8490" s="26" t="s">
        <v>76</v>
      </c>
    </row>
    <row r="8491" spans="1:5" ht="18" customHeight="1">
      <c r="A8491" s="77" t="s">
        <v>66</v>
      </c>
      <c r="B8491" s="73" t="s">
        <v>60</v>
      </c>
      <c r="C8491" s="74"/>
      <c r="D8491" s="73" t="s">
        <v>61</v>
      </c>
      <c r="E8491" s="74"/>
    </row>
    <row r="8492" spans="1:5" ht="37.5" customHeight="1">
      <c r="A8492" s="78"/>
      <c r="B8492" s="65" t="e">
        <f t="shared" ref="B8492" si="3006">HLOOKUP(D8484,$I$23:$M$32,6,FALSE)</f>
        <v>#N/A</v>
      </c>
      <c r="C8492" s="66"/>
      <c r="D8492" s="68">
        <f>VLOOKUP($I8461,DATA!$A$1:$V$200,14,FALSE)</f>
        <v>0</v>
      </c>
      <c r="E8492" s="69"/>
    </row>
    <row r="8493" spans="1:5" ht="22.5" customHeight="1">
      <c r="A8493" s="26" t="s">
        <v>77</v>
      </c>
    </row>
    <row r="8494" spans="1:5" ht="30" customHeight="1">
      <c r="A8494" s="27" t="s">
        <v>67</v>
      </c>
      <c r="B8494" s="73" t="s">
        <v>60</v>
      </c>
      <c r="C8494" s="74"/>
      <c r="D8494" s="73" t="s">
        <v>61</v>
      </c>
      <c r="E8494" s="74"/>
    </row>
    <row r="8495" spans="1:5" ht="37.5" customHeight="1">
      <c r="A8495" s="28" t="s">
        <v>68</v>
      </c>
      <c r="B8495" s="65" t="e">
        <f t="shared" ref="B8495" si="3007">HLOOKUP(D8484,$I$23:$M$32,7,FALSE)</f>
        <v>#N/A</v>
      </c>
      <c r="C8495" s="66"/>
      <c r="D8495" s="68">
        <f>VLOOKUP($I8461,DATA!$A$1:$V$200,15,FALSE)</f>
        <v>0</v>
      </c>
      <c r="E8495" s="69"/>
    </row>
    <row r="8496" spans="1:5" ht="37.5" customHeight="1">
      <c r="A8496" s="28" t="s">
        <v>69</v>
      </c>
      <c r="B8496" s="65" t="e">
        <f t="shared" ref="B8496" si="3008">HLOOKUP(D8484,$I$23:$M$32,8,FALSE)</f>
        <v>#N/A</v>
      </c>
      <c r="C8496" s="66"/>
      <c r="D8496" s="68">
        <f>VLOOKUP($I8461,DATA!$A$1:$V$200,16,FALSE)</f>
        <v>0</v>
      </c>
      <c r="E8496" s="69"/>
    </row>
    <row r="8497" spans="1:13" ht="45" customHeight="1">
      <c r="A8497" s="29" t="s">
        <v>70</v>
      </c>
      <c r="B8497" s="65" t="e">
        <f t="shared" ref="B8497" si="3009">HLOOKUP(D8484,$I$23:$M$32,9,FALSE)</f>
        <v>#N/A</v>
      </c>
      <c r="C8497" s="66"/>
      <c r="D8497" s="68">
        <f>VLOOKUP($I8461,DATA!$A$1:$V$200,17,FALSE)</f>
        <v>0</v>
      </c>
      <c r="E8497" s="69"/>
    </row>
    <row r="8498" spans="1:13" ht="37.5" customHeight="1">
      <c r="A8498" s="28" t="s">
        <v>71</v>
      </c>
      <c r="B8498" s="65" t="e">
        <f t="shared" ref="B8498" si="3010">HLOOKUP(D8484,$I$23:$M$32,10,FALSE)</f>
        <v>#N/A</v>
      </c>
      <c r="C8498" s="66"/>
      <c r="D8498" s="68">
        <f>VLOOKUP($I8461,DATA!$A$1:$V$200,18,FALSE)</f>
        <v>0</v>
      </c>
      <c r="E8498" s="69"/>
    </row>
    <row r="8499" spans="1:13" ht="37.5" customHeight="1">
      <c r="A8499" s="30"/>
      <c r="B8499" s="31"/>
      <c r="C8499" s="31"/>
      <c r="D8499" s="32"/>
      <c r="E8499" s="32"/>
    </row>
    <row r="8500" spans="1:13" ht="18.75" customHeight="1">
      <c r="A8500" s="72" t="s">
        <v>72</v>
      </c>
      <c r="B8500" s="72"/>
      <c r="C8500" s="72"/>
      <c r="D8500" s="72"/>
      <c r="E8500" s="72"/>
    </row>
    <row r="8501" spans="1:13" ht="22.5" customHeight="1">
      <c r="A8501" s="26" t="s">
        <v>78</v>
      </c>
    </row>
    <row r="8502" spans="1:13" ht="30" customHeight="1">
      <c r="A8502" s="27" t="s">
        <v>73</v>
      </c>
      <c r="B8502" s="73" t="s">
        <v>60</v>
      </c>
      <c r="C8502" s="74"/>
      <c r="D8502" s="73" t="s">
        <v>61</v>
      </c>
      <c r="E8502" s="74"/>
      <c r="I8502" s="1" t="s">
        <v>26</v>
      </c>
      <c r="J8502" s="1" t="s">
        <v>25</v>
      </c>
      <c r="K8502" s="1" t="s">
        <v>194</v>
      </c>
      <c r="L8502" s="1" t="s">
        <v>195</v>
      </c>
      <c r="M8502" s="1" t="s">
        <v>196</v>
      </c>
    </row>
    <row r="8503" spans="1:13" ht="52.5" customHeight="1">
      <c r="A8503" s="29" t="str">
        <f>GRD!$L$4</f>
        <v>SELECT</v>
      </c>
      <c r="B8503" s="65" t="e">
        <f t="shared" ref="B8503:B8504" si="3011">HLOOKUP(D8503,$I$42:$M$44,$G8503,FALSE)</f>
        <v>#N/A</v>
      </c>
      <c r="C8503" s="66"/>
      <c r="D8503" s="68">
        <f>VLOOKUP($I8461,DATA!$A$1:$V$200,19,FALSE)</f>
        <v>0</v>
      </c>
      <c r="E8503" s="69"/>
      <c r="G8503" s="1">
        <v>2</v>
      </c>
      <c r="H8503" s="1" t="str">
        <f t="shared" ref="H8503:H8504" si="3012">A8503</f>
        <v>SELECT</v>
      </c>
      <c r="I8503" s="1" t="e">
        <f t="shared" ref="I8503:I8504" si="3013">VLOOKUP($H8503,$H$3:$M$15,2,FALSE)</f>
        <v>#N/A</v>
      </c>
      <c r="J8503" s="1" t="e">
        <f t="shared" ref="J8503:J8504" si="3014">VLOOKUP($H8503,$H$3:$M$15,3,FALSE)</f>
        <v>#N/A</v>
      </c>
      <c r="K8503" s="1" t="e">
        <f t="shared" ref="K8503:K8504" si="3015">VLOOKUP($H8503,$H$3:$M$15,4,FALSE)</f>
        <v>#N/A</v>
      </c>
      <c r="L8503" s="1" t="e">
        <f t="shared" ref="L8503:L8504" si="3016">VLOOKUP($H8503,$H$3:$M$15,5,FALSE)</f>
        <v>#N/A</v>
      </c>
      <c r="M8503" s="1" t="e">
        <f t="shared" ref="M8503:M8504" si="3017">VLOOKUP($H8503,$H$3:$M$15,6,FALSE)</f>
        <v>#N/A</v>
      </c>
    </row>
    <row r="8504" spans="1:13" ht="52.5" customHeight="1">
      <c r="A8504" s="29" t="str">
        <f>GRD!$M$4</f>
        <v>SELECT</v>
      </c>
      <c r="B8504" s="65" t="e">
        <f t="shared" si="3011"/>
        <v>#N/A</v>
      </c>
      <c r="C8504" s="66"/>
      <c r="D8504" s="68">
        <f>VLOOKUP($I8461,DATA!$A$1:$V$200,20,FALSE)</f>
        <v>0</v>
      </c>
      <c r="E8504" s="69"/>
      <c r="G8504" s="1">
        <v>3</v>
      </c>
      <c r="H8504" s="1" t="str">
        <f t="shared" si="3012"/>
        <v>SELECT</v>
      </c>
      <c r="I8504" s="1" t="e">
        <f t="shared" si="3013"/>
        <v>#N/A</v>
      </c>
      <c r="J8504" s="1" t="e">
        <f t="shared" si="3014"/>
        <v>#N/A</v>
      </c>
      <c r="K8504" s="1" t="e">
        <f t="shared" si="3015"/>
        <v>#N/A</v>
      </c>
      <c r="L8504" s="1" t="e">
        <f t="shared" si="3016"/>
        <v>#N/A</v>
      </c>
      <c r="M8504" s="1" t="e">
        <f t="shared" si="3017"/>
        <v>#N/A</v>
      </c>
    </row>
    <row r="8505" spans="1:13" ht="37.5" customHeight="1">
      <c r="A8505" s="70" t="s">
        <v>79</v>
      </c>
      <c r="B8505" s="70"/>
      <c r="C8505" s="70"/>
      <c r="D8505" s="70"/>
      <c r="E8505" s="70"/>
    </row>
    <row r="8506" spans="1:13" ht="12" customHeight="1">
      <c r="A8506" s="33"/>
      <c r="B8506" s="33"/>
      <c r="C8506" s="33"/>
      <c r="D8506" s="33"/>
      <c r="E8506" s="33"/>
    </row>
    <row r="8507" spans="1:13" ht="30" customHeight="1">
      <c r="A8507" s="27" t="s">
        <v>73</v>
      </c>
      <c r="B8507" s="71" t="s">
        <v>60</v>
      </c>
      <c r="C8507" s="71"/>
      <c r="D8507" s="71" t="s">
        <v>61</v>
      </c>
      <c r="E8507" s="71"/>
      <c r="I8507" s="1" t="s">
        <v>26</v>
      </c>
      <c r="J8507" s="1" t="s">
        <v>25</v>
      </c>
      <c r="K8507" s="1" t="s">
        <v>194</v>
      </c>
      <c r="L8507" s="1" t="s">
        <v>195</v>
      </c>
      <c r="M8507" s="1" t="s">
        <v>196</v>
      </c>
    </row>
    <row r="8508" spans="1:13" ht="52.5" customHeight="1">
      <c r="A8508" s="29" t="str">
        <f>GRD!$N$4</f>
        <v>SELECT</v>
      </c>
      <c r="B8508" s="65" t="e">
        <f t="shared" ref="B8508:B8509" si="3018">HLOOKUP(D8508,$I$47:$M$49,$G8508,FALSE)</f>
        <v>#N/A</v>
      </c>
      <c r="C8508" s="66"/>
      <c r="D8508" s="67">
        <f>VLOOKUP($I8461,DATA!$A$1:$V$200,21,FALSE)</f>
        <v>0</v>
      </c>
      <c r="E8508" s="67"/>
      <c r="G8508" s="1">
        <v>2</v>
      </c>
      <c r="H8508" s="1" t="str">
        <f t="shared" ref="H8508:H8509" si="3019">A8508</f>
        <v>SELECT</v>
      </c>
      <c r="I8508" s="1" t="e">
        <f t="shared" si="2996"/>
        <v>#N/A</v>
      </c>
      <c r="J8508" s="1" t="e">
        <f t="shared" si="2997"/>
        <v>#N/A</v>
      </c>
      <c r="K8508" s="1" t="e">
        <f t="shared" si="2998"/>
        <v>#N/A</v>
      </c>
      <c r="L8508" s="1" t="e">
        <f t="shared" si="2999"/>
        <v>#N/A</v>
      </c>
      <c r="M8508" s="1" t="e">
        <f t="shared" si="3000"/>
        <v>#N/A</v>
      </c>
    </row>
    <row r="8509" spans="1:13" ht="52.5" customHeight="1">
      <c r="A8509" s="29" t="str">
        <f>GRD!$O$4</f>
        <v>SELECT</v>
      </c>
      <c r="B8509" s="65" t="e">
        <f t="shared" si="3018"/>
        <v>#N/A</v>
      </c>
      <c r="C8509" s="66"/>
      <c r="D8509" s="67">
        <f>VLOOKUP($I8461,DATA!$A$1:$V$200,22,FALSE)</f>
        <v>0</v>
      </c>
      <c r="E8509" s="67"/>
      <c r="G8509" s="1">
        <v>3</v>
      </c>
      <c r="H8509" s="1" t="str">
        <f t="shared" si="3019"/>
        <v>SELECT</v>
      </c>
      <c r="I8509" s="1" t="e">
        <f t="shared" si="2996"/>
        <v>#N/A</v>
      </c>
      <c r="J8509" s="1" t="e">
        <f t="shared" si="2997"/>
        <v>#N/A</v>
      </c>
      <c r="K8509" s="1" t="e">
        <f t="shared" si="2998"/>
        <v>#N/A</v>
      </c>
      <c r="L8509" s="1" t="e">
        <f t="shared" si="2999"/>
        <v>#N/A</v>
      </c>
      <c r="M8509" s="1" t="e">
        <f t="shared" si="3000"/>
        <v>#N/A</v>
      </c>
    </row>
    <row r="8515" spans="1:13">
      <c r="A8515" s="64" t="s">
        <v>80</v>
      </c>
      <c r="B8515" s="64"/>
      <c r="C8515" s="64" t="s">
        <v>81</v>
      </c>
      <c r="D8515" s="64"/>
      <c r="E8515" s="64"/>
    </row>
    <row r="8516" spans="1:13">
      <c r="C8516" s="64" t="s">
        <v>82</v>
      </c>
      <c r="D8516" s="64"/>
      <c r="E8516" s="64"/>
    </row>
    <row r="8517" spans="1:13">
      <c r="A8517" s="1" t="s">
        <v>84</v>
      </c>
    </row>
    <row r="8519" spans="1:13">
      <c r="A8519" s="1" t="s">
        <v>83</v>
      </c>
    </row>
    <row r="8521" spans="1:13" s="21" customFormat="1" ht="18.75" customHeight="1">
      <c r="A8521" s="89" t="s">
        <v>34</v>
      </c>
      <c r="B8521" s="89"/>
      <c r="C8521" s="89"/>
      <c r="D8521" s="89"/>
      <c r="E8521" s="89"/>
      <c r="I8521" s="21">
        <f t="shared" ref="I8521" si="3020">I8461+1</f>
        <v>143</v>
      </c>
    </row>
    <row r="8522" spans="1:13" s="21" customFormat="1" ht="30" customHeight="1">
      <c r="A8522" s="90" t="s">
        <v>35</v>
      </c>
      <c r="B8522" s="90"/>
      <c r="C8522" s="90"/>
      <c r="D8522" s="90"/>
      <c r="E8522" s="90"/>
      <c r="H8522" s="1"/>
      <c r="I8522" s="1"/>
      <c r="J8522" s="1"/>
      <c r="K8522" s="1"/>
      <c r="L8522" s="1"/>
      <c r="M8522" s="1"/>
    </row>
    <row r="8523" spans="1:13" ht="18.75" customHeight="1">
      <c r="A8523" s="22" t="s">
        <v>49</v>
      </c>
      <c r="B8523" s="91" t="str">
        <f>IF((SCH!$B$2=""),"",SCH!$B$2)</f>
        <v/>
      </c>
      <c r="C8523" s="91"/>
      <c r="D8523" s="91"/>
      <c r="E8523" s="92"/>
    </row>
    <row r="8524" spans="1:13" ht="18.75" customHeight="1">
      <c r="A8524" s="23" t="s">
        <v>50</v>
      </c>
      <c r="B8524" s="82" t="str">
        <f>IF((SCH!$B$3=""),"",SCH!$B$3)</f>
        <v/>
      </c>
      <c r="C8524" s="82"/>
      <c r="D8524" s="82"/>
      <c r="E8524" s="83"/>
    </row>
    <row r="8525" spans="1:13" ht="18.75" customHeight="1">
      <c r="A8525" s="23" t="s">
        <v>56</v>
      </c>
      <c r="B8525" s="46" t="str">
        <f>IF((SCH!$B$4=""),"",SCH!$B$4)</f>
        <v/>
      </c>
      <c r="C8525" s="24" t="s">
        <v>57</v>
      </c>
      <c r="D8525" s="82" t="str">
        <f>IF((SCH!$B$5=""),"",SCH!$B$5)</f>
        <v/>
      </c>
      <c r="E8525" s="83"/>
    </row>
    <row r="8526" spans="1:13" ht="18.75" customHeight="1">
      <c r="A8526" s="23" t="s">
        <v>51</v>
      </c>
      <c r="B8526" s="82" t="str">
        <f>IF((SCH!$B$6=""),"",SCH!$B$6)</f>
        <v/>
      </c>
      <c r="C8526" s="82"/>
      <c r="D8526" s="82"/>
      <c r="E8526" s="83"/>
    </row>
    <row r="8527" spans="1:13" ht="18.75" customHeight="1">
      <c r="A8527" s="23" t="s">
        <v>52</v>
      </c>
      <c r="B8527" s="82" t="str">
        <f>IF((SCH!$B$7=""),"",SCH!$B$7)</f>
        <v/>
      </c>
      <c r="C8527" s="82"/>
      <c r="D8527" s="82"/>
      <c r="E8527" s="83"/>
    </row>
    <row r="8528" spans="1:13" ht="18.75" customHeight="1">
      <c r="A8528" s="25" t="s">
        <v>53</v>
      </c>
      <c r="B8528" s="84" t="str">
        <f>IF((SCH!$B$8=""),"",SCH!$B$8)</f>
        <v/>
      </c>
      <c r="C8528" s="84"/>
      <c r="D8528" s="84"/>
      <c r="E8528" s="85"/>
    </row>
    <row r="8529" spans="1:13" ht="26.25" customHeight="1">
      <c r="A8529" s="86" t="s">
        <v>36</v>
      </c>
      <c r="B8529" s="86"/>
      <c r="C8529" s="86"/>
      <c r="D8529" s="86"/>
      <c r="E8529" s="86"/>
    </row>
    <row r="8530" spans="1:13" s="21" customFormat="1" ht="15" customHeight="1">
      <c r="A8530" s="87" t="s">
        <v>37</v>
      </c>
      <c r="B8530" s="87"/>
      <c r="C8530" s="87"/>
      <c r="D8530" s="87"/>
      <c r="E8530" s="87"/>
      <c r="H8530" s="1"/>
      <c r="I8530" s="1"/>
      <c r="J8530" s="1"/>
      <c r="K8530" s="1"/>
      <c r="L8530" s="1"/>
      <c r="M8530" s="1"/>
    </row>
    <row r="8531" spans="1:13" s="21" customFormat="1">
      <c r="A8531" s="88" t="s">
        <v>38</v>
      </c>
      <c r="B8531" s="88"/>
      <c r="C8531" s="88"/>
      <c r="D8531" s="88"/>
      <c r="E8531" s="88"/>
      <c r="H8531" s="1"/>
      <c r="I8531" s="1"/>
      <c r="J8531" s="1"/>
      <c r="K8531" s="1"/>
      <c r="L8531" s="1"/>
      <c r="M8531" s="1"/>
    </row>
    <row r="8532" spans="1:13" ht="26.25" customHeight="1">
      <c r="A8532" s="72" t="s">
        <v>39</v>
      </c>
      <c r="B8532" s="72"/>
      <c r="C8532" s="72"/>
      <c r="D8532" s="72"/>
      <c r="E8532" s="72"/>
    </row>
    <row r="8533" spans="1:13" ht="23.25">
      <c r="A8533" s="5" t="s">
        <v>45</v>
      </c>
      <c r="B8533" s="45">
        <f>VLOOKUP($I8521,DATA!$A$1:$V$200,2,FALSE)</f>
        <v>0</v>
      </c>
      <c r="C8533" s="43" t="s">
        <v>48</v>
      </c>
      <c r="D8533" s="81">
        <f>VLOOKUP($I8521,DATA!$A$1:$V$200,3,FALSE)</f>
        <v>0</v>
      </c>
      <c r="E8533" s="81"/>
    </row>
    <row r="8534" spans="1:13" ht="23.25">
      <c r="A8534" s="5" t="s">
        <v>46</v>
      </c>
      <c r="B8534" s="79">
        <f>VLOOKUP($I8521,DATA!$A$1:$V$200,4,FALSE)</f>
        <v>0</v>
      </c>
      <c r="C8534" s="79"/>
      <c r="D8534" s="79"/>
      <c r="E8534" s="79"/>
    </row>
    <row r="8535" spans="1:13" ht="23.25">
      <c r="A8535" s="5" t="s">
        <v>47</v>
      </c>
      <c r="B8535" s="79">
        <f>VLOOKUP($I8521,DATA!$A$1:$V$200,5,FALSE)</f>
        <v>0</v>
      </c>
      <c r="C8535" s="79"/>
      <c r="D8535" s="79"/>
      <c r="E8535" s="79"/>
    </row>
    <row r="8536" spans="1:13" ht="23.25" customHeight="1">
      <c r="A8536" s="5" t="s">
        <v>40</v>
      </c>
      <c r="B8536" s="79">
        <f>VLOOKUP($I8521,DATA!$A$1:$V$200,6,FALSE)</f>
        <v>0</v>
      </c>
      <c r="C8536" s="79"/>
      <c r="D8536" s="79"/>
      <c r="E8536" s="79"/>
    </row>
    <row r="8537" spans="1:13" ht="23.25" customHeight="1">
      <c r="A8537" s="5" t="s">
        <v>41</v>
      </c>
      <c r="B8537" s="79">
        <f>VLOOKUP($I8521,DATA!$A$1:$V$200,7,FALSE)</f>
        <v>0</v>
      </c>
      <c r="C8537" s="79"/>
      <c r="D8537" s="79"/>
      <c r="E8537" s="79"/>
    </row>
    <row r="8538" spans="1:13" ht="23.25" customHeight="1">
      <c r="A8538" s="5" t="s">
        <v>42</v>
      </c>
      <c r="B8538" s="79">
        <f>VLOOKUP($I8521,DATA!$A$1:$V$200,8,FALSE)</f>
        <v>0</v>
      </c>
      <c r="C8538" s="79"/>
      <c r="D8538" s="79"/>
      <c r="E8538" s="79"/>
    </row>
    <row r="8539" spans="1:13" ht="25.5">
      <c r="A8539" s="5" t="s">
        <v>43</v>
      </c>
      <c r="B8539" s="79">
        <f>VLOOKUP($I8521,DATA!$A$1:$V$200,9,FALSE)</f>
        <v>0</v>
      </c>
      <c r="C8539" s="79"/>
      <c r="D8539" s="79"/>
      <c r="E8539" s="79"/>
    </row>
    <row r="8540" spans="1:13" ht="22.5" customHeight="1">
      <c r="A8540" s="80" t="s">
        <v>44</v>
      </c>
      <c r="B8540" s="80"/>
      <c r="C8540" s="80"/>
      <c r="D8540" s="80"/>
      <c r="E8540" s="80"/>
    </row>
    <row r="8541" spans="1:13" ht="18.75" customHeight="1">
      <c r="A8541" s="72" t="s">
        <v>58</v>
      </c>
      <c r="B8541" s="72"/>
      <c r="C8541" s="72"/>
      <c r="D8541" s="72"/>
      <c r="E8541" s="72"/>
    </row>
    <row r="8542" spans="1:13" ht="22.5" customHeight="1">
      <c r="A8542" s="26" t="s">
        <v>74</v>
      </c>
    </row>
    <row r="8543" spans="1:13" ht="18" customHeight="1">
      <c r="A8543" s="44" t="s">
        <v>59</v>
      </c>
      <c r="B8543" s="73" t="s">
        <v>60</v>
      </c>
      <c r="C8543" s="74"/>
      <c r="D8543" s="73" t="s">
        <v>61</v>
      </c>
      <c r="E8543" s="74"/>
    </row>
    <row r="8544" spans="1:13" ht="37.5" customHeight="1">
      <c r="A8544" s="28" t="s">
        <v>62</v>
      </c>
      <c r="B8544" s="65" t="e">
        <f t="shared" ref="B8544" si="3021">HLOOKUP(D8544,$I$23:$M$32,2,FALSE)</f>
        <v>#N/A</v>
      </c>
      <c r="C8544" s="66"/>
      <c r="D8544" s="68">
        <f>VLOOKUP($I8521,DATA!$A$1:$V$200,10,FALSE)</f>
        <v>0</v>
      </c>
      <c r="E8544" s="69"/>
    </row>
    <row r="8545" spans="1:5" ht="37.5" customHeight="1">
      <c r="A8545" s="28" t="s">
        <v>63</v>
      </c>
      <c r="B8545" s="65" t="e">
        <f t="shared" ref="B8545" si="3022">HLOOKUP(D8544,$I$23:$M$32,3,FALSE)</f>
        <v>#N/A</v>
      </c>
      <c r="C8545" s="66"/>
      <c r="D8545" s="68">
        <f>VLOOKUP($I8521,DATA!$A$1:$V$200,11,FALSE)</f>
        <v>0</v>
      </c>
      <c r="E8545" s="69"/>
    </row>
    <row r="8546" spans="1:5" ht="37.5" customHeight="1">
      <c r="A8546" s="28" t="s">
        <v>64</v>
      </c>
      <c r="B8546" s="65" t="e">
        <f t="shared" ref="B8546" si="3023">HLOOKUP(D8544,$I$23:$M$32,4,FALSE)</f>
        <v>#N/A</v>
      </c>
      <c r="C8546" s="66"/>
      <c r="D8546" s="68">
        <f>VLOOKUP($I8521,DATA!$A$1:$V$200,12,FALSE)</f>
        <v>0</v>
      </c>
      <c r="E8546" s="69"/>
    </row>
    <row r="8547" spans="1:5" ht="21.75" customHeight="1">
      <c r="A8547" s="26" t="s">
        <v>75</v>
      </c>
    </row>
    <row r="8548" spans="1:5" ht="18" customHeight="1">
      <c r="A8548" s="75" t="s">
        <v>65</v>
      </c>
      <c r="B8548" s="73" t="s">
        <v>60</v>
      </c>
      <c r="C8548" s="74"/>
      <c r="D8548" s="73" t="s">
        <v>61</v>
      </c>
      <c r="E8548" s="74"/>
    </row>
    <row r="8549" spans="1:5" ht="37.5" customHeight="1">
      <c r="A8549" s="76"/>
      <c r="B8549" s="65" t="e">
        <f t="shared" ref="B8549" si="3024">HLOOKUP(D8544,$I$23:$M$32,5,FALSE)</f>
        <v>#N/A</v>
      </c>
      <c r="C8549" s="66"/>
      <c r="D8549" s="68">
        <f>VLOOKUP($I8521,DATA!$A$1:$V$200,13,FALSE)</f>
        <v>0</v>
      </c>
      <c r="E8549" s="69"/>
    </row>
    <row r="8550" spans="1:5" ht="22.5" customHeight="1">
      <c r="A8550" s="26" t="s">
        <v>76</v>
      </c>
    </row>
    <row r="8551" spans="1:5" ht="18" customHeight="1">
      <c r="A8551" s="77" t="s">
        <v>66</v>
      </c>
      <c r="B8551" s="73" t="s">
        <v>60</v>
      </c>
      <c r="C8551" s="74"/>
      <c r="D8551" s="73" t="s">
        <v>61</v>
      </c>
      <c r="E8551" s="74"/>
    </row>
    <row r="8552" spans="1:5" ht="37.5" customHeight="1">
      <c r="A8552" s="78"/>
      <c r="B8552" s="65" t="e">
        <f t="shared" ref="B8552" si="3025">HLOOKUP(D8544,$I$23:$M$32,6,FALSE)</f>
        <v>#N/A</v>
      </c>
      <c r="C8552" s="66"/>
      <c r="D8552" s="68">
        <f>VLOOKUP($I8521,DATA!$A$1:$V$200,14,FALSE)</f>
        <v>0</v>
      </c>
      <c r="E8552" s="69"/>
    </row>
    <row r="8553" spans="1:5" ht="22.5" customHeight="1">
      <c r="A8553" s="26" t="s">
        <v>77</v>
      </c>
    </row>
    <row r="8554" spans="1:5" ht="30" customHeight="1">
      <c r="A8554" s="27" t="s">
        <v>67</v>
      </c>
      <c r="B8554" s="73" t="s">
        <v>60</v>
      </c>
      <c r="C8554" s="74"/>
      <c r="D8554" s="73" t="s">
        <v>61</v>
      </c>
      <c r="E8554" s="74"/>
    </row>
    <row r="8555" spans="1:5" ht="37.5" customHeight="1">
      <c r="A8555" s="28" t="s">
        <v>68</v>
      </c>
      <c r="B8555" s="65" t="e">
        <f t="shared" ref="B8555" si="3026">HLOOKUP(D8544,$I$23:$M$32,7,FALSE)</f>
        <v>#N/A</v>
      </c>
      <c r="C8555" s="66"/>
      <c r="D8555" s="68">
        <f>VLOOKUP($I8521,DATA!$A$1:$V$200,15,FALSE)</f>
        <v>0</v>
      </c>
      <c r="E8555" s="69"/>
    </row>
    <row r="8556" spans="1:5" ht="37.5" customHeight="1">
      <c r="A8556" s="28" t="s">
        <v>69</v>
      </c>
      <c r="B8556" s="65" t="e">
        <f t="shared" ref="B8556" si="3027">HLOOKUP(D8544,$I$23:$M$32,8,FALSE)</f>
        <v>#N/A</v>
      </c>
      <c r="C8556" s="66"/>
      <c r="D8556" s="68">
        <f>VLOOKUP($I8521,DATA!$A$1:$V$200,16,FALSE)</f>
        <v>0</v>
      </c>
      <c r="E8556" s="69"/>
    </row>
    <row r="8557" spans="1:5" ht="45" customHeight="1">
      <c r="A8557" s="29" t="s">
        <v>70</v>
      </c>
      <c r="B8557" s="65" t="e">
        <f t="shared" ref="B8557" si="3028">HLOOKUP(D8544,$I$23:$M$32,9,FALSE)</f>
        <v>#N/A</v>
      </c>
      <c r="C8557" s="66"/>
      <c r="D8557" s="68">
        <f>VLOOKUP($I8521,DATA!$A$1:$V$200,17,FALSE)</f>
        <v>0</v>
      </c>
      <c r="E8557" s="69"/>
    </row>
    <row r="8558" spans="1:5" ht="37.5" customHeight="1">
      <c r="A8558" s="28" t="s">
        <v>71</v>
      </c>
      <c r="B8558" s="65" t="e">
        <f t="shared" ref="B8558" si="3029">HLOOKUP(D8544,$I$23:$M$32,10,FALSE)</f>
        <v>#N/A</v>
      </c>
      <c r="C8558" s="66"/>
      <c r="D8558" s="68">
        <f>VLOOKUP($I8521,DATA!$A$1:$V$200,18,FALSE)</f>
        <v>0</v>
      </c>
      <c r="E8558" s="69"/>
    </row>
    <row r="8559" spans="1:5" ht="37.5" customHeight="1">
      <c r="A8559" s="30"/>
      <c r="B8559" s="31"/>
      <c r="C8559" s="31"/>
      <c r="D8559" s="32"/>
      <c r="E8559" s="32"/>
    </row>
    <row r="8560" spans="1:5" ht="18.75" customHeight="1">
      <c r="A8560" s="72" t="s">
        <v>72</v>
      </c>
      <c r="B8560" s="72"/>
      <c r="C8560" s="72"/>
      <c r="D8560" s="72"/>
      <c r="E8560" s="72"/>
    </row>
    <row r="8561" spans="1:13" ht="22.5" customHeight="1">
      <c r="A8561" s="26" t="s">
        <v>78</v>
      </c>
    </row>
    <row r="8562" spans="1:13" ht="30" customHeight="1">
      <c r="A8562" s="27" t="s">
        <v>73</v>
      </c>
      <c r="B8562" s="73" t="s">
        <v>60</v>
      </c>
      <c r="C8562" s="74"/>
      <c r="D8562" s="73" t="s">
        <v>61</v>
      </c>
      <c r="E8562" s="74"/>
      <c r="I8562" s="1" t="s">
        <v>26</v>
      </c>
      <c r="J8562" s="1" t="s">
        <v>25</v>
      </c>
      <c r="K8562" s="1" t="s">
        <v>194</v>
      </c>
      <c r="L8562" s="1" t="s">
        <v>195</v>
      </c>
      <c r="M8562" s="1" t="s">
        <v>196</v>
      </c>
    </row>
    <row r="8563" spans="1:13" ht="52.5" customHeight="1">
      <c r="A8563" s="29" t="str">
        <f>GRD!$L$4</f>
        <v>SELECT</v>
      </c>
      <c r="B8563" s="65" t="e">
        <f t="shared" ref="B8563:B8564" si="3030">HLOOKUP(D8563,$I$42:$M$44,$G8563,FALSE)</f>
        <v>#N/A</v>
      </c>
      <c r="C8563" s="66"/>
      <c r="D8563" s="68">
        <f>VLOOKUP($I8521,DATA!$A$1:$V$200,19,FALSE)</f>
        <v>0</v>
      </c>
      <c r="E8563" s="69"/>
      <c r="G8563" s="1">
        <v>2</v>
      </c>
      <c r="H8563" s="1" t="str">
        <f t="shared" ref="H8563:H8564" si="3031">A8563</f>
        <v>SELECT</v>
      </c>
      <c r="I8563" s="1" t="e">
        <f t="shared" ref="I8563:I8564" si="3032">VLOOKUP($H8563,$H$3:$M$15,2,FALSE)</f>
        <v>#N/A</v>
      </c>
      <c r="J8563" s="1" t="e">
        <f t="shared" ref="J8563:J8564" si="3033">VLOOKUP($H8563,$H$3:$M$15,3,FALSE)</f>
        <v>#N/A</v>
      </c>
      <c r="K8563" s="1" t="e">
        <f t="shared" ref="K8563:K8564" si="3034">VLOOKUP($H8563,$H$3:$M$15,4,FALSE)</f>
        <v>#N/A</v>
      </c>
      <c r="L8563" s="1" t="e">
        <f t="shared" ref="L8563:L8564" si="3035">VLOOKUP($H8563,$H$3:$M$15,5,FALSE)</f>
        <v>#N/A</v>
      </c>
      <c r="M8563" s="1" t="e">
        <f t="shared" ref="M8563:M8564" si="3036">VLOOKUP($H8563,$H$3:$M$15,6,FALSE)</f>
        <v>#N/A</v>
      </c>
    </row>
    <row r="8564" spans="1:13" ht="52.5" customHeight="1">
      <c r="A8564" s="29" t="str">
        <f>GRD!$M$4</f>
        <v>SELECT</v>
      </c>
      <c r="B8564" s="65" t="e">
        <f t="shared" si="3030"/>
        <v>#N/A</v>
      </c>
      <c r="C8564" s="66"/>
      <c r="D8564" s="68">
        <f>VLOOKUP($I8521,DATA!$A$1:$V$200,20,FALSE)</f>
        <v>0</v>
      </c>
      <c r="E8564" s="69"/>
      <c r="G8564" s="1">
        <v>3</v>
      </c>
      <c r="H8564" s="1" t="str">
        <f t="shared" si="3031"/>
        <v>SELECT</v>
      </c>
      <c r="I8564" s="1" t="e">
        <f t="shared" si="3032"/>
        <v>#N/A</v>
      </c>
      <c r="J8564" s="1" t="e">
        <f t="shared" si="3033"/>
        <v>#N/A</v>
      </c>
      <c r="K8564" s="1" t="e">
        <f t="shared" si="3034"/>
        <v>#N/A</v>
      </c>
      <c r="L8564" s="1" t="e">
        <f t="shared" si="3035"/>
        <v>#N/A</v>
      </c>
      <c r="M8564" s="1" t="e">
        <f t="shared" si="3036"/>
        <v>#N/A</v>
      </c>
    </row>
    <row r="8565" spans="1:13" ht="37.5" customHeight="1">
      <c r="A8565" s="70" t="s">
        <v>79</v>
      </c>
      <c r="B8565" s="70"/>
      <c r="C8565" s="70"/>
      <c r="D8565" s="70"/>
      <c r="E8565" s="70"/>
    </row>
    <row r="8566" spans="1:13" ht="12" customHeight="1">
      <c r="A8566" s="33"/>
      <c r="B8566" s="33"/>
      <c r="C8566" s="33"/>
      <c r="D8566" s="33"/>
      <c r="E8566" s="33"/>
    </row>
    <row r="8567" spans="1:13" ht="30" customHeight="1">
      <c r="A8567" s="27" t="s">
        <v>73</v>
      </c>
      <c r="B8567" s="71" t="s">
        <v>60</v>
      </c>
      <c r="C8567" s="71"/>
      <c r="D8567" s="71" t="s">
        <v>61</v>
      </c>
      <c r="E8567" s="71"/>
      <c r="I8567" s="1" t="s">
        <v>26</v>
      </c>
      <c r="J8567" s="1" t="s">
        <v>25</v>
      </c>
      <c r="K8567" s="1" t="s">
        <v>194</v>
      </c>
      <c r="L8567" s="1" t="s">
        <v>195</v>
      </c>
      <c r="M8567" s="1" t="s">
        <v>196</v>
      </c>
    </row>
    <row r="8568" spans="1:13" ht="52.5" customHeight="1">
      <c r="A8568" s="29" t="str">
        <f>GRD!$N$4</f>
        <v>SELECT</v>
      </c>
      <c r="B8568" s="65" t="e">
        <f t="shared" ref="B8568:B8569" si="3037">HLOOKUP(D8568,$I$47:$M$49,$G8568,FALSE)</f>
        <v>#N/A</v>
      </c>
      <c r="C8568" s="66"/>
      <c r="D8568" s="67">
        <f>VLOOKUP($I8521,DATA!$A$1:$V$200,21,FALSE)</f>
        <v>0</v>
      </c>
      <c r="E8568" s="67"/>
      <c r="G8568" s="1">
        <v>2</v>
      </c>
      <c r="H8568" s="1" t="str">
        <f t="shared" ref="H8568:H8569" si="3038">A8568</f>
        <v>SELECT</v>
      </c>
      <c r="I8568" s="1" t="e">
        <f t="shared" ref="I8568:I8629" si="3039">VLOOKUP($H8568,$H$3:$M$15,2,FALSE)</f>
        <v>#N/A</v>
      </c>
      <c r="J8568" s="1" t="e">
        <f t="shared" ref="J8568:J8629" si="3040">VLOOKUP($H8568,$H$3:$M$15,3,FALSE)</f>
        <v>#N/A</v>
      </c>
      <c r="K8568" s="1" t="e">
        <f t="shared" ref="K8568:K8629" si="3041">VLOOKUP($H8568,$H$3:$M$15,4,FALSE)</f>
        <v>#N/A</v>
      </c>
      <c r="L8568" s="1" t="e">
        <f t="shared" ref="L8568:L8629" si="3042">VLOOKUP($H8568,$H$3:$M$15,5,FALSE)</f>
        <v>#N/A</v>
      </c>
      <c r="M8568" s="1" t="e">
        <f t="shared" ref="M8568:M8629" si="3043">VLOOKUP($H8568,$H$3:$M$15,6,FALSE)</f>
        <v>#N/A</v>
      </c>
    </row>
    <row r="8569" spans="1:13" ht="52.5" customHeight="1">
      <c r="A8569" s="29" t="str">
        <f>GRD!$O$4</f>
        <v>SELECT</v>
      </c>
      <c r="B8569" s="65" t="e">
        <f t="shared" si="3037"/>
        <v>#N/A</v>
      </c>
      <c r="C8569" s="66"/>
      <c r="D8569" s="67">
        <f>VLOOKUP($I8521,DATA!$A$1:$V$200,22,FALSE)</f>
        <v>0</v>
      </c>
      <c r="E8569" s="67"/>
      <c r="G8569" s="1">
        <v>3</v>
      </c>
      <c r="H8569" s="1" t="str">
        <f t="shared" si="3038"/>
        <v>SELECT</v>
      </c>
      <c r="I8569" s="1" t="e">
        <f t="shared" si="3039"/>
        <v>#N/A</v>
      </c>
      <c r="J8569" s="1" t="e">
        <f t="shared" si="3040"/>
        <v>#N/A</v>
      </c>
      <c r="K8569" s="1" t="e">
        <f t="shared" si="3041"/>
        <v>#N/A</v>
      </c>
      <c r="L8569" s="1" t="e">
        <f t="shared" si="3042"/>
        <v>#N/A</v>
      </c>
      <c r="M8569" s="1" t="e">
        <f t="shared" si="3043"/>
        <v>#N/A</v>
      </c>
    </row>
    <row r="8575" spans="1:13">
      <c r="A8575" s="64" t="s">
        <v>80</v>
      </c>
      <c r="B8575" s="64"/>
      <c r="C8575" s="64" t="s">
        <v>81</v>
      </c>
      <c r="D8575" s="64"/>
      <c r="E8575" s="64"/>
    </row>
    <row r="8576" spans="1:13">
      <c r="C8576" s="64" t="s">
        <v>82</v>
      </c>
      <c r="D8576" s="64"/>
      <c r="E8576" s="64"/>
    </row>
    <row r="8577" spans="1:13">
      <c r="A8577" s="1" t="s">
        <v>84</v>
      </c>
    </row>
    <row r="8579" spans="1:13">
      <c r="A8579" s="1" t="s">
        <v>83</v>
      </c>
    </row>
    <row r="8581" spans="1:13" s="21" customFormat="1" ht="18.75" customHeight="1">
      <c r="A8581" s="89" t="s">
        <v>34</v>
      </c>
      <c r="B8581" s="89"/>
      <c r="C8581" s="89"/>
      <c r="D8581" s="89"/>
      <c r="E8581" s="89"/>
      <c r="I8581" s="21">
        <f t="shared" ref="I8581" si="3044">I8521+1</f>
        <v>144</v>
      </c>
    </row>
    <row r="8582" spans="1:13" s="21" customFormat="1" ht="30" customHeight="1">
      <c r="A8582" s="90" t="s">
        <v>35</v>
      </c>
      <c r="B8582" s="90"/>
      <c r="C8582" s="90"/>
      <c r="D8582" s="90"/>
      <c r="E8582" s="90"/>
      <c r="H8582" s="1"/>
      <c r="I8582" s="1"/>
      <c r="J8582" s="1"/>
      <c r="K8582" s="1"/>
      <c r="L8582" s="1"/>
      <c r="M8582" s="1"/>
    </row>
    <row r="8583" spans="1:13" ht="18.75" customHeight="1">
      <c r="A8583" s="22" t="s">
        <v>49</v>
      </c>
      <c r="B8583" s="91" t="str">
        <f>IF((SCH!$B$2=""),"",SCH!$B$2)</f>
        <v/>
      </c>
      <c r="C8583" s="91"/>
      <c r="D8583" s="91"/>
      <c r="E8583" s="92"/>
    </row>
    <row r="8584" spans="1:13" ht="18.75" customHeight="1">
      <c r="A8584" s="23" t="s">
        <v>50</v>
      </c>
      <c r="B8584" s="82" t="str">
        <f>IF((SCH!$B$3=""),"",SCH!$B$3)</f>
        <v/>
      </c>
      <c r="C8584" s="82"/>
      <c r="D8584" s="82"/>
      <c r="E8584" s="83"/>
    </row>
    <row r="8585" spans="1:13" ht="18.75" customHeight="1">
      <c r="A8585" s="23" t="s">
        <v>56</v>
      </c>
      <c r="B8585" s="46" t="str">
        <f>IF((SCH!$B$4=""),"",SCH!$B$4)</f>
        <v/>
      </c>
      <c r="C8585" s="24" t="s">
        <v>57</v>
      </c>
      <c r="D8585" s="82" t="str">
        <f>IF((SCH!$B$5=""),"",SCH!$B$5)</f>
        <v/>
      </c>
      <c r="E8585" s="83"/>
    </row>
    <row r="8586" spans="1:13" ht="18.75" customHeight="1">
      <c r="A8586" s="23" t="s">
        <v>51</v>
      </c>
      <c r="B8586" s="82" t="str">
        <f>IF((SCH!$B$6=""),"",SCH!$B$6)</f>
        <v/>
      </c>
      <c r="C8586" s="82"/>
      <c r="D8586" s="82"/>
      <c r="E8586" s="83"/>
    </row>
    <row r="8587" spans="1:13" ht="18.75" customHeight="1">
      <c r="A8587" s="23" t="s">
        <v>52</v>
      </c>
      <c r="B8587" s="82" t="str">
        <f>IF((SCH!$B$7=""),"",SCH!$B$7)</f>
        <v/>
      </c>
      <c r="C8587" s="82"/>
      <c r="D8587" s="82"/>
      <c r="E8587" s="83"/>
    </row>
    <row r="8588" spans="1:13" ht="18.75" customHeight="1">
      <c r="A8588" s="25" t="s">
        <v>53</v>
      </c>
      <c r="B8588" s="84" t="str">
        <f>IF((SCH!$B$8=""),"",SCH!$B$8)</f>
        <v/>
      </c>
      <c r="C8588" s="84"/>
      <c r="D8588" s="84"/>
      <c r="E8588" s="85"/>
    </row>
    <row r="8589" spans="1:13" ht="26.25" customHeight="1">
      <c r="A8589" s="86" t="s">
        <v>36</v>
      </c>
      <c r="B8589" s="86"/>
      <c r="C8589" s="86"/>
      <c r="D8589" s="86"/>
      <c r="E8589" s="86"/>
    </row>
    <row r="8590" spans="1:13" s="21" customFormat="1" ht="15" customHeight="1">
      <c r="A8590" s="87" t="s">
        <v>37</v>
      </c>
      <c r="B8590" s="87"/>
      <c r="C8590" s="87"/>
      <c r="D8590" s="87"/>
      <c r="E8590" s="87"/>
      <c r="H8590" s="1"/>
      <c r="I8590" s="1"/>
      <c r="J8590" s="1"/>
      <c r="K8590" s="1"/>
      <c r="L8590" s="1"/>
      <c r="M8590" s="1"/>
    </row>
    <row r="8591" spans="1:13" s="21" customFormat="1">
      <c r="A8591" s="88" t="s">
        <v>38</v>
      </c>
      <c r="B8591" s="88"/>
      <c r="C8591" s="88"/>
      <c r="D8591" s="88"/>
      <c r="E8591" s="88"/>
      <c r="H8591" s="1"/>
      <c r="I8591" s="1"/>
      <c r="J8591" s="1"/>
      <c r="K8591" s="1"/>
      <c r="L8591" s="1"/>
      <c r="M8591" s="1"/>
    </row>
    <row r="8592" spans="1:13" ht="26.25" customHeight="1">
      <c r="A8592" s="72" t="s">
        <v>39</v>
      </c>
      <c r="B8592" s="72"/>
      <c r="C8592" s="72"/>
      <c r="D8592" s="72"/>
      <c r="E8592" s="72"/>
    </row>
    <row r="8593" spans="1:5" ht="23.25">
      <c r="A8593" s="5" t="s">
        <v>45</v>
      </c>
      <c r="B8593" s="45">
        <f>VLOOKUP($I8581,DATA!$A$1:$V$200,2,FALSE)</f>
        <v>0</v>
      </c>
      <c r="C8593" s="43" t="s">
        <v>48</v>
      </c>
      <c r="D8593" s="81">
        <f>VLOOKUP($I8581,DATA!$A$1:$V$200,3,FALSE)</f>
        <v>0</v>
      </c>
      <c r="E8593" s="81"/>
    </row>
    <row r="8594" spans="1:5" ht="23.25">
      <c r="A8594" s="5" t="s">
        <v>46</v>
      </c>
      <c r="B8594" s="79">
        <f>VLOOKUP($I8581,DATA!$A$1:$V$200,4,FALSE)</f>
        <v>0</v>
      </c>
      <c r="C8594" s="79"/>
      <c r="D8594" s="79"/>
      <c r="E8594" s="79"/>
    </row>
    <row r="8595" spans="1:5" ht="23.25">
      <c r="A8595" s="5" t="s">
        <v>47</v>
      </c>
      <c r="B8595" s="79">
        <f>VLOOKUP($I8581,DATA!$A$1:$V$200,5,FALSE)</f>
        <v>0</v>
      </c>
      <c r="C8595" s="79"/>
      <c r="D8595" s="79"/>
      <c r="E8595" s="79"/>
    </row>
    <row r="8596" spans="1:5" ht="23.25" customHeight="1">
      <c r="A8596" s="5" t="s">
        <v>40</v>
      </c>
      <c r="B8596" s="79">
        <f>VLOOKUP($I8581,DATA!$A$1:$V$200,6,FALSE)</f>
        <v>0</v>
      </c>
      <c r="C8596" s="79"/>
      <c r="D8596" s="79"/>
      <c r="E8596" s="79"/>
    </row>
    <row r="8597" spans="1:5" ht="23.25" customHeight="1">
      <c r="A8597" s="5" t="s">
        <v>41</v>
      </c>
      <c r="B8597" s="79">
        <f>VLOOKUP($I8581,DATA!$A$1:$V$200,7,FALSE)</f>
        <v>0</v>
      </c>
      <c r="C8597" s="79"/>
      <c r="D8597" s="79"/>
      <c r="E8597" s="79"/>
    </row>
    <row r="8598" spans="1:5" ht="23.25" customHeight="1">
      <c r="A8598" s="5" t="s">
        <v>42</v>
      </c>
      <c r="B8598" s="79">
        <f>VLOOKUP($I8581,DATA!$A$1:$V$200,8,FALSE)</f>
        <v>0</v>
      </c>
      <c r="C8598" s="79"/>
      <c r="D8598" s="79"/>
      <c r="E8598" s="79"/>
    </row>
    <row r="8599" spans="1:5" ht="25.5">
      <c r="A8599" s="5" t="s">
        <v>43</v>
      </c>
      <c r="B8599" s="79">
        <f>VLOOKUP($I8581,DATA!$A$1:$V$200,9,FALSE)</f>
        <v>0</v>
      </c>
      <c r="C8599" s="79"/>
      <c r="D8599" s="79"/>
      <c r="E8599" s="79"/>
    </row>
    <row r="8600" spans="1:5" ht="22.5" customHeight="1">
      <c r="A8600" s="80" t="s">
        <v>44</v>
      </c>
      <c r="B8600" s="80"/>
      <c r="C8600" s="80"/>
      <c r="D8600" s="80"/>
      <c r="E8600" s="80"/>
    </row>
    <row r="8601" spans="1:5" ht="18.75" customHeight="1">
      <c r="A8601" s="72" t="s">
        <v>58</v>
      </c>
      <c r="B8601" s="72"/>
      <c r="C8601" s="72"/>
      <c r="D8601" s="72"/>
      <c r="E8601" s="72"/>
    </row>
    <row r="8602" spans="1:5" ht="22.5" customHeight="1">
      <c r="A8602" s="26" t="s">
        <v>74</v>
      </c>
    </row>
    <row r="8603" spans="1:5" ht="18" customHeight="1">
      <c r="A8603" s="44" t="s">
        <v>59</v>
      </c>
      <c r="B8603" s="73" t="s">
        <v>60</v>
      </c>
      <c r="C8603" s="74"/>
      <c r="D8603" s="73" t="s">
        <v>61</v>
      </c>
      <c r="E8603" s="74"/>
    </row>
    <row r="8604" spans="1:5" ht="37.5" customHeight="1">
      <c r="A8604" s="28" t="s">
        <v>62</v>
      </c>
      <c r="B8604" s="65" t="e">
        <f t="shared" ref="B8604" si="3045">HLOOKUP(D8604,$I$23:$M$32,2,FALSE)</f>
        <v>#N/A</v>
      </c>
      <c r="C8604" s="66"/>
      <c r="D8604" s="68">
        <f>VLOOKUP($I8581,DATA!$A$1:$V$200,10,FALSE)</f>
        <v>0</v>
      </c>
      <c r="E8604" s="69"/>
    </row>
    <row r="8605" spans="1:5" ht="37.5" customHeight="1">
      <c r="A8605" s="28" t="s">
        <v>63</v>
      </c>
      <c r="B8605" s="65" t="e">
        <f t="shared" ref="B8605" si="3046">HLOOKUP(D8604,$I$23:$M$32,3,FALSE)</f>
        <v>#N/A</v>
      </c>
      <c r="C8605" s="66"/>
      <c r="D8605" s="68">
        <f>VLOOKUP($I8581,DATA!$A$1:$V$200,11,FALSE)</f>
        <v>0</v>
      </c>
      <c r="E8605" s="69"/>
    </row>
    <row r="8606" spans="1:5" ht="37.5" customHeight="1">
      <c r="A8606" s="28" t="s">
        <v>64</v>
      </c>
      <c r="B8606" s="65" t="e">
        <f t="shared" ref="B8606" si="3047">HLOOKUP(D8604,$I$23:$M$32,4,FALSE)</f>
        <v>#N/A</v>
      </c>
      <c r="C8606" s="66"/>
      <c r="D8606" s="68">
        <f>VLOOKUP($I8581,DATA!$A$1:$V$200,12,FALSE)</f>
        <v>0</v>
      </c>
      <c r="E8606" s="69"/>
    </row>
    <row r="8607" spans="1:5" ht="21.75" customHeight="1">
      <c r="A8607" s="26" t="s">
        <v>75</v>
      </c>
    </row>
    <row r="8608" spans="1:5" ht="18" customHeight="1">
      <c r="A8608" s="75" t="s">
        <v>65</v>
      </c>
      <c r="B8608" s="73" t="s">
        <v>60</v>
      </c>
      <c r="C8608" s="74"/>
      <c r="D8608" s="73" t="s">
        <v>61</v>
      </c>
      <c r="E8608" s="74"/>
    </row>
    <row r="8609" spans="1:13" ht="37.5" customHeight="1">
      <c r="A8609" s="76"/>
      <c r="B8609" s="65" t="e">
        <f t="shared" ref="B8609" si="3048">HLOOKUP(D8604,$I$23:$M$32,5,FALSE)</f>
        <v>#N/A</v>
      </c>
      <c r="C8609" s="66"/>
      <c r="D8609" s="68">
        <f>VLOOKUP($I8581,DATA!$A$1:$V$200,13,FALSE)</f>
        <v>0</v>
      </c>
      <c r="E8609" s="69"/>
    </row>
    <row r="8610" spans="1:13" ht="22.5" customHeight="1">
      <c r="A8610" s="26" t="s">
        <v>76</v>
      </c>
    </row>
    <row r="8611" spans="1:13" ht="18" customHeight="1">
      <c r="A8611" s="77" t="s">
        <v>66</v>
      </c>
      <c r="B8611" s="73" t="s">
        <v>60</v>
      </c>
      <c r="C8611" s="74"/>
      <c r="D8611" s="73" t="s">
        <v>61</v>
      </c>
      <c r="E8611" s="74"/>
    </row>
    <row r="8612" spans="1:13" ht="37.5" customHeight="1">
      <c r="A8612" s="78"/>
      <c r="B8612" s="65" t="e">
        <f t="shared" ref="B8612" si="3049">HLOOKUP(D8604,$I$23:$M$32,6,FALSE)</f>
        <v>#N/A</v>
      </c>
      <c r="C8612" s="66"/>
      <c r="D8612" s="68">
        <f>VLOOKUP($I8581,DATA!$A$1:$V$200,14,FALSE)</f>
        <v>0</v>
      </c>
      <c r="E8612" s="69"/>
    </row>
    <row r="8613" spans="1:13" ht="22.5" customHeight="1">
      <c r="A8613" s="26" t="s">
        <v>77</v>
      </c>
    </row>
    <row r="8614" spans="1:13" ht="30" customHeight="1">
      <c r="A8614" s="27" t="s">
        <v>67</v>
      </c>
      <c r="B8614" s="73" t="s">
        <v>60</v>
      </c>
      <c r="C8614" s="74"/>
      <c r="D8614" s="73" t="s">
        <v>61</v>
      </c>
      <c r="E8614" s="74"/>
    </row>
    <row r="8615" spans="1:13" ht="37.5" customHeight="1">
      <c r="A8615" s="28" t="s">
        <v>68</v>
      </c>
      <c r="B8615" s="65" t="e">
        <f t="shared" ref="B8615" si="3050">HLOOKUP(D8604,$I$23:$M$32,7,FALSE)</f>
        <v>#N/A</v>
      </c>
      <c r="C8615" s="66"/>
      <c r="D8615" s="68">
        <f>VLOOKUP($I8581,DATA!$A$1:$V$200,15,FALSE)</f>
        <v>0</v>
      </c>
      <c r="E8615" s="69"/>
    </row>
    <row r="8616" spans="1:13" ht="37.5" customHeight="1">
      <c r="A8616" s="28" t="s">
        <v>69</v>
      </c>
      <c r="B8616" s="65" t="e">
        <f t="shared" ref="B8616" si="3051">HLOOKUP(D8604,$I$23:$M$32,8,FALSE)</f>
        <v>#N/A</v>
      </c>
      <c r="C8616" s="66"/>
      <c r="D8616" s="68">
        <f>VLOOKUP($I8581,DATA!$A$1:$V$200,16,FALSE)</f>
        <v>0</v>
      </c>
      <c r="E8616" s="69"/>
    </row>
    <row r="8617" spans="1:13" ht="45" customHeight="1">
      <c r="A8617" s="29" t="s">
        <v>70</v>
      </c>
      <c r="B8617" s="65" t="e">
        <f t="shared" ref="B8617" si="3052">HLOOKUP(D8604,$I$23:$M$32,9,FALSE)</f>
        <v>#N/A</v>
      </c>
      <c r="C8617" s="66"/>
      <c r="D8617" s="68">
        <f>VLOOKUP($I8581,DATA!$A$1:$V$200,17,FALSE)</f>
        <v>0</v>
      </c>
      <c r="E8617" s="69"/>
    </row>
    <row r="8618" spans="1:13" ht="37.5" customHeight="1">
      <c r="A8618" s="28" t="s">
        <v>71</v>
      </c>
      <c r="B8618" s="65" t="e">
        <f t="shared" ref="B8618" si="3053">HLOOKUP(D8604,$I$23:$M$32,10,FALSE)</f>
        <v>#N/A</v>
      </c>
      <c r="C8618" s="66"/>
      <c r="D8618" s="68">
        <f>VLOOKUP($I8581,DATA!$A$1:$V$200,18,FALSE)</f>
        <v>0</v>
      </c>
      <c r="E8618" s="69"/>
    </row>
    <row r="8619" spans="1:13" ht="37.5" customHeight="1">
      <c r="A8619" s="30"/>
      <c r="B8619" s="31"/>
      <c r="C8619" s="31"/>
      <c r="D8619" s="32"/>
      <c r="E8619" s="32"/>
    </row>
    <row r="8620" spans="1:13" ht="18.75" customHeight="1">
      <c r="A8620" s="72" t="s">
        <v>72</v>
      </c>
      <c r="B8620" s="72"/>
      <c r="C8620" s="72"/>
      <c r="D8620" s="72"/>
      <c r="E8620" s="72"/>
    </row>
    <row r="8621" spans="1:13" ht="22.5" customHeight="1">
      <c r="A8621" s="26" t="s">
        <v>78</v>
      </c>
    </row>
    <row r="8622" spans="1:13" ht="30" customHeight="1">
      <c r="A8622" s="27" t="s">
        <v>73</v>
      </c>
      <c r="B8622" s="73" t="s">
        <v>60</v>
      </c>
      <c r="C8622" s="74"/>
      <c r="D8622" s="73" t="s">
        <v>61</v>
      </c>
      <c r="E8622" s="74"/>
      <c r="I8622" s="1" t="s">
        <v>26</v>
      </c>
      <c r="J8622" s="1" t="s">
        <v>25</v>
      </c>
      <c r="K8622" s="1" t="s">
        <v>194</v>
      </c>
      <c r="L8622" s="1" t="s">
        <v>195</v>
      </c>
      <c r="M8622" s="1" t="s">
        <v>196</v>
      </c>
    </row>
    <row r="8623" spans="1:13" ht="52.5" customHeight="1">
      <c r="A8623" s="29" t="str">
        <f>GRD!$L$4</f>
        <v>SELECT</v>
      </c>
      <c r="B8623" s="65" t="e">
        <f t="shared" ref="B8623:B8624" si="3054">HLOOKUP(D8623,$I$42:$M$44,$G8623,FALSE)</f>
        <v>#N/A</v>
      </c>
      <c r="C8623" s="66"/>
      <c r="D8623" s="68">
        <f>VLOOKUP($I8581,DATA!$A$1:$V$200,19,FALSE)</f>
        <v>0</v>
      </c>
      <c r="E8623" s="69"/>
      <c r="G8623" s="1">
        <v>2</v>
      </c>
      <c r="H8623" s="1" t="str">
        <f t="shared" ref="H8623:H8624" si="3055">A8623</f>
        <v>SELECT</v>
      </c>
      <c r="I8623" s="1" t="e">
        <f t="shared" ref="I8623:I8624" si="3056">VLOOKUP($H8623,$H$3:$M$15,2,FALSE)</f>
        <v>#N/A</v>
      </c>
      <c r="J8623" s="1" t="e">
        <f t="shared" ref="J8623:J8624" si="3057">VLOOKUP($H8623,$H$3:$M$15,3,FALSE)</f>
        <v>#N/A</v>
      </c>
      <c r="K8623" s="1" t="e">
        <f t="shared" ref="K8623:K8624" si="3058">VLOOKUP($H8623,$H$3:$M$15,4,FALSE)</f>
        <v>#N/A</v>
      </c>
      <c r="L8623" s="1" t="e">
        <f t="shared" ref="L8623:L8624" si="3059">VLOOKUP($H8623,$H$3:$M$15,5,FALSE)</f>
        <v>#N/A</v>
      </c>
      <c r="M8623" s="1" t="e">
        <f t="shared" ref="M8623:M8624" si="3060">VLOOKUP($H8623,$H$3:$M$15,6,FALSE)</f>
        <v>#N/A</v>
      </c>
    </row>
    <row r="8624" spans="1:13" ht="52.5" customHeight="1">
      <c r="A8624" s="29" t="str">
        <f>GRD!$M$4</f>
        <v>SELECT</v>
      </c>
      <c r="B8624" s="65" t="e">
        <f t="shared" si="3054"/>
        <v>#N/A</v>
      </c>
      <c r="C8624" s="66"/>
      <c r="D8624" s="68">
        <f>VLOOKUP($I8581,DATA!$A$1:$V$200,20,FALSE)</f>
        <v>0</v>
      </c>
      <c r="E8624" s="69"/>
      <c r="G8624" s="1">
        <v>3</v>
      </c>
      <c r="H8624" s="1" t="str">
        <f t="shared" si="3055"/>
        <v>SELECT</v>
      </c>
      <c r="I8624" s="1" t="e">
        <f t="shared" si="3056"/>
        <v>#N/A</v>
      </c>
      <c r="J8624" s="1" t="e">
        <f t="shared" si="3057"/>
        <v>#N/A</v>
      </c>
      <c r="K8624" s="1" t="e">
        <f t="shared" si="3058"/>
        <v>#N/A</v>
      </c>
      <c r="L8624" s="1" t="e">
        <f t="shared" si="3059"/>
        <v>#N/A</v>
      </c>
      <c r="M8624" s="1" t="e">
        <f t="shared" si="3060"/>
        <v>#N/A</v>
      </c>
    </row>
    <row r="8625" spans="1:13" ht="37.5" customHeight="1">
      <c r="A8625" s="70" t="s">
        <v>79</v>
      </c>
      <c r="B8625" s="70"/>
      <c r="C8625" s="70"/>
      <c r="D8625" s="70"/>
      <c r="E8625" s="70"/>
    </row>
    <row r="8626" spans="1:13" ht="12" customHeight="1">
      <c r="A8626" s="33"/>
      <c r="B8626" s="33"/>
      <c r="C8626" s="33"/>
      <c r="D8626" s="33"/>
      <c r="E8626" s="33"/>
    </row>
    <row r="8627" spans="1:13" ht="30" customHeight="1">
      <c r="A8627" s="27" t="s">
        <v>73</v>
      </c>
      <c r="B8627" s="71" t="s">
        <v>60</v>
      </c>
      <c r="C8627" s="71"/>
      <c r="D8627" s="71" t="s">
        <v>61</v>
      </c>
      <c r="E8627" s="71"/>
      <c r="I8627" s="1" t="s">
        <v>26</v>
      </c>
      <c r="J8627" s="1" t="s">
        <v>25</v>
      </c>
      <c r="K8627" s="1" t="s">
        <v>194</v>
      </c>
      <c r="L8627" s="1" t="s">
        <v>195</v>
      </c>
      <c r="M8627" s="1" t="s">
        <v>196</v>
      </c>
    </row>
    <row r="8628" spans="1:13" ht="52.5" customHeight="1">
      <c r="A8628" s="29" t="str">
        <f>GRD!$N$4</f>
        <v>SELECT</v>
      </c>
      <c r="B8628" s="65" t="e">
        <f t="shared" ref="B8628:B8629" si="3061">HLOOKUP(D8628,$I$47:$M$49,$G8628,FALSE)</f>
        <v>#N/A</v>
      </c>
      <c r="C8628" s="66"/>
      <c r="D8628" s="67">
        <f>VLOOKUP($I8581,DATA!$A$1:$V$200,21,FALSE)</f>
        <v>0</v>
      </c>
      <c r="E8628" s="67"/>
      <c r="G8628" s="1">
        <v>2</v>
      </c>
      <c r="H8628" s="1" t="str">
        <f t="shared" ref="H8628:H8629" si="3062">A8628</f>
        <v>SELECT</v>
      </c>
      <c r="I8628" s="1" t="e">
        <f t="shared" si="3039"/>
        <v>#N/A</v>
      </c>
      <c r="J8628" s="1" t="e">
        <f t="shared" si="3040"/>
        <v>#N/A</v>
      </c>
      <c r="K8628" s="1" t="e">
        <f t="shared" si="3041"/>
        <v>#N/A</v>
      </c>
      <c r="L8628" s="1" t="e">
        <f t="shared" si="3042"/>
        <v>#N/A</v>
      </c>
      <c r="M8628" s="1" t="e">
        <f t="shared" si="3043"/>
        <v>#N/A</v>
      </c>
    </row>
    <row r="8629" spans="1:13" ht="52.5" customHeight="1">
      <c r="A8629" s="29" t="str">
        <f>GRD!$O$4</f>
        <v>SELECT</v>
      </c>
      <c r="B8629" s="65" t="e">
        <f t="shared" si="3061"/>
        <v>#N/A</v>
      </c>
      <c r="C8629" s="66"/>
      <c r="D8629" s="67">
        <f>VLOOKUP($I8581,DATA!$A$1:$V$200,22,FALSE)</f>
        <v>0</v>
      </c>
      <c r="E8629" s="67"/>
      <c r="G8629" s="1">
        <v>3</v>
      </c>
      <c r="H8629" s="1" t="str">
        <f t="shared" si="3062"/>
        <v>SELECT</v>
      </c>
      <c r="I8629" s="1" t="e">
        <f t="shared" si="3039"/>
        <v>#N/A</v>
      </c>
      <c r="J8629" s="1" t="e">
        <f t="shared" si="3040"/>
        <v>#N/A</v>
      </c>
      <c r="K8629" s="1" t="e">
        <f t="shared" si="3041"/>
        <v>#N/A</v>
      </c>
      <c r="L8629" s="1" t="e">
        <f t="shared" si="3042"/>
        <v>#N/A</v>
      </c>
      <c r="M8629" s="1" t="e">
        <f t="shared" si="3043"/>
        <v>#N/A</v>
      </c>
    </row>
    <row r="8635" spans="1:13">
      <c r="A8635" s="64" t="s">
        <v>80</v>
      </c>
      <c r="B8635" s="64"/>
      <c r="C8635" s="64" t="s">
        <v>81</v>
      </c>
      <c r="D8635" s="64"/>
      <c r="E8635" s="64"/>
    </row>
    <row r="8636" spans="1:13">
      <c r="C8636" s="64" t="s">
        <v>82</v>
      </c>
      <c r="D8636" s="64"/>
      <c r="E8636" s="64"/>
    </row>
    <row r="8637" spans="1:13">
      <c r="A8637" s="1" t="s">
        <v>84</v>
      </c>
    </row>
    <row r="8639" spans="1:13">
      <c r="A8639" s="1" t="s">
        <v>83</v>
      </c>
    </row>
    <row r="8641" spans="1:13" s="21" customFormat="1" ht="18.75" customHeight="1">
      <c r="A8641" s="89" t="s">
        <v>34</v>
      </c>
      <c r="B8641" s="89"/>
      <c r="C8641" s="89"/>
      <c r="D8641" s="89"/>
      <c r="E8641" s="89"/>
      <c r="I8641" s="21">
        <f t="shared" ref="I8641" si="3063">I8581+1</f>
        <v>145</v>
      </c>
    </row>
    <row r="8642" spans="1:13" s="21" customFormat="1" ht="30" customHeight="1">
      <c r="A8642" s="90" t="s">
        <v>35</v>
      </c>
      <c r="B8642" s="90"/>
      <c r="C8642" s="90"/>
      <c r="D8642" s="90"/>
      <c r="E8642" s="90"/>
      <c r="H8642" s="1"/>
      <c r="I8642" s="1"/>
      <c r="J8642" s="1"/>
      <c r="K8642" s="1"/>
      <c r="L8642" s="1"/>
      <c r="M8642" s="1"/>
    </row>
    <row r="8643" spans="1:13" ht="18.75" customHeight="1">
      <c r="A8643" s="22" t="s">
        <v>49</v>
      </c>
      <c r="B8643" s="91" t="str">
        <f>IF((SCH!$B$2=""),"",SCH!$B$2)</f>
        <v/>
      </c>
      <c r="C8643" s="91"/>
      <c r="D8643" s="91"/>
      <c r="E8643" s="92"/>
    </row>
    <row r="8644" spans="1:13" ht="18.75" customHeight="1">
      <c r="A8644" s="23" t="s">
        <v>50</v>
      </c>
      <c r="B8644" s="82" t="str">
        <f>IF((SCH!$B$3=""),"",SCH!$B$3)</f>
        <v/>
      </c>
      <c r="C8644" s="82"/>
      <c r="D8644" s="82"/>
      <c r="E8644" s="83"/>
    </row>
    <row r="8645" spans="1:13" ht="18.75" customHeight="1">
      <c r="A8645" s="23" t="s">
        <v>56</v>
      </c>
      <c r="B8645" s="46" t="str">
        <f>IF((SCH!$B$4=""),"",SCH!$B$4)</f>
        <v/>
      </c>
      <c r="C8645" s="24" t="s">
        <v>57</v>
      </c>
      <c r="D8645" s="82" t="str">
        <f>IF((SCH!$B$5=""),"",SCH!$B$5)</f>
        <v/>
      </c>
      <c r="E8645" s="83"/>
    </row>
    <row r="8646" spans="1:13" ht="18.75" customHeight="1">
      <c r="A8646" s="23" t="s">
        <v>51</v>
      </c>
      <c r="B8646" s="82" t="str">
        <f>IF((SCH!$B$6=""),"",SCH!$B$6)</f>
        <v/>
      </c>
      <c r="C8646" s="82"/>
      <c r="D8646" s="82"/>
      <c r="E8646" s="83"/>
    </row>
    <row r="8647" spans="1:13" ht="18.75" customHeight="1">
      <c r="A8647" s="23" t="s">
        <v>52</v>
      </c>
      <c r="B8647" s="82" t="str">
        <f>IF((SCH!$B$7=""),"",SCH!$B$7)</f>
        <v/>
      </c>
      <c r="C8647" s="82"/>
      <c r="D8647" s="82"/>
      <c r="E8647" s="83"/>
    </row>
    <row r="8648" spans="1:13" ht="18.75" customHeight="1">
      <c r="A8648" s="25" t="s">
        <v>53</v>
      </c>
      <c r="B8648" s="84" t="str">
        <f>IF((SCH!$B$8=""),"",SCH!$B$8)</f>
        <v/>
      </c>
      <c r="C8648" s="84"/>
      <c r="D8648" s="84"/>
      <c r="E8648" s="85"/>
    </row>
    <row r="8649" spans="1:13" ht="26.25" customHeight="1">
      <c r="A8649" s="86" t="s">
        <v>36</v>
      </c>
      <c r="B8649" s="86"/>
      <c r="C8649" s="86"/>
      <c r="D8649" s="86"/>
      <c r="E8649" s="86"/>
    </row>
    <row r="8650" spans="1:13" s="21" customFormat="1" ht="15" customHeight="1">
      <c r="A8650" s="87" t="s">
        <v>37</v>
      </c>
      <c r="B8650" s="87"/>
      <c r="C8650" s="87"/>
      <c r="D8650" s="87"/>
      <c r="E8650" s="87"/>
      <c r="H8650" s="1"/>
      <c r="I8650" s="1"/>
      <c r="J8650" s="1"/>
      <c r="K8650" s="1"/>
      <c r="L8650" s="1"/>
      <c r="M8650" s="1"/>
    </row>
    <row r="8651" spans="1:13" s="21" customFormat="1">
      <c r="A8651" s="88" t="s">
        <v>38</v>
      </c>
      <c r="B8651" s="88"/>
      <c r="C8651" s="88"/>
      <c r="D8651" s="88"/>
      <c r="E8651" s="88"/>
      <c r="H8651" s="1"/>
      <c r="I8651" s="1"/>
      <c r="J8651" s="1"/>
      <c r="K8651" s="1"/>
      <c r="L8651" s="1"/>
      <c r="M8651" s="1"/>
    </row>
    <row r="8652" spans="1:13" ht="26.25" customHeight="1">
      <c r="A8652" s="72" t="s">
        <v>39</v>
      </c>
      <c r="B8652" s="72"/>
      <c r="C8652" s="72"/>
      <c r="D8652" s="72"/>
      <c r="E8652" s="72"/>
    </row>
    <row r="8653" spans="1:13" ht="23.25">
      <c r="A8653" s="5" t="s">
        <v>45</v>
      </c>
      <c r="B8653" s="45">
        <f>VLOOKUP($I8641,DATA!$A$1:$V$200,2,FALSE)</f>
        <v>0</v>
      </c>
      <c r="C8653" s="43" t="s">
        <v>48</v>
      </c>
      <c r="D8653" s="81">
        <f>VLOOKUP($I8641,DATA!$A$1:$V$200,3,FALSE)</f>
        <v>0</v>
      </c>
      <c r="E8653" s="81"/>
    </row>
    <row r="8654" spans="1:13" ht="23.25">
      <c r="A8654" s="5" t="s">
        <v>46</v>
      </c>
      <c r="B8654" s="79">
        <f>VLOOKUP($I8641,DATA!$A$1:$V$200,4,FALSE)</f>
        <v>0</v>
      </c>
      <c r="C8654" s="79"/>
      <c r="D8654" s="79"/>
      <c r="E8654" s="79"/>
    </row>
    <row r="8655" spans="1:13" ht="23.25">
      <c r="A8655" s="5" t="s">
        <v>47</v>
      </c>
      <c r="B8655" s="79">
        <f>VLOOKUP($I8641,DATA!$A$1:$V$200,5,FALSE)</f>
        <v>0</v>
      </c>
      <c r="C8655" s="79"/>
      <c r="D8655" s="79"/>
      <c r="E8655" s="79"/>
    </row>
    <row r="8656" spans="1:13" ht="23.25" customHeight="1">
      <c r="A8656" s="5" t="s">
        <v>40</v>
      </c>
      <c r="B8656" s="79">
        <f>VLOOKUP($I8641,DATA!$A$1:$V$200,6,FALSE)</f>
        <v>0</v>
      </c>
      <c r="C8656" s="79"/>
      <c r="D8656" s="79"/>
      <c r="E8656" s="79"/>
    </row>
    <row r="8657" spans="1:5" ht="23.25" customHeight="1">
      <c r="A8657" s="5" t="s">
        <v>41</v>
      </c>
      <c r="B8657" s="79">
        <f>VLOOKUP($I8641,DATA!$A$1:$V$200,7,FALSE)</f>
        <v>0</v>
      </c>
      <c r="C8657" s="79"/>
      <c r="D8657" s="79"/>
      <c r="E8657" s="79"/>
    </row>
    <row r="8658" spans="1:5" ht="23.25" customHeight="1">
      <c r="A8658" s="5" t="s">
        <v>42</v>
      </c>
      <c r="B8658" s="79">
        <f>VLOOKUP($I8641,DATA!$A$1:$V$200,8,FALSE)</f>
        <v>0</v>
      </c>
      <c r="C8658" s="79"/>
      <c r="D8658" s="79"/>
      <c r="E8658" s="79"/>
    </row>
    <row r="8659" spans="1:5" ht="25.5">
      <c r="A8659" s="5" t="s">
        <v>43</v>
      </c>
      <c r="B8659" s="79">
        <f>VLOOKUP($I8641,DATA!$A$1:$V$200,9,FALSE)</f>
        <v>0</v>
      </c>
      <c r="C8659" s="79"/>
      <c r="D8659" s="79"/>
      <c r="E8659" s="79"/>
    </row>
    <row r="8660" spans="1:5" ht="22.5" customHeight="1">
      <c r="A8660" s="80" t="s">
        <v>44</v>
      </c>
      <c r="B8660" s="80"/>
      <c r="C8660" s="80"/>
      <c r="D8660" s="80"/>
      <c r="E8660" s="80"/>
    </row>
    <row r="8661" spans="1:5" ht="18.75" customHeight="1">
      <c r="A8661" s="72" t="s">
        <v>58</v>
      </c>
      <c r="B8661" s="72"/>
      <c r="C8661" s="72"/>
      <c r="D8661" s="72"/>
      <c r="E8661" s="72"/>
    </row>
    <row r="8662" spans="1:5" ht="22.5" customHeight="1">
      <c r="A8662" s="26" t="s">
        <v>74</v>
      </c>
    </row>
    <row r="8663" spans="1:5" ht="18" customHeight="1">
      <c r="A8663" s="44" t="s">
        <v>59</v>
      </c>
      <c r="B8663" s="73" t="s">
        <v>60</v>
      </c>
      <c r="C8663" s="74"/>
      <c r="D8663" s="73" t="s">
        <v>61</v>
      </c>
      <c r="E8663" s="74"/>
    </row>
    <row r="8664" spans="1:5" ht="37.5" customHeight="1">
      <c r="A8664" s="28" t="s">
        <v>62</v>
      </c>
      <c r="B8664" s="65" t="e">
        <f t="shared" ref="B8664" si="3064">HLOOKUP(D8664,$I$23:$M$32,2,FALSE)</f>
        <v>#N/A</v>
      </c>
      <c r="C8664" s="66"/>
      <c r="D8664" s="68">
        <f>VLOOKUP($I8641,DATA!$A$1:$V$200,10,FALSE)</f>
        <v>0</v>
      </c>
      <c r="E8664" s="69"/>
    </row>
    <row r="8665" spans="1:5" ht="37.5" customHeight="1">
      <c r="A8665" s="28" t="s">
        <v>63</v>
      </c>
      <c r="B8665" s="65" t="e">
        <f t="shared" ref="B8665" si="3065">HLOOKUP(D8664,$I$23:$M$32,3,FALSE)</f>
        <v>#N/A</v>
      </c>
      <c r="C8665" s="66"/>
      <c r="D8665" s="68">
        <f>VLOOKUP($I8641,DATA!$A$1:$V$200,11,FALSE)</f>
        <v>0</v>
      </c>
      <c r="E8665" s="69"/>
    </row>
    <row r="8666" spans="1:5" ht="37.5" customHeight="1">
      <c r="A8666" s="28" t="s">
        <v>64</v>
      </c>
      <c r="B8666" s="65" t="e">
        <f t="shared" ref="B8666" si="3066">HLOOKUP(D8664,$I$23:$M$32,4,FALSE)</f>
        <v>#N/A</v>
      </c>
      <c r="C8666" s="66"/>
      <c r="D8666" s="68">
        <f>VLOOKUP($I8641,DATA!$A$1:$V$200,12,FALSE)</f>
        <v>0</v>
      </c>
      <c r="E8666" s="69"/>
    </row>
    <row r="8667" spans="1:5" ht="21.75" customHeight="1">
      <c r="A8667" s="26" t="s">
        <v>75</v>
      </c>
    </row>
    <row r="8668" spans="1:5" ht="18" customHeight="1">
      <c r="A8668" s="75" t="s">
        <v>65</v>
      </c>
      <c r="B8668" s="73" t="s">
        <v>60</v>
      </c>
      <c r="C8668" s="74"/>
      <c r="D8668" s="73" t="s">
        <v>61</v>
      </c>
      <c r="E8668" s="74"/>
    </row>
    <row r="8669" spans="1:5" ht="37.5" customHeight="1">
      <c r="A8669" s="76"/>
      <c r="B8669" s="65" t="e">
        <f t="shared" ref="B8669" si="3067">HLOOKUP(D8664,$I$23:$M$32,5,FALSE)</f>
        <v>#N/A</v>
      </c>
      <c r="C8669" s="66"/>
      <c r="D8669" s="68">
        <f>VLOOKUP($I8641,DATA!$A$1:$V$200,13,FALSE)</f>
        <v>0</v>
      </c>
      <c r="E8669" s="69"/>
    </row>
    <row r="8670" spans="1:5" ht="22.5" customHeight="1">
      <c r="A8670" s="26" t="s">
        <v>76</v>
      </c>
    </row>
    <row r="8671" spans="1:5" ht="18" customHeight="1">
      <c r="A8671" s="77" t="s">
        <v>66</v>
      </c>
      <c r="B8671" s="73" t="s">
        <v>60</v>
      </c>
      <c r="C8671" s="74"/>
      <c r="D8671" s="73" t="s">
        <v>61</v>
      </c>
      <c r="E8671" s="74"/>
    </row>
    <row r="8672" spans="1:5" ht="37.5" customHeight="1">
      <c r="A8672" s="78"/>
      <c r="B8672" s="65" t="e">
        <f t="shared" ref="B8672" si="3068">HLOOKUP(D8664,$I$23:$M$32,6,FALSE)</f>
        <v>#N/A</v>
      </c>
      <c r="C8672" s="66"/>
      <c r="D8672" s="68">
        <f>VLOOKUP($I8641,DATA!$A$1:$V$200,14,FALSE)</f>
        <v>0</v>
      </c>
      <c r="E8672" s="69"/>
    </row>
    <row r="8673" spans="1:13" ht="22.5" customHeight="1">
      <c r="A8673" s="26" t="s">
        <v>77</v>
      </c>
    </row>
    <row r="8674" spans="1:13" ht="30" customHeight="1">
      <c r="A8674" s="27" t="s">
        <v>67</v>
      </c>
      <c r="B8674" s="73" t="s">
        <v>60</v>
      </c>
      <c r="C8674" s="74"/>
      <c r="D8674" s="73" t="s">
        <v>61</v>
      </c>
      <c r="E8674" s="74"/>
    </row>
    <row r="8675" spans="1:13" ht="37.5" customHeight="1">
      <c r="A8675" s="28" t="s">
        <v>68</v>
      </c>
      <c r="B8675" s="65" t="e">
        <f t="shared" ref="B8675" si="3069">HLOOKUP(D8664,$I$23:$M$32,7,FALSE)</f>
        <v>#N/A</v>
      </c>
      <c r="C8675" s="66"/>
      <c r="D8675" s="68">
        <f>VLOOKUP($I8641,DATA!$A$1:$V$200,15,FALSE)</f>
        <v>0</v>
      </c>
      <c r="E8675" s="69"/>
    </row>
    <row r="8676" spans="1:13" ht="37.5" customHeight="1">
      <c r="A8676" s="28" t="s">
        <v>69</v>
      </c>
      <c r="B8676" s="65" t="e">
        <f t="shared" ref="B8676" si="3070">HLOOKUP(D8664,$I$23:$M$32,8,FALSE)</f>
        <v>#N/A</v>
      </c>
      <c r="C8676" s="66"/>
      <c r="D8676" s="68">
        <f>VLOOKUP($I8641,DATA!$A$1:$V$200,16,FALSE)</f>
        <v>0</v>
      </c>
      <c r="E8676" s="69"/>
    </row>
    <row r="8677" spans="1:13" ht="45" customHeight="1">
      <c r="A8677" s="29" t="s">
        <v>70</v>
      </c>
      <c r="B8677" s="65" t="e">
        <f t="shared" ref="B8677" si="3071">HLOOKUP(D8664,$I$23:$M$32,9,FALSE)</f>
        <v>#N/A</v>
      </c>
      <c r="C8677" s="66"/>
      <c r="D8677" s="68">
        <f>VLOOKUP($I8641,DATA!$A$1:$V$200,17,FALSE)</f>
        <v>0</v>
      </c>
      <c r="E8677" s="69"/>
    </row>
    <row r="8678" spans="1:13" ht="37.5" customHeight="1">
      <c r="A8678" s="28" t="s">
        <v>71</v>
      </c>
      <c r="B8678" s="65" t="e">
        <f t="shared" ref="B8678" si="3072">HLOOKUP(D8664,$I$23:$M$32,10,FALSE)</f>
        <v>#N/A</v>
      </c>
      <c r="C8678" s="66"/>
      <c r="D8678" s="68">
        <f>VLOOKUP($I8641,DATA!$A$1:$V$200,18,FALSE)</f>
        <v>0</v>
      </c>
      <c r="E8678" s="69"/>
    </row>
    <row r="8679" spans="1:13" ht="37.5" customHeight="1">
      <c r="A8679" s="30"/>
      <c r="B8679" s="31"/>
      <c r="C8679" s="31"/>
      <c r="D8679" s="32"/>
      <c r="E8679" s="32"/>
    </row>
    <row r="8680" spans="1:13" ht="18.75" customHeight="1">
      <c r="A8680" s="72" t="s">
        <v>72</v>
      </c>
      <c r="B8680" s="72"/>
      <c r="C8680" s="72"/>
      <c r="D8680" s="72"/>
      <c r="E8680" s="72"/>
    </row>
    <row r="8681" spans="1:13" ht="22.5" customHeight="1">
      <c r="A8681" s="26" t="s">
        <v>78</v>
      </c>
    </row>
    <row r="8682" spans="1:13" ht="30" customHeight="1">
      <c r="A8682" s="27" t="s">
        <v>73</v>
      </c>
      <c r="B8682" s="73" t="s">
        <v>60</v>
      </c>
      <c r="C8682" s="74"/>
      <c r="D8682" s="73" t="s">
        <v>61</v>
      </c>
      <c r="E8682" s="74"/>
      <c r="I8682" s="1" t="s">
        <v>26</v>
      </c>
      <c r="J8682" s="1" t="s">
        <v>25</v>
      </c>
      <c r="K8682" s="1" t="s">
        <v>194</v>
      </c>
      <c r="L8682" s="1" t="s">
        <v>195</v>
      </c>
      <c r="M8682" s="1" t="s">
        <v>196</v>
      </c>
    </row>
    <row r="8683" spans="1:13" ht="52.5" customHeight="1">
      <c r="A8683" s="29" t="str">
        <f>GRD!$L$4</f>
        <v>SELECT</v>
      </c>
      <c r="B8683" s="65" t="e">
        <f t="shared" ref="B8683:B8684" si="3073">HLOOKUP(D8683,$I$42:$M$44,$G8683,FALSE)</f>
        <v>#N/A</v>
      </c>
      <c r="C8683" s="66"/>
      <c r="D8683" s="68">
        <f>VLOOKUP($I8641,DATA!$A$1:$V$200,19,FALSE)</f>
        <v>0</v>
      </c>
      <c r="E8683" s="69"/>
      <c r="G8683" s="1">
        <v>2</v>
      </c>
      <c r="H8683" s="1" t="str">
        <f t="shared" ref="H8683:H8684" si="3074">A8683</f>
        <v>SELECT</v>
      </c>
      <c r="I8683" s="1" t="e">
        <f t="shared" ref="I8683:I8684" si="3075">VLOOKUP($H8683,$H$3:$M$15,2,FALSE)</f>
        <v>#N/A</v>
      </c>
      <c r="J8683" s="1" t="e">
        <f t="shared" ref="J8683:J8684" si="3076">VLOOKUP($H8683,$H$3:$M$15,3,FALSE)</f>
        <v>#N/A</v>
      </c>
      <c r="K8683" s="1" t="e">
        <f t="shared" ref="K8683:K8684" si="3077">VLOOKUP($H8683,$H$3:$M$15,4,FALSE)</f>
        <v>#N/A</v>
      </c>
      <c r="L8683" s="1" t="e">
        <f t="shared" ref="L8683:L8684" si="3078">VLOOKUP($H8683,$H$3:$M$15,5,FALSE)</f>
        <v>#N/A</v>
      </c>
      <c r="M8683" s="1" t="e">
        <f t="shared" ref="M8683:M8684" si="3079">VLOOKUP($H8683,$H$3:$M$15,6,FALSE)</f>
        <v>#N/A</v>
      </c>
    </row>
    <row r="8684" spans="1:13" ht="52.5" customHeight="1">
      <c r="A8684" s="29" t="str">
        <f>GRD!$M$4</f>
        <v>SELECT</v>
      </c>
      <c r="B8684" s="65" t="e">
        <f t="shared" si="3073"/>
        <v>#N/A</v>
      </c>
      <c r="C8684" s="66"/>
      <c r="D8684" s="68">
        <f>VLOOKUP($I8641,DATA!$A$1:$V$200,20,FALSE)</f>
        <v>0</v>
      </c>
      <c r="E8684" s="69"/>
      <c r="G8684" s="1">
        <v>3</v>
      </c>
      <c r="H8684" s="1" t="str">
        <f t="shared" si="3074"/>
        <v>SELECT</v>
      </c>
      <c r="I8684" s="1" t="e">
        <f t="shared" si="3075"/>
        <v>#N/A</v>
      </c>
      <c r="J8684" s="1" t="e">
        <f t="shared" si="3076"/>
        <v>#N/A</v>
      </c>
      <c r="K8684" s="1" t="e">
        <f t="shared" si="3077"/>
        <v>#N/A</v>
      </c>
      <c r="L8684" s="1" t="e">
        <f t="shared" si="3078"/>
        <v>#N/A</v>
      </c>
      <c r="M8684" s="1" t="e">
        <f t="shared" si="3079"/>
        <v>#N/A</v>
      </c>
    </row>
    <row r="8685" spans="1:13" ht="37.5" customHeight="1">
      <c r="A8685" s="70" t="s">
        <v>79</v>
      </c>
      <c r="B8685" s="70"/>
      <c r="C8685" s="70"/>
      <c r="D8685" s="70"/>
      <c r="E8685" s="70"/>
    </row>
    <row r="8686" spans="1:13" ht="12" customHeight="1">
      <c r="A8686" s="33"/>
      <c r="B8686" s="33"/>
      <c r="C8686" s="33"/>
      <c r="D8686" s="33"/>
      <c r="E8686" s="33"/>
    </row>
    <row r="8687" spans="1:13" ht="30" customHeight="1">
      <c r="A8687" s="27" t="s">
        <v>73</v>
      </c>
      <c r="B8687" s="71" t="s">
        <v>60</v>
      </c>
      <c r="C8687" s="71"/>
      <c r="D8687" s="71" t="s">
        <v>61</v>
      </c>
      <c r="E8687" s="71"/>
      <c r="I8687" s="1" t="s">
        <v>26</v>
      </c>
      <c r="J8687" s="1" t="s">
        <v>25</v>
      </c>
      <c r="K8687" s="1" t="s">
        <v>194</v>
      </c>
      <c r="L8687" s="1" t="s">
        <v>195</v>
      </c>
      <c r="M8687" s="1" t="s">
        <v>196</v>
      </c>
    </row>
    <row r="8688" spans="1:13" ht="52.5" customHeight="1">
      <c r="A8688" s="29" t="str">
        <f>GRD!$N$4</f>
        <v>SELECT</v>
      </c>
      <c r="B8688" s="65" t="e">
        <f t="shared" ref="B8688:B8689" si="3080">HLOOKUP(D8688,$I$47:$M$49,$G8688,FALSE)</f>
        <v>#N/A</v>
      </c>
      <c r="C8688" s="66"/>
      <c r="D8688" s="67">
        <f>VLOOKUP($I8641,DATA!$A$1:$V$200,21,FALSE)</f>
        <v>0</v>
      </c>
      <c r="E8688" s="67"/>
      <c r="G8688" s="1">
        <v>2</v>
      </c>
      <c r="H8688" s="1" t="str">
        <f t="shared" ref="H8688:H8689" si="3081">A8688</f>
        <v>SELECT</v>
      </c>
      <c r="I8688" s="1" t="e">
        <f t="shared" ref="I8688:I8749" si="3082">VLOOKUP($H8688,$H$3:$M$15,2,FALSE)</f>
        <v>#N/A</v>
      </c>
      <c r="J8688" s="1" t="e">
        <f t="shared" ref="J8688:J8749" si="3083">VLOOKUP($H8688,$H$3:$M$15,3,FALSE)</f>
        <v>#N/A</v>
      </c>
      <c r="K8688" s="1" t="e">
        <f t="shared" ref="K8688:K8749" si="3084">VLOOKUP($H8688,$H$3:$M$15,4,FALSE)</f>
        <v>#N/A</v>
      </c>
      <c r="L8688" s="1" t="e">
        <f t="shared" ref="L8688:L8749" si="3085">VLOOKUP($H8688,$H$3:$M$15,5,FALSE)</f>
        <v>#N/A</v>
      </c>
      <c r="M8688" s="1" t="e">
        <f t="shared" ref="M8688:M8749" si="3086">VLOOKUP($H8688,$H$3:$M$15,6,FALSE)</f>
        <v>#N/A</v>
      </c>
    </row>
    <row r="8689" spans="1:13" ht="52.5" customHeight="1">
      <c r="A8689" s="29" t="str">
        <f>GRD!$O$4</f>
        <v>SELECT</v>
      </c>
      <c r="B8689" s="65" t="e">
        <f t="shared" si="3080"/>
        <v>#N/A</v>
      </c>
      <c r="C8689" s="66"/>
      <c r="D8689" s="67">
        <f>VLOOKUP($I8641,DATA!$A$1:$V$200,22,FALSE)</f>
        <v>0</v>
      </c>
      <c r="E8689" s="67"/>
      <c r="G8689" s="1">
        <v>3</v>
      </c>
      <c r="H8689" s="1" t="str">
        <f t="shared" si="3081"/>
        <v>SELECT</v>
      </c>
      <c r="I8689" s="1" t="e">
        <f t="shared" si="3082"/>
        <v>#N/A</v>
      </c>
      <c r="J8689" s="1" t="e">
        <f t="shared" si="3083"/>
        <v>#N/A</v>
      </c>
      <c r="K8689" s="1" t="e">
        <f t="shared" si="3084"/>
        <v>#N/A</v>
      </c>
      <c r="L8689" s="1" t="e">
        <f t="shared" si="3085"/>
        <v>#N/A</v>
      </c>
      <c r="M8689" s="1" t="e">
        <f t="shared" si="3086"/>
        <v>#N/A</v>
      </c>
    </row>
    <row r="8695" spans="1:13">
      <c r="A8695" s="64" t="s">
        <v>80</v>
      </c>
      <c r="B8695" s="64"/>
      <c r="C8695" s="64" t="s">
        <v>81</v>
      </c>
      <c r="D8695" s="64"/>
      <c r="E8695" s="64"/>
    </row>
    <row r="8696" spans="1:13">
      <c r="C8696" s="64" t="s">
        <v>82</v>
      </c>
      <c r="D8696" s="64"/>
      <c r="E8696" s="64"/>
    </row>
    <row r="8697" spans="1:13">
      <c r="A8697" s="1" t="s">
        <v>84</v>
      </c>
    </row>
    <row r="8699" spans="1:13">
      <c r="A8699" s="1" t="s">
        <v>83</v>
      </c>
    </row>
    <row r="8701" spans="1:13" s="21" customFormat="1" ht="18.75" customHeight="1">
      <c r="A8701" s="89" t="s">
        <v>34</v>
      </c>
      <c r="B8701" s="89"/>
      <c r="C8701" s="89"/>
      <c r="D8701" s="89"/>
      <c r="E8701" s="89"/>
      <c r="I8701" s="21">
        <f t="shared" ref="I8701" si="3087">I8641+1</f>
        <v>146</v>
      </c>
    </row>
    <row r="8702" spans="1:13" s="21" customFormat="1" ht="30" customHeight="1">
      <c r="A8702" s="90" t="s">
        <v>35</v>
      </c>
      <c r="B8702" s="90"/>
      <c r="C8702" s="90"/>
      <c r="D8702" s="90"/>
      <c r="E8702" s="90"/>
      <c r="H8702" s="1"/>
      <c r="I8702" s="1"/>
      <c r="J8702" s="1"/>
      <c r="K8702" s="1"/>
      <c r="L8702" s="1"/>
      <c r="M8702" s="1"/>
    </row>
    <row r="8703" spans="1:13" ht="18.75" customHeight="1">
      <c r="A8703" s="22" t="s">
        <v>49</v>
      </c>
      <c r="B8703" s="91" t="str">
        <f>IF((SCH!$B$2=""),"",SCH!$B$2)</f>
        <v/>
      </c>
      <c r="C8703" s="91"/>
      <c r="D8703" s="91"/>
      <c r="E8703" s="92"/>
    </row>
    <row r="8704" spans="1:13" ht="18.75" customHeight="1">
      <c r="A8704" s="23" t="s">
        <v>50</v>
      </c>
      <c r="B8704" s="82" t="str">
        <f>IF((SCH!$B$3=""),"",SCH!$B$3)</f>
        <v/>
      </c>
      <c r="C8704" s="82"/>
      <c r="D8704" s="82"/>
      <c r="E8704" s="83"/>
    </row>
    <row r="8705" spans="1:13" ht="18.75" customHeight="1">
      <c r="A8705" s="23" t="s">
        <v>56</v>
      </c>
      <c r="B8705" s="46" t="str">
        <f>IF((SCH!$B$4=""),"",SCH!$B$4)</f>
        <v/>
      </c>
      <c r="C8705" s="24" t="s">
        <v>57</v>
      </c>
      <c r="D8705" s="82" t="str">
        <f>IF((SCH!$B$5=""),"",SCH!$B$5)</f>
        <v/>
      </c>
      <c r="E8705" s="83"/>
    </row>
    <row r="8706" spans="1:13" ht="18.75" customHeight="1">
      <c r="A8706" s="23" t="s">
        <v>51</v>
      </c>
      <c r="B8706" s="82" t="str">
        <f>IF((SCH!$B$6=""),"",SCH!$B$6)</f>
        <v/>
      </c>
      <c r="C8706" s="82"/>
      <c r="D8706" s="82"/>
      <c r="E8706" s="83"/>
    </row>
    <row r="8707" spans="1:13" ht="18.75" customHeight="1">
      <c r="A8707" s="23" t="s">
        <v>52</v>
      </c>
      <c r="B8707" s="82" t="str">
        <f>IF((SCH!$B$7=""),"",SCH!$B$7)</f>
        <v/>
      </c>
      <c r="C8707" s="82"/>
      <c r="D8707" s="82"/>
      <c r="E8707" s="83"/>
    </row>
    <row r="8708" spans="1:13" ht="18.75" customHeight="1">
      <c r="A8708" s="25" t="s">
        <v>53</v>
      </c>
      <c r="B8708" s="84" t="str">
        <f>IF((SCH!$B$8=""),"",SCH!$B$8)</f>
        <v/>
      </c>
      <c r="C8708" s="84"/>
      <c r="D8708" s="84"/>
      <c r="E8708" s="85"/>
    </row>
    <row r="8709" spans="1:13" ht="26.25" customHeight="1">
      <c r="A8709" s="86" t="s">
        <v>36</v>
      </c>
      <c r="B8709" s="86"/>
      <c r="C8709" s="86"/>
      <c r="D8709" s="86"/>
      <c r="E8709" s="86"/>
    </row>
    <row r="8710" spans="1:13" s="21" customFormat="1" ht="15" customHeight="1">
      <c r="A8710" s="87" t="s">
        <v>37</v>
      </c>
      <c r="B8710" s="87"/>
      <c r="C8710" s="87"/>
      <c r="D8710" s="87"/>
      <c r="E8710" s="87"/>
      <c r="H8710" s="1"/>
      <c r="I8710" s="1"/>
      <c r="J8710" s="1"/>
      <c r="K8710" s="1"/>
      <c r="L8710" s="1"/>
      <c r="M8710" s="1"/>
    </row>
    <row r="8711" spans="1:13" s="21" customFormat="1">
      <c r="A8711" s="88" t="s">
        <v>38</v>
      </c>
      <c r="B8711" s="88"/>
      <c r="C8711" s="88"/>
      <c r="D8711" s="88"/>
      <c r="E8711" s="88"/>
      <c r="H8711" s="1"/>
      <c r="I8711" s="1"/>
      <c r="J8711" s="1"/>
      <c r="K8711" s="1"/>
      <c r="L8711" s="1"/>
      <c r="M8711" s="1"/>
    </row>
    <row r="8712" spans="1:13" ht="26.25" customHeight="1">
      <c r="A8712" s="72" t="s">
        <v>39</v>
      </c>
      <c r="B8712" s="72"/>
      <c r="C8712" s="72"/>
      <c r="D8712" s="72"/>
      <c r="E8712" s="72"/>
    </row>
    <row r="8713" spans="1:13" ht="23.25">
      <c r="A8713" s="5" t="s">
        <v>45</v>
      </c>
      <c r="B8713" s="45">
        <f>VLOOKUP($I8701,DATA!$A$1:$V$200,2,FALSE)</f>
        <v>0</v>
      </c>
      <c r="C8713" s="43" t="s">
        <v>48</v>
      </c>
      <c r="D8713" s="81">
        <f>VLOOKUP($I8701,DATA!$A$1:$V$200,3,FALSE)</f>
        <v>0</v>
      </c>
      <c r="E8713" s="81"/>
    </row>
    <row r="8714" spans="1:13" ht="23.25">
      <c r="A8714" s="5" t="s">
        <v>46</v>
      </c>
      <c r="B8714" s="79">
        <f>VLOOKUP($I8701,DATA!$A$1:$V$200,4,FALSE)</f>
        <v>0</v>
      </c>
      <c r="C8714" s="79"/>
      <c r="D8714" s="79"/>
      <c r="E8714" s="79"/>
    </row>
    <row r="8715" spans="1:13" ht="23.25">
      <c r="A8715" s="5" t="s">
        <v>47</v>
      </c>
      <c r="B8715" s="79">
        <f>VLOOKUP($I8701,DATA!$A$1:$V$200,5,FALSE)</f>
        <v>0</v>
      </c>
      <c r="C8715" s="79"/>
      <c r="D8715" s="79"/>
      <c r="E8715" s="79"/>
    </row>
    <row r="8716" spans="1:13" ht="23.25" customHeight="1">
      <c r="A8716" s="5" t="s">
        <v>40</v>
      </c>
      <c r="B8716" s="79">
        <f>VLOOKUP($I8701,DATA!$A$1:$V$200,6,FALSE)</f>
        <v>0</v>
      </c>
      <c r="C8716" s="79"/>
      <c r="D8716" s="79"/>
      <c r="E8716" s="79"/>
    </row>
    <row r="8717" spans="1:13" ht="23.25" customHeight="1">
      <c r="A8717" s="5" t="s">
        <v>41</v>
      </c>
      <c r="B8717" s="79">
        <f>VLOOKUP($I8701,DATA!$A$1:$V$200,7,FALSE)</f>
        <v>0</v>
      </c>
      <c r="C8717" s="79"/>
      <c r="D8717" s="79"/>
      <c r="E8717" s="79"/>
    </row>
    <row r="8718" spans="1:13" ht="23.25" customHeight="1">
      <c r="A8718" s="5" t="s">
        <v>42</v>
      </c>
      <c r="B8718" s="79">
        <f>VLOOKUP($I8701,DATA!$A$1:$V$200,8,FALSE)</f>
        <v>0</v>
      </c>
      <c r="C8718" s="79"/>
      <c r="D8718" s="79"/>
      <c r="E8718" s="79"/>
    </row>
    <row r="8719" spans="1:13" ht="25.5">
      <c r="A8719" s="5" t="s">
        <v>43</v>
      </c>
      <c r="B8719" s="79">
        <f>VLOOKUP($I8701,DATA!$A$1:$V$200,9,FALSE)</f>
        <v>0</v>
      </c>
      <c r="C8719" s="79"/>
      <c r="D8719" s="79"/>
      <c r="E8719" s="79"/>
    </row>
    <row r="8720" spans="1:13" ht="22.5" customHeight="1">
      <c r="A8720" s="80" t="s">
        <v>44</v>
      </c>
      <c r="B8720" s="80"/>
      <c r="C8720" s="80"/>
      <c r="D8720" s="80"/>
      <c r="E8720" s="80"/>
    </row>
    <row r="8721" spans="1:5" ht="18.75" customHeight="1">
      <c r="A8721" s="72" t="s">
        <v>58</v>
      </c>
      <c r="B8721" s="72"/>
      <c r="C8721" s="72"/>
      <c r="D8721" s="72"/>
      <c r="E8721" s="72"/>
    </row>
    <row r="8722" spans="1:5" ht="22.5" customHeight="1">
      <c r="A8722" s="26" t="s">
        <v>74</v>
      </c>
    </row>
    <row r="8723" spans="1:5" ht="18" customHeight="1">
      <c r="A8723" s="44" t="s">
        <v>59</v>
      </c>
      <c r="B8723" s="73" t="s">
        <v>60</v>
      </c>
      <c r="C8723" s="74"/>
      <c r="D8723" s="73" t="s">
        <v>61</v>
      </c>
      <c r="E8723" s="74"/>
    </row>
    <row r="8724" spans="1:5" ht="37.5" customHeight="1">
      <c r="A8724" s="28" t="s">
        <v>62</v>
      </c>
      <c r="B8724" s="65" t="e">
        <f t="shared" ref="B8724" si="3088">HLOOKUP(D8724,$I$23:$M$32,2,FALSE)</f>
        <v>#N/A</v>
      </c>
      <c r="C8724" s="66"/>
      <c r="D8724" s="68">
        <f>VLOOKUP($I8701,DATA!$A$1:$V$200,10,FALSE)</f>
        <v>0</v>
      </c>
      <c r="E8724" s="69"/>
    </row>
    <row r="8725" spans="1:5" ht="37.5" customHeight="1">
      <c r="A8725" s="28" t="s">
        <v>63</v>
      </c>
      <c r="B8725" s="65" t="e">
        <f t="shared" ref="B8725" si="3089">HLOOKUP(D8724,$I$23:$M$32,3,FALSE)</f>
        <v>#N/A</v>
      </c>
      <c r="C8725" s="66"/>
      <c r="D8725" s="68">
        <f>VLOOKUP($I8701,DATA!$A$1:$V$200,11,FALSE)</f>
        <v>0</v>
      </c>
      <c r="E8725" s="69"/>
    </row>
    <row r="8726" spans="1:5" ht="37.5" customHeight="1">
      <c r="A8726" s="28" t="s">
        <v>64</v>
      </c>
      <c r="B8726" s="65" t="e">
        <f t="shared" ref="B8726" si="3090">HLOOKUP(D8724,$I$23:$M$32,4,FALSE)</f>
        <v>#N/A</v>
      </c>
      <c r="C8726" s="66"/>
      <c r="D8726" s="68">
        <f>VLOOKUP($I8701,DATA!$A$1:$V$200,12,FALSE)</f>
        <v>0</v>
      </c>
      <c r="E8726" s="69"/>
    </row>
    <row r="8727" spans="1:5" ht="21.75" customHeight="1">
      <c r="A8727" s="26" t="s">
        <v>75</v>
      </c>
    </row>
    <row r="8728" spans="1:5" ht="18" customHeight="1">
      <c r="A8728" s="75" t="s">
        <v>65</v>
      </c>
      <c r="B8728" s="73" t="s">
        <v>60</v>
      </c>
      <c r="C8728" s="74"/>
      <c r="D8728" s="73" t="s">
        <v>61</v>
      </c>
      <c r="E8728" s="74"/>
    </row>
    <row r="8729" spans="1:5" ht="37.5" customHeight="1">
      <c r="A8729" s="76"/>
      <c r="B8729" s="65" t="e">
        <f t="shared" ref="B8729" si="3091">HLOOKUP(D8724,$I$23:$M$32,5,FALSE)</f>
        <v>#N/A</v>
      </c>
      <c r="C8729" s="66"/>
      <c r="D8729" s="68">
        <f>VLOOKUP($I8701,DATA!$A$1:$V$200,13,FALSE)</f>
        <v>0</v>
      </c>
      <c r="E8729" s="69"/>
    </row>
    <row r="8730" spans="1:5" ht="22.5" customHeight="1">
      <c r="A8730" s="26" t="s">
        <v>76</v>
      </c>
    </row>
    <row r="8731" spans="1:5" ht="18" customHeight="1">
      <c r="A8731" s="77" t="s">
        <v>66</v>
      </c>
      <c r="B8731" s="73" t="s">
        <v>60</v>
      </c>
      <c r="C8731" s="74"/>
      <c r="D8731" s="73" t="s">
        <v>61</v>
      </c>
      <c r="E8731" s="74"/>
    </row>
    <row r="8732" spans="1:5" ht="37.5" customHeight="1">
      <c r="A8732" s="78"/>
      <c r="B8732" s="65" t="e">
        <f t="shared" ref="B8732" si="3092">HLOOKUP(D8724,$I$23:$M$32,6,FALSE)</f>
        <v>#N/A</v>
      </c>
      <c r="C8732" s="66"/>
      <c r="D8732" s="68">
        <f>VLOOKUP($I8701,DATA!$A$1:$V$200,14,FALSE)</f>
        <v>0</v>
      </c>
      <c r="E8732" s="69"/>
    </row>
    <row r="8733" spans="1:5" ht="22.5" customHeight="1">
      <c r="A8733" s="26" t="s">
        <v>77</v>
      </c>
    </row>
    <row r="8734" spans="1:5" ht="30" customHeight="1">
      <c r="A8734" s="27" t="s">
        <v>67</v>
      </c>
      <c r="B8734" s="73" t="s">
        <v>60</v>
      </c>
      <c r="C8734" s="74"/>
      <c r="D8734" s="73" t="s">
        <v>61</v>
      </c>
      <c r="E8734" s="74"/>
    </row>
    <row r="8735" spans="1:5" ht="37.5" customHeight="1">
      <c r="A8735" s="28" t="s">
        <v>68</v>
      </c>
      <c r="B8735" s="65" t="e">
        <f t="shared" ref="B8735" si="3093">HLOOKUP(D8724,$I$23:$M$32,7,FALSE)</f>
        <v>#N/A</v>
      </c>
      <c r="C8735" s="66"/>
      <c r="D8735" s="68">
        <f>VLOOKUP($I8701,DATA!$A$1:$V$200,15,FALSE)</f>
        <v>0</v>
      </c>
      <c r="E8735" s="69"/>
    </row>
    <row r="8736" spans="1:5" ht="37.5" customHeight="1">
      <c r="A8736" s="28" t="s">
        <v>69</v>
      </c>
      <c r="B8736" s="65" t="e">
        <f t="shared" ref="B8736" si="3094">HLOOKUP(D8724,$I$23:$M$32,8,FALSE)</f>
        <v>#N/A</v>
      </c>
      <c r="C8736" s="66"/>
      <c r="D8736" s="68">
        <f>VLOOKUP($I8701,DATA!$A$1:$V$200,16,FALSE)</f>
        <v>0</v>
      </c>
      <c r="E8736" s="69"/>
    </row>
    <row r="8737" spans="1:13" ht="45" customHeight="1">
      <c r="A8737" s="29" t="s">
        <v>70</v>
      </c>
      <c r="B8737" s="65" t="e">
        <f t="shared" ref="B8737" si="3095">HLOOKUP(D8724,$I$23:$M$32,9,FALSE)</f>
        <v>#N/A</v>
      </c>
      <c r="C8737" s="66"/>
      <c r="D8737" s="68">
        <f>VLOOKUP($I8701,DATA!$A$1:$V$200,17,FALSE)</f>
        <v>0</v>
      </c>
      <c r="E8737" s="69"/>
    </row>
    <row r="8738" spans="1:13" ht="37.5" customHeight="1">
      <c r="A8738" s="28" t="s">
        <v>71</v>
      </c>
      <c r="B8738" s="65" t="e">
        <f t="shared" ref="B8738" si="3096">HLOOKUP(D8724,$I$23:$M$32,10,FALSE)</f>
        <v>#N/A</v>
      </c>
      <c r="C8738" s="66"/>
      <c r="D8738" s="68">
        <f>VLOOKUP($I8701,DATA!$A$1:$V$200,18,FALSE)</f>
        <v>0</v>
      </c>
      <c r="E8738" s="69"/>
    </row>
    <row r="8739" spans="1:13" ht="37.5" customHeight="1">
      <c r="A8739" s="30"/>
      <c r="B8739" s="31"/>
      <c r="C8739" s="31"/>
      <c r="D8739" s="32"/>
      <c r="E8739" s="32"/>
    </row>
    <row r="8740" spans="1:13" ht="18.75" customHeight="1">
      <c r="A8740" s="72" t="s">
        <v>72</v>
      </c>
      <c r="B8740" s="72"/>
      <c r="C8740" s="72"/>
      <c r="D8740" s="72"/>
      <c r="E8740" s="72"/>
    </row>
    <row r="8741" spans="1:13" ht="22.5" customHeight="1">
      <c r="A8741" s="26" t="s">
        <v>78</v>
      </c>
    </row>
    <row r="8742" spans="1:13" ht="30" customHeight="1">
      <c r="A8742" s="27" t="s">
        <v>73</v>
      </c>
      <c r="B8742" s="73" t="s">
        <v>60</v>
      </c>
      <c r="C8742" s="74"/>
      <c r="D8742" s="73" t="s">
        <v>61</v>
      </c>
      <c r="E8742" s="74"/>
      <c r="I8742" s="1" t="s">
        <v>26</v>
      </c>
      <c r="J8742" s="1" t="s">
        <v>25</v>
      </c>
      <c r="K8742" s="1" t="s">
        <v>194</v>
      </c>
      <c r="L8742" s="1" t="s">
        <v>195</v>
      </c>
      <c r="M8742" s="1" t="s">
        <v>196</v>
      </c>
    </row>
    <row r="8743" spans="1:13" ht="52.5" customHeight="1">
      <c r="A8743" s="29" t="str">
        <f>GRD!$L$4</f>
        <v>SELECT</v>
      </c>
      <c r="B8743" s="65" t="e">
        <f t="shared" ref="B8743:B8744" si="3097">HLOOKUP(D8743,$I$42:$M$44,$G8743,FALSE)</f>
        <v>#N/A</v>
      </c>
      <c r="C8743" s="66"/>
      <c r="D8743" s="68">
        <f>VLOOKUP($I8701,DATA!$A$1:$V$200,19,FALSE)</f>
        <v>0</v>
      </c>
      <c r="E8743" s="69"/>
      <c r="G8743" s="1">
        <v>2</v>
      </c>
      <c r="H8743" s="1" t="str">
        <f t="shared" ref="H8743:H8744" si="3098">A8743</f>
        <v>SELECT</v>
      </c>
      <c r="I8743" s="1" t="e">
        <f t="shared" ref="I8743:I8744" si="3099">VLOOKUP($H8743,$H$3:$M$15,2,FALSE)</f>
        <v>#N/A</v>
      </c>
      <c r="J8743" s="1" t="e">
        <f t="shared" ref="J8743:J8744" si="3100">VLOOKUP($H8743,$H$3:$M$15,3,FALSE)</f>
        <v>#N/A</v>
      </c>
      <c r="K8743" s="1" t="e">
        <f t="shared" ref="K8743:K8744" si="3101">VLOOKUP($H8743,$H$3:$M$15,4,FALSE)</f>
        <v>#N/A</v>
      </c>
      <c r="L8743" s="1" t="e">
        <f t="shared" ref="L8743:L8744" si="3102">VLOOKUP($H8743,$H$3:$M$15,5,FALSE)</f>
        <v>#N/A</v>
      </c>
      <c r="M8743" s="1" t="e">
        <f t="shared" ref="M8743:M8744" si="3103">VLOOKUP($H8743,$H$3:$M$15,6,FALSE)</f>
        <v>#N/A</v>
      </c>
    </row>
    <row r="8744" spans="1:13" ht="52.5" customHeight="1">
      <c r="A8744" s="29" t="str">
        <f>GRD!$M$4</f>
        <v>SELECT</v>
      </c>
      <c r="B8744" s="65" t="e">
        <f t="shared" si="3097"/>
        <v>#N/A</v>
      </c>
      <c r="C8744" s="66"/>
      <c r="D8744" s="68">
        <f>VLOOKUP($I8701,DATA!$A$1:$V$200,20,FALSE)</f>
        <v>0</v>
      </c>
      <c r="E8744" s="69"/>
      <c r="G8744" s="1">
        <v>3</v>
      </c>
      <c r="H8744" s="1" t="str">
        <f t="shared" si="3098"/>
        <v>SELECT</v>
      </c>
      <c r="I8744" s="1" t="e">
        <f t="shared" si="3099"/>
        <v>#N/A</v>
      </c>
      <c r="J8744" s="1" t="e">
        <f t="shared" si="3100"/>
        <v>#N/A</v>
      </c>
      <c r="K8744" s="1" t="e">
        <f t="shared" si="3101"/>
        <v>#N/A</v>
      </c>
      <c r="L8744" s="1" t="e">
        <f t="shared" si="3102"/>
        <v>#N/A</v>
      </c>
      <c r="M8744" s="1" t="e">
        <f t="shared" si="3103"/>
        <v>#N/A</v>
      </c>
    </row>
    <row r="8745" spans="1:13" ht="37.5" customHeight="1">
      <c r="A8745" s="70" t="s">
        <v>79</v>
      </c>
      <c r="B8745" s="70"/>
      <c r="C8745" s="70"/>
      <c r="D8745" s="70"/>
      <c r="E8745" s="70"/>
    </row>
    <row r="8746" spans="1:13" ht="12" customHeight="1">
      <c r="A8746" s="33"/>
      <c r="B8746" s="33"/>
      <c r="C8746" s="33"/>
      <c r="D8746" s="33"/>
      <c r="E8746" s="33"/>
    </row>
    <row r="8747" spans="1:13" ht="30" customHeight="1">
      <c r="A8747" s="27" t="s">
        <v>73</v>
      </c>
      <c r="B8747" s="71" t="s">
        <v>60</v>
      </c>
      <c r="C8747" s="71"/>
      <c r="D8747" s="71" t="s">
        <v>61</v>
      </c>
      <c r="E8747" s="71"/>
      <c r="I8747" s="1" t="s">
        <v>26</v>
      </c>
      <c r="J8747" s="1" t="s">
        <v>25</v>
      </c>
      <c r="K8747" s="1" t="s">
        <v>194</v>
      </c>
      <c r="L8747" s="1" t="s">
        <v>195</v>
      </c>
      <c r="M8747" s="1" t="s">
        <v>196</v>
      </c>
    </row>
    <row r="8748" spans="1:13" ht="52.5" customHeight="1">
      <c r="A8748" s="29" t="str">
        <f>GRD!$N$4</f>
        <v>SELECT</v>
      </c>
      <c r="B8748" s="65" t="e">
        <f t="shared" ref="B8748:B8749" si="3104">HLOOKUP(D8748,$I$47:$M$49,$G8748,FALSE)</f>
        <v>#N/A</v>
      </c>
      <c r="C8748" s="66"/>
      <c r="D8748" s="67">
        <f>VLOOKUP($I8701,DATA!$A$1:$V$200,21,FALSE)</f>
        <v>0</v>
      </c>
      <c r="E8748" s="67"/>
      <c r="G8748" s="1">
        <v>2</v>
      </c>
      <c r="H8748" s="1" t="str">
        <f t="shared" ref="H8748:H8749" si="3105">A8748</f>
        <v>SELECT</v>
      </c>
      <c r="I8748" s="1" t="e">
        <f t="shared" si="3082"/>
        <v>#N/A</v>
      </c>
      <c r="J8748" s="1" t="e">
        <f t="shared" si="3083"/>
        <v>#N/A</v>
      </c>
      <c r="K8748" s="1" t="e">
        <f t="shared" si="3084"/>
        <v>#N/A</v>
      </c>
      <c r="L8748" s="1" t="e">
        <f t="shared" si="3085"/>
        <v>#N/A</v>
      </c>
      <c r="M8748" s="1" t="e">
        <f t="shared" si="3086"/>
        <v>#N/A</v>
      </c>
    </row>
    <row r="8749" spans="1:13" ht="52.5" customHeight="1">
      <c r="A8749" s="29" t="str">
        <f>GRD!$O$4</f>
        <v>SELECT</v>
      </c>
      <c r="B8749" s="65" t="e">
        <f t="shared" si="3104"/>
        <v>#N/A</v>
      </c>
      <c r="C8749" s="66"/>
      <c r="D8749" s="67">
        <f>VLOOKUP($I8701,DATA!$A$1:$V$200,22,FALSE)</f>
        <v>0</v>
      </c>
      <c r="E8749" s="67"/>
      <c r="G8749" s="1">
        <v>3</v>
      </c>
      <c r="H8749" s="1" t="str">
        <f t="shared" si="3105"/>
        <v>SELECT</v>
      </c>
      <c r="I8749" s="1" t="e">
        <f t="shared" si="3082"/>
        <v>#N/A</v>
      </c>
      <c r="J8749" s="1" t="e">
        <f t="shared" si="3083"/>
        <v>#N/A</v>
      </c>
      <c r="K8749" s="1" t="e">
        <f t="shared" si="3084"/>
        <v>#N/A</v>
      </c>
      <c r="L8749" s="1" t="e">
        <f t="shared" si="3085"/>
        <v>#N/A</v>
      </c>
      <c r="M8749" s="1" t="e">
        <f t="shared" si="3086"/>
        <v>#N/A</v>
      </c>
    </row>
    <row r="8755" spans="1:13">
      <c r="A8755" s="64" t="s">
        <v>80</v>
      </c>
      <c r="B8755" s="64"/>
      <c r="C8755" s="64" t="s">
        <v>81</v>
      </c>
      <c r="D8755" s="64"/>
      <c r="E8755" s="64"/>
    </row>
    <row r="8756" spans="1:13">
      <c r="C8756" s="64" t="s">
        <v>82</v>
      </c>
      <c r="D8756" s="64"/>
      <c r="E8756" s="64"/>
    </row>
    <row r="8757" spans="1:13">
      <c r="A8757" s="1" t="s">
        <v>84</v>
      </c>
    </row>
    <row r="8759" spans="1:13">
      <c r="A8759" s="1" t="s">
        <v>83</v>
      </c>
    </row>
    <row r="8761" spans="1:13" s="21" customFormat="1" ht="18.75" customHeight="1">
      <c r="A8761" s="89" t="s">
        <v>34</v>
      </c>
      <c r="B8761" s="89"/>
      <c r="C8761" s="89"/>
      <c r="D8761" s="89"/>
      <c r="E8761" s="89"/>
      <c r="I8761" s="21">
        <f t="shared" ref="I8761" si="3106">I8701+1</f>
        <v>147</v>
      </c>
    </row>
    <row r="8762" spans="1:13" s="21" customFormat="1" ht="30" customHeight="1">
      <c r="A8762" s="90" t="s">
        <v>35</v>
      </c>
      <c r="B8762" s="90"/>
      <c r="C8762" s="90"/>
      <c r="D8762" s="90"/>
      <c r="E8762" s="90"/>
      <c r="H8762" s="1"/>
      <c r="I8762" s="1"/>
      <c r="J8762" s="1"/>
      <c r="K8762" s="1"/>
      <c r="L8762" s="1"/>
      <c r="M8762" s="1"/>
    </row>
    <row r="8763" spans="1:13" ht="18.75" customHeight="1">
      <c r="A8763" s="22" t="s">
        <v>49</v>
      </c>
      <c r="B8763" s="91" t="str">
        <f>IF((SCH!$B$2=""),"",SCH!$B$2)</f>
        <v/>
      </c>
      <c r="C8763" s="91"/>
      <c r="D8763" s="91"/>
      <c r="E8763" s="92"/>
    </row>
    <row r="8764" spans="1:13" ht="18.75" customHeight="1">
      <c r="A8764" s="23" t="s">
        <v>50</v>
      </c>
      <c r="B8764" s="82" t="str">
        <f>IF((SCH!$B$3=""),"",SCH!$B$3)</f>
        <v/>
      </c>
      <c r="C8764" s="82"/>
      <c r="D8764" s="82"/>
      <c r="E8764" s="83"/>
    </row>
    <row r="8765" spans="1:13" ht="18.75" customHeight="1">
      <c r="A8765" s="23" t="s">
        <v>56</v>
      </c>
      <c r="B8765" s="46" t="str">
        <f>IF((SCH!$B$4=""),"",SCH!$B$4)</f>
        <v/>
      </c>
      <c r="C8765" s="24" t="s">
        <v>57</v>
      </c>
      <c r="D8765" s="82" t="str">
        <f>IF((SCH!$B$5=""),"",SCH!$B$5)</f>
        <v/>
      </c>
      <c r="E8765" s="83"/>
    </row>
    <row r="8766" spans="1:13" ht="18.75" customHeight="1">
      <c r="A8766" s="23" t="s">
        <v>51</v>
      </c>
      <c r="B8766" s="82" t="str">
        <f>IF((SCH!$B$6=""),"",SCH!$B$6)</f>
        <v/>
      </c>
      <c r="C8766" s="82"/>
      <c r="D8766" s="82"/>
      <c r="E8766" s="83"/>
    </row>
    <row r="8767" spans="1:13" ht="18.75" customHeight="1">
      <c r="A8767" s="23" t="s">
        <v>52</v>
      </c>
      <c r="B8767" s="82" t="str">
        <f>IF((SCH!$B$7=""),"",SCH!$B$7)</f>
        <v/>
      </c>
      <c r="C8767" s="82"/>
      <c r="D8767" s="82"/>
      <c r="E8767" s="83"/>
    </row>
    <row r="8768" spans="1:13" ht="18.75" customHeight="1">
      <c r="A8768" s="25" t="s">
        <v>53</v>
      </c>
      <c r="B8768" s="84" t="str">
        <f>IF((SCH!$B$8=""),"",SCH!$B$8)</f>
        <v/>
      </c>
      <c r="C8768" s="84"/>
      <c r="D8768" s="84"/>
      <c r="E8768" s="85"/>
    </row>
    <row r="8769" spans="1:13" ht="26.25" customHeight="1">
      <c r="A8769" s="86" t="s">
        <v>36</v>
      </c>
      <c r="B8769" s="86"/>
      <c r="C8769" s="86"/>
      <c r="D8769" s="86"/>
      <c r="E8769" s="86"/>
    </row>
    <row r="8770" spans="1:13" s="21" customFormat="1" ht="15" customHeight="1">
      <c r="A8770" s="87" t="s">
        <v>37</v>
      </c>
      <c r="B8770" s="87"/>
      <c r="C8770" s="87"/>
      <c r="D8770" s="87"/>
      <c r="E8770" s="87"/>
      <c r="H8770" s="1"/>
      <c r="I8770" s="1"/>
      <c r="J8770" s="1"/>
      <c r="K8770" s="1"/>
      <c r="L8770" s="1"/>
      <c r="M8770" s="1"/>
    </row>
    <row r="8771" spans="1:13" s="21" customFormat="1">
      <c r="A8771" s="88" t="s">
        <v>38</v>
      </c>
      <c r="B8771" s="88"/>
      <c r="C8771" s="88"/>
      <c r="D8771" s="88"/>
      <c r="E8771" s="88"/>
      <c r="H8771" s="1"/>
      <c r="I8771" s="1"/>
      <c r="J8771" s="1"/>
      <c r="K8771" s="1"/>
      <c r="L8771" s="1"/>
      <c r="M8771" s="1"/>
    </row>
    <row r="8772" spans="1:13" ht="26.25" customHeight="1">
      <c r="A8772" s="72" t="s">
        <v>39</v>
      </c>
      <c r="B8772" s="72"/>
      <c r="C8772" s="72"/>
      <c r="D8772" s="72"/>
      <c r="E8772" s="72"/>
    </row>
    <row r="8773" spans="1:13" ht="23.25">
      <c r="A8773" s="5" t="s">
        <v>45</v>
      </c>
      <c r="B8773" s="45">
        <f>VLOOKUP($I8761,DATA!$A$1:$V$200,2,FALSE)</f>
        <v>0</v>
      </c>
      <c r="C8773" s="43" t="s">
        <v>48</v>
      </c>
      <c r="D8773" s="81">
        <f>VLOOKUP($I8761,DATA!$A$1:$V$200,3,FALSE)</f>
        <v>0</v>
      </c>
      <c r="E8773" s="81"/>
    </row>
    <row r="8774" spans="1:13" ht="23.25">
      <c r="A8774" s="5" t="s">
        <v>46</v>
      </c>
      <c r="B8774" s="79">
        <f>VLOOKUP($I8761,DATA!$A$1:$V$200,4,FALSE)</f>
        <v>0</v>
      </c>
      <c r="C8774" s="79"/>
      <c r="D8774" s="79"/>
      <c r="E8774" s="79"/>
    </row>
    <row r="8775" spans="1:13" ht="23.25">
      <c r="A8775" s="5" t="s">
        <v>47</v>
      </c>
      <c r="B8775" s="79">
        <f>VLOOKUP($I8761,DATA!$A$1:$V$200,5,FALSE)</f>
        <v>0</v>
      </c>
      <c r="C8775" s="79"/>
      <c r="D8775" s="79"/>
      <c r="E8775" s="79"/>
    </row>
    <row r="8776" spans="1:13" ht="23.25" customHeight="1">
      <c r="A8776" s="5" t="s">
        <v>40</v>
      </c>
      <c r="B8776" s="79">
        <f>VLOOKUP($I8761,DATA!$A$1:$V$200,6,FALSE)</f>
        <v>0</v>
      </c>
      <c r="C8776" s="79"/>
      <c r="D8776" s="79"/>
      <c r="E8776" s="79"/>
    </row>
    <row r="8777" spans="1:13" ht="23.25" customHeight="1">
      <c r="A8777" s="5" t="s">
        <v>41</v>
      </c>
      <c r="B8777" s="79">
        <f>VLOOKUP($I8761,DATA!$A$1:$V$200,7,FALSE)</f>
        <v>0</v>
      </c>
      <c r="C8777" s="79"/>
      <c r="D8777" s="79"/>
      <c r="E8777" s="79"/>
    </row>
    <row r="8778" spans="1:13" ht="23.25" customHeight="1">
      <c r="A8778" s="5" t="s">
        <v>42</v>
      </c>
      <c r="B8778" s="79">
        <f>VLOOKUP($I8761,DATA!$A$1:$V$200,8,FALSE)</f>
        <v>0</v>
      </c>
      <c r="C8778" s="79"/>
      <c r="D8778" s="79"/>
      <c r="E8778" s="79"/>
    </row>
    <row r="8779" spans="1:13" ht="25.5">
      <c r="A8779" s="5" t="s">
        <v>43</v>
      </c>
      <c r="B8779" s="79">
        <f>VLOOKUP($I8761,DATA!$A$1:$V$200,9,FALSE)</f>
        <v>0</v>
      </c>
      <c r="C8779" s="79"/>
      <c r="D8779" s="79"/>
      <c r="E8779" s="79"/>
    </row>
    <row r="8780" spans="1:13" ht="22.5" customHeight="1">
      <c r="A8780" s="80" t="s">
        <v>44</v>
      </c>
      <c r="B8780" s="80"/>
      <c r="C8780" s="80"/>
      <c r="D8780" s="80"/>
      <c r="E8780" s="80"/>
    </row>
    <row r="8781" spans="1:13" ht="18.75" customHeight="1">
      <c r="A8781" s="72" t="s">
        <v>58</v>
      </c>
      <c r="B8781" s="72"/>
      <c r="C8781" s="72"/>
      <c r="D8781" s="72"/>
      <c r="E8781" s="72"/>
    </row>
    <row r="8782" spans="1:13" ht="22.5" customHeight="1">
      <c r="A8782" s="26" t="s">
        <v>74</v>
      </c>
    </row>
    <row r="8783" spans="1:13" ht="18" customHeight="1">
      <c r="A8783" s="44" t="s">
        <v>59</v>
      </c>
      <c r="B8783" s="73" t="s">
        <v>60</v>
      </c>
      <c r="C8783" s="74"/>
      <c r="D8783" s="73" t="s">
        <v>61</v>
      </c>
      <c r="E8783" s="74"/>
    </row>
    <row r="8784" spans="1:13" ht="37.5" customHeight="1">
      <c r="A8784" s="28" t="s">
        <v>62</v>
      </c>
      <c r="B8784" s="65" t="e">
        <f t="shared" ref="B8784" si="3107">HLOOKUP(D8784,$I$23:$M$32,2,FALSE)</f>
        <v>#N/A</v>
      </c>
      <c r="C8784" s="66"/>
      <c r="D8784" s="68">
        <f>VLOOKUP($I8761,DATA!$A$1:$V$200,10,FALSE)</f>
        <v>0</v>
      </c>
      <c r="E8784" s="69"/>
    </row>
    <row r="8785" spans="1:5" ht="37.5" customHeight="1">
      <c r="A8785" s="28" t="s">
        <v>63</v>
      </c>
      <c r="B8785" s="65" t="e">
        <f t="shared" ref="B8785" si="3108">HLOOKUP(D8784,$I$23:$M$32,3,FALSE)</f>
        <v>#N/A</v>
      </c>
      <c r="C8785" s="66"/>
      <c r="D8785" s="68">
        <f>VLOOKUP($I8761,DATA!$A$1:$V$200,11,FALSE)</f>
        <v>0</v>
      </c>
      <c r="E8785" s="69"/>
    </row>
    <row r="8786" spans="1:5" ht="37.5" customHeight="1">
      <c r="A8786" s="28" t="s">
        <v>64</v>
      </c>
      <c r="B8786" s="65" t="e">
        <f t="shared" ref="B8786" si="3109">HLOOKUP(D8784,$I$23:$M$32,4,FALSE)</f>
        <v>#N/A</v>
      </c>
      <c r="C8786" s="66"/>
      <c r="D8786" s="68">
        <f>VLOOKUP($I8761,DATA!$A$1:$V$200,12,FALSE)</f>
        <v>0</v>
      </c>
      <c r="E8786" s="69"/>
    </row>
    <row r="8787" spans="1:5" ht="21.75" customHeight="1">
      <c r="A8787" s="26" t="s">
        <v>75</v>
      </c>
    </row>
    <row r="8788" spans="1:5" ht="18" customHeight="1">
      <c r="A8788" s="75" t="s">
        <v>65</v>
      </c>
      <c r="B8788" s="73" t="s">
        <v>60</v>
      </c>
      <c r="C8788" s="74"/>
      <c r="D8788" s="73" t="s">
        <v>61</v>
      </c>
      <c r="E8788" s="74"/>
    </row>
    <row r="8789" spans="1:5" ht="37.5" customHeight="1">
      <c r="A8789" s="76"/>
      <c r="B8789" s="65" t="e">
        <f t="shared" ref="B8789" si="3110">HLOOKUP(D8784,$I$23:$M$32,5,FALSE)</f>
        <v>#N/A</v>
      </c>
      <c r="C8789" s="66"/>
      <c r="D8789" s="68">
        <f>VLOOKUP($I8761,DATA!$A$1:$V$200,13,FALSE)</f>
        <v>0</v>
      </c>
      <c r="E8789" s="69"/>
    </row>
    <row r="8790" spans="1:5" ht="22.5" customHeight="1">
      <c r="A8790" s="26" t="s">
        <v>76</v>
      </c>
    </row>
    <row r="8791" spans="1:5" ht="18" customHeight="1">
      <c r="A8791" s="77" t="s">
        <v>66</v>
      </c>
      <c r="B8791" s="73" t="s">
        <v>60</v>
      </c>
      <c r="C8791" s="74"/>
      <c r="D8791" s="73" t="s">
        <v>61</v>
      </c>
      <c r="E8791" s="74"/>
    </row>
    <row r="8792" spans="1:5" ht="37.5" customHeight="1">
      <c r="A8792" s="78"/>
      <c r="B8792" s="65" t="e">
        <f t="shared" ref="B8792" si="3111">HLOOKUP(D8784,$I$23:$M$32,6,FALSE)</f>
        <v>#N/A</v>
      </c>
      <c r="C8792" s="66"/>
      <c r="D8792" s="68">
        <f>VLOOKUP($I8761,DATA!$A$1:$V$200,14,FALSE)</f>
        <v>0</v>
      </c>
      <c r="E8792" s="69"/>
    </row>
    <row r="8793" spans="1:5" ht="22.5" customHeight="1">
      <c r="A8793" s="26" t="s">
        <v>77</v>
      </c>
    </row>
    <row r="8794" spans="1:5" ht="30" customHeight="1">
      <c r="A8794" s="27" t="s">
        <v>67</v>
      </c>
      <c r="B8794" s="73" t="s">
        <v>60</v>
      </c>
      <c r="C8794" s="74"/>
      <c r="D8794" s="73" t="s">
        <v>61</v>
      </c>
      <c r="E8794" s="74"/>
    </row>
    <row r="8795" spans="1:5" ht="37.5" customHeight="1">
      <c r="A8795" s="28" t="s">
        <v>68</v>
      </c>
      <c r="B8795" s="65" t="e">
        <f t="shared" ref="B8795" si="3112">HLOOKUP(D8784,$I$23:$M$32,7,FALSE)</f>
        <v>#N/A</v>
      </c>
      <c r="C8795" s="66"/>
      <c r="D8795" s="68">
        <f>VLOOKUP($I8761,DATA!$A$1:$V$200,15,FALSE)</f>
        <v>0</v>
      </c>
      <c r="E8795" s="69"/>
    </row>
    <row r="8796" spans="1:5" ht="37.5" customHeight="1">
      <c r="A8796" s="28" t="s">
        <v>69</v>
      </c>
      <c r="B8796" s="65" t="e">
        <f t="shared" ref="B8796" si="3113">HLOOKUP(D8784,$I$23:$M$32,8,FALSE)</f>
        <v>#N/A</v>
      </c>
      <c r="C8796" s="66"/>
      <c r="D8796" s="68">
        <f>VLOOKUP($I8761,DATA!$A$1:$V$200,16,FALSE)</f>
        <v>0</v>
      </c>
      <c r="E8796" s="69"/>
    </row>
    <row r="8797" spans="1:5" ht="45" customHeight="1">
      <c r="A8797" s="29" t="s">
        <v>70</v>
      </c>
      <c r="B8797" s="65" t="e">
        <f t="shared" ref="B8797" si="3114">HLOOKUP(D8784,$I$23:$M$32,9,FALSE)</f>
        <v>#N/A</v>
      </c>
      <c r="C8797" s="66"/>
      <c r="D8797" s="68">
        <f>VLOOKUP($I8761,DATA!$A$1:$V$200,17,FALSE)</f>
        <v>0</v>
      </c>
      <c r="E8797" s="69"/>
    </row>
    <row r="8798" spans="1:5" ht="37.5" customHeight="1">
      <c r="A8798" s="28" t="s">
        <v>71</v>
      </c>
      <c r="B8798" s="65" t="e">
        <f t="shared" ref="B8798" si="3115">HLOOKUP(D8784,$I$23:$M$32,10,FALSE)</f>
        <v>#N/A</v>
      </c>
      <c r="C8798" s="66"/>
      <c r="D8798" s="68">
        <f>VLOOKUP($I8761,DATA!$A$1:$V$200,18,FALSE)</f>
        <v>0</v>
      </c>
      <c r="E8798" s="69"/>
    </row>
    <row r="8799" spans="1:5" ht="37.5" customHeight="1">
      <c r="A8799" s="30"/>
      <c r="B8799" s="31"/>
      <c r="C8799" s="31"/>
      <c r="D8799" s="32"/>
      <c r="E8799" s="32"/>
    </row>
    <row r="8800" spans="1:5" ht="18.75" customHeight="1">
      <c r="A8800" s="72" t="s">
        <v>72</v>
      </c>
      <c r="B8800" s="72"/>
      <c r="C8800" s="72"/>
      <c r="D8800" s="72"/>
      <c r="E8800" s="72"/>
    </row>
    <row r="8801" spans="1:13" ht="22.5" customHeight="1">
      <c r="A8801" s="26" t="s">
        <v>78</v>
      </c>
    </row>
    <row r="8802" spans="1:13" ht="30" customHeight="1">
      <c r="A8802" s="27" t="s">
        <v>73</v>
      </c>
      <c r="B8802" s="73" t="s">
        <v>60</v>
      </c>
      <c r="C8802" s="74"/>
      <c r="D8802" s="73" t="s">
        <v>61</v>
      </c>
      <c r="E8802" s="74"/>
      <c r="I8802" s="1" t="s">
        <v>26</v>
      </c>
      <c r="J8802" s="1" t="s">
        <v>25</v>
      </c>
      <c r="K8802" s="1" t="s">
        <v>194</v>
      </c>
      <c r="L8802" s="1" t="s">
        <v>195</v>
      </c>
      <c r="M8802" s="1" t="s">
        <v>196</v>
      </c>
    </row>
    <row r="8803" spans="1:13" ht="52.5" customHeight="1">
      <c r="A8803" s="29" t="str">
        <f>GRD!$L$4</f>
        <v>SELECT</v>
      </c>
      <c r="B8803" s="65" t="e">
        <f t="shared" ref="B8803:B8804" si="3116">HLOOKUP(D8803,$I$42:$M$44,$G8803,FALSE)</f>
        <v>#N/A</v>
      </c>
      <c r="C8803" s="66"/>
      <c r="D8803" s="68">
        <f>VLOOKUP($I8761,DATA!$A$1:$V$200,19,FALSE)</f>
        <v>0</v>
      </c>
      <c r="E8803" s="69"/>
      <c r="G8803" s="1">
        <v>2</v>
      </c>
      <c r="H8803" s="1" t="str">
        <f t="shared" ref="H8803:H8804" si="3117">A8803</f>
        <v>SELECT</v>
      </c>
      <c r="I8803" s="1" t="e">
        <f t="shared" ref="I8803:I8804" si="3118">VLOOKUP($H8803,$H$3:$M$15,2,FALSE)</f>
        <v>#N/A</v>
      </c>
      <c r="J8803" s="1" t="e">
        <f t="shared" ref="J8803:J8804" si="3119">VLOOKUP($H8803,$H$3:$M$15,3,FALSE)</f>
        <v>#N/A</v>
      </c>
      <c r="K8803" s="1" t="e">
        <f t="shared" ref="K8803:K8804" si="3120">VLOOKUP($H8803,$H$3:$M$15,4,FALSE)</f>
        <v>#N/A</v>
      </c>
      <c r="L8803" s="1" t="e">
        <f t="shared" ref="L8803:L8804" si="3121">VLOOKUP($H8803,$H$3:$M$15,5,FALSE)</f>
        <v>#N/A</v>
      </c>
      <c r="M8803" s="1" t="e">
        <f t="shared" ref="M8803:M8804" si="3122">VLOOKUP($H8803,$H$3:$M$15,6,FALSE)</f>
        <v>#N/A</v>
      </c>
    </row>
    <row r="8804" spans="1:13" ht="52.5" customHeight="1">
      <c r="A8804" s="29" t="str">
        <f>GRD!$M$4</f>
        <v>SELECT</v>
      </c>
      <c r="B8804" s="65" t="e">
        <f t="shared" si="3116"/>
        <v>#N/A</v>
      </c>
      <c r="C8804" s="66"/>
      <c r="D8804" s="68">
        <f>VLOOKUP($I8761,DATA!$A$1:$V$200,20,FALSE)</f>
        <v>0</v>
      </c>
      <c r="E8804" s="69"/>
      <c r="G8804" s="1">
        <v>3</v>
      </c>
      <c r="H8804" s="1" t="str">
        <f t="shared" si="3117"/>
        <v>SELECT</v>
      </c>
      <c r="I8804" s="1" t="e">
        <f t="shared" si="3118"/>
        <v>#N/A</v>
      </c>
      <c r="J8804" s="1" t="e">
        <f t="shared" si="3119"/>
        <v>#N/A</v>
      </c>
      <c r="K8804" s="1" t="e">
        <f t="shared" si="3120"/>
        <v>#N/A</v>
      </c>
      <c r="L8804" s="1" t="e">
        <f t="shared" si="3121"/>
        <v>#N/A</v>
      </c>
      <c r="M8804" s="1" t="e">
        <f t="shared" si="3122"/>
        <v>#N/A</v>
      </c>
    </row>
    <row r="8805" spans="1:13" ht="37.5" customHeight="1">
      <c r="A8805" s="70" t="s">
        <v>79</v>
      </c>
      <c r="B8805" s="70"/>
      <c r="C8805" s="70"/>
      <c r="D8805" s="70"/>
      <c r="E8805" s="70"/>
    </row>
    <row r="8806" spans="1:13" ht="12" customHeight="1">
      <c r="A8806" s="33"/>
      <c r="B8806" s="33"/>
      <c r="C8806" s="33"/>
      <c r="D8806" s="33"/>
      <c r="E8806" s="33"/>
    </row>
    <row r="8807" spans="1:13" ht="30" customHeight="1">
      <c r="A8807" s="27" t="s">
        <v>73</v>
      </c>
      <c r="B8807" s="71" t="s">
        <v>60</v>
      </c>
      <c r="C8807" s="71"/>
      <c r="D8807" s="71" t="s">
        <v>61</v>
      </c>
      <c r="E8807" s="71"/>
      <c r="I8807" s="1" t="s">
        <v>26</v>
      </c>
      <c r="J8807" s="1" t="s">
        <v>25</v>
      </c>
      <c r="K8807" s="1" t="s">
        <v>194</v>
      </c>
      <c r="L8807" s="1" t="s">
        <v>195</v>
      </c>
      <c r="M8807" s="1" t="s">
        <v>196</v>
      </c>
    </row>
    <row r="8808" spans="1:13" ht="52.5" customHeight="1">
      <c r="A8808" s="29" t="str">
        <f>GRD!$N$4</f>
        <v>SELECT</v>
      </c>
      <c r="B8808" s="65" t="e">
        <f t="shared" ref="B8808:B8809" si="3123">HLOOKUP(D8808,$I$47:$M$49,$G8808,FALSE)</f>
        <v>#N/A</v>
      </c>
      <c r="C8808" s="66"/>
      <c r="D8808" s="67">
        <f>VLOOKUP($I8761,DATA!$A$1:$V$200,21,FALSE)</f>
        <v>0</v>
      </c>
      <c r="E8808" s="67"/>
      <c r="G8808" s="1">
        <v>2</v>
      </c>
      <c r="H8808" s="1" t="str">
        <f t="shared" ref="H8808:H8809" si="3124">A8808</f>
        <v>SELECT</v>
      </c>
      <c r="I8808" s="1" t="e">
        <f t="shared" ref="I8808:I8869" si="3125">VLOOKUP($H8808,$H$3:$M$15,2,FALSE)</f>
        <v>#N/A</v>
      </c>
      <c r="J8808" s="1" t="e">
        <f t="shared" ref="J8808:J8869" si="3126">VLOOKUP($H8808,$H$3:$M$15,3,FALSE)</f>
        <v>#N/A</v>
      </c>
      <c r="K8808" s="1" t="e">
        <f t="shared" ref="K8808:K8869" si="3127">VLOOKUP($H8808,$H$3:$M$15,4,FALSE)</f>
        <v>#N/A</v>
      </c>
      <c r="L8808" s="1" t="e">
        <f t="shared" ref="L8808:L8869" si="3128">VLOOKUP($H8808,$H$3:$M$15,5,FALSE)</f>
        <v>#N/A</v>
      </c>
      <c r="M8808" s="1" t="e">
        <f t="shared" ref="M8808:M8869" si="3129">VLOOKUP($H8808,$H$3:$M$15,6,FALSE)</f>
        <v>#N/A</v>
      </c>
    </row>
    <row r="8809" spans="1:13" ht="52.5" customHeight="1">
      <c r="A8809" s="29" t="str">
        <f>GRD!$O$4</f>
        <v>SELECT</v>
      </c>
      <c r="B8809" s="65" t="e">
        <f t="shared" si="3123"/>
        <v>#N/A</v>
      </c>
      <c r="C8809" s="66"/>
      <c r="D8809" s="67">
        <f>VLOOKUP($I8761,DATA!$A$1:$V$200,22,FALSE)</f>
        <v>0</v>
      </c>
      <c r="E8809" s="67"/>
      <c r="G8809" s="1">
        <v>3</v>
      </c>
      <c r="H8809" s="1" t="str">
        <f t="shared" si="3124"/>
        <v>SELECT</v>
      </c>
      <c r="I8809" s="1" t="e">
        <f t="shared" si="3125"/>
        <v>#N/A</v>
      </c>
      <c r="J8809" s="1" t="e">
        <f t="shared" si="3126"/>
        <v>#N/A</v>
      </c>
      <c r="K8809" s="1" t="e">
        <f t="shared" si="3127"/>
        <v>#N/A</v>
      </c>
      <c r="L8809" s="1" t="e">
        <f t="shared" si="3128"/>
        <v>#N/A</v>
      </c>
      <c r="M8809" s="1" t="e">
        <f t="shared" si="3129"/>
        <v>#N/A</v>
      </c>
    </row>
    <row r="8815" spans="1:13">
      <c r="A8815" s="64" t="s">
        <v>80</v>
      </c>
      <c r="B8815" s="64"/>
      <c r="C8815" s="64" t="s">
        <v>81</v>
      </c>
      <c r="D8815" s="64"/>
      <c r="E8815" s="64"/>
    </row>
    <row r="8816" spans="1:13">
      <c r="C8816" s="64" t="s">
        <v>82</v>
      </c>
      <c r="D8816" s="64"/>
      <c r="E8816" s="64"/>
    </row>
    <row r="8817" spans="1:13">
      <c r="A8817" s="1" t="s">
        <v>84</v>
      </c>
    </row>
    <row r="8819" spans="1:13">
      <c r="A8819" s="1" t="s">
        <v>83</v>
      </c>
    </row>
    <row r="8821" spans="1:13" s="21" customFormat="1" ht="18.75" customHeight="1">
      <c r="A8821" s="89" t="s">
        <v>34</v>
      </c>
      <c r="B8821" s="89"/>
      <c r="C8821" s="89"/>
      <c r="D8821" s="89"/>
      <c r="E8821" s="89"/>
      <c r="I8821" s="21">
        <f t="shared" ref="I8821" si="3130">I8761+1</f>
        <v>148</v>
      </c>
    </row>
    <row r="8822" spans="1:13" s="21" customFormat="1" ht="30" customHeight="1">
      <c r="A8822" s="90" t="s">
        <v>35</v>
      </c>
      <c r="B8822" s="90"/>
      <c r="C8822" s="90"/>
      <c r="D8822" s="90"/>
      <c r="E8822" s="90"/>
      <c r="H8822" s="1"/>
      <c r="I8822" s="1"/>
      <c r="J8822" s="1"/>
      <c r="K8822" s="1"/>
      <c r="L8822" s="1"/>
      <c r="M8822" s="1"/>
    </row>
    <row r="8823" spans="1:13" ht="18.75" customHeight="1">
      <c r="A8823" s="22" t="s">
        <v>49</v>
      </c>
      <c r="B8823" s="91" t="str">
        <f>IF((SCH!$B$2=""),"",SCH!$B$2)</f>
        <v/>
      </c>
      <c r="C8823" s="91"/>
      <c r="D8823" s="91"/>
      <c r="E8823" s="92"/>
    </row>
    <row r="8824" spans="1:13" ht="18.75" customHeight="1">
      <c r="A8824" s="23" t="s">
        <v>50</v>
      </c>
      <c r="B8824" s="82" t="str">
        <f>IF((SCH!$B$3=""),"",SCH!$B$3)</f>
        <v/>
      </c>
      <c r="C8824" s="82"/>
      <c r="D8824" s="82"/>
      <c r="E8824" s="83"/>
    </row>
    <row r="8825" spans="1:13" ht="18.75" customHeight="1">
      <c r="A8825" s="23" t="s">
        <v>56</v>
      </c>
      <c r="B8825" s="46" t="str">
        <f>IF((SCH!$B$4=""),"",SCH!$B$4)</f>
        <v/>
      </c>
      <c r="C8825" s="24" t="s">
        <v>57</v>
      </c>
      <c r="D8825" s="82" t="str">
        <f>IF((SCH!$B$5=""),"",SCH!$B$5)</f>
        <v/>
      </c>
      <c r="E8825" s="83"/>
    </row>
    <row r="8826" spans="1:13" ht="18.75" customHeight="1">
      <c r="A8826" s="23" t="s">
        <v>51</v>
      </c>
      <c r="B8826" s="82" t="str">
        <f>IF((SCH!$B$6=""),"",SCH!$B$6)</f>
        <v/>
      </c>
      <c r="C8826" s="82"/>
      <c r="D8826" s="82"/>
      <c r="E8826" s="83"/>
    </row>
    <row r="8827" spans="1:13" ht="18.75" customHeight="1">
      <c r="A8827" s="23" t="s">
        <v>52</v>
      </c>
      <c r="B8827" s="82" t="str">
        <f>IF((SCH!$B$7=""),"",SCH!$B$7)</f>
        <v/>
      </c>
      <c r="C8827" s="82"/>
      <c r="D8827" s="82"/>
      <c r="E8827" s="83"/>
    </row>
    <row r="8828" spans="1:13" ht="18.75" customHeight="1">
      <c r="A8828" s="25" t="s">
        <v>53</v>
      </c>
      <c r="B8828" s="84" t="str">
        <f>IF((SCH!$B$8=""),"",SCH!$B$8)</f>
        <v/>
      </c>
      <c r="C8828" s="84"/>
      <c r="D8828" s="84"/>
      <c r="E8828" s="85"/>
    </row>
    <row r="8829" spans="1:13" ht="26.25" customHeight="1">
      <c r="A8829" s="86" t="s">
        <v>36</v>
      </c>
      <c r="B8829" s="86"/>
      <c r="C8829" s="86"/>
      <c r="D8829" s="86"/>
      <c r="E8829" s="86"/>
    </row>
    <row r="8830" spans="1:13" s="21" customFormat="1" ht="15" customHeight="1">
      <c r="A8830" s="87" t="s">
        <v>37</v>
      </c>
      <c r="B8830" s="87"/>
      <c r="C8830" s="87"/>
      <c r="D8830" s="87"/>
      <c r="E8830" s="87"/>
      <c r="H8830" s="1"/>
      <c r="I8830" s="1"/>
      <c r="J8830" s="1"/>
      <c r="K8830" s="1"/>
      <c r="L8830" s="1"/>
      <c r="M8830" s="1"/>
    </row>
    <row r="8831" spans="1:13" s="21" customFormat="1">
      <c r="A8831" s="88" t="s">
        <v>38</v>
      </c>
      <c r="B8831" s="88"/>
      <c r="C8831" s="88"/>
      <c r="D8831" s="88"/>
      <c r="E8831" s="88"/>
      <c r="H8831" s="1"/>
      <c r="I8831" s="1"/>
      <c r="J8831" s="1"/>
      <c r="K8831" s="1"/>
      <c r="L8831" s="1"/>
      <c r="M8831" s="1"/>
    </row>
    <row r="8832" spans="1:13" ht="26.25" customHeight="1">
      <c r="A8832" s="72" t="s">
        <v>39</v>
      </c>
      <c r="B8832" s="72"/>
      <c r="C8832" s="72"/>
      <c r="D8832" s="72"/>
      <c r="E8832" s="72"/>
    </row>
    <row r="8833" spans="1:5" ht="23.25">
      <c r="A8833" s="5" t="s">
        <v>45</v>
      </c>
      <c r="B8833" s="45">
        <f>VLOOKUP($I8821,DATA!$A$1:$V$200,2,FALSE)</f>
        <v>0</v>
      </c>
      <c r="C8833" s="43" t="s">
        <v>48</v>
      </c>
      <c r="D8833" s="81">
        <f>VLOOKUP($I8821,DATA!$A$1:$V$200,3,FALSE)</f>
        <v>0</v>
      </c>
      <c r="E8833" s="81"/>
    </row>
    <row r="8834" spans="1:5" ht="23.25">
      <c r="A8834" s="5" t="s">
        <v>46</v>
      </c>
      <c r="B8834" s="79">
        <f>VLOOKUP($I8821,DATA!$A$1:$V$200,4,FALSE)</f>
        <v>0</v>
      </c>
      <c r="C8834" s="79"/>
      <c r="D8834" s="79"/>
      <c r="E8834" s="79"/>
    </row>
    <row r="8835" spans="1:5" ht="23.25">
      <c r="A8835" s="5" t="s">
        <v>47</v>
      </c>
      <c r="B8835" s="79">
        <f>VLOOKUP($I8821,DATA!$A$1:$V$200,5,FALSE)</f>
        <v>0</v>
      </c>
      <c r="C8835" s="79"/>
      <c r="D8835" s="79"/>
      <c r="E8835" s="79"/>
    </row>
    <row r="8836" spans="1:5" ht="23.25" customHeight="1">
      <c r="A8836" s="5" t="s">
        <v>40</v>
      </c>
      <c r="B8836" s="79">
        <f>VLOOKUP($I8821,DATA!$A$1:$V$200,6,FALSE)</f>
        <v>0</v>
      </c>
      <c r="C8836" s="79"/>
      <c r="D8836" s="79"/>
      <c r="E8836" s="79"/>
    </row>
    <row r="8837" spans="1:5" ht="23.25" customHeight="1">
      <c r="A8837" s="5" t="s">
        <v>41</v>
      </c>
      <c r="B8837" s="79">
        <f>VLOOKUP($I8821,DATA!$A$1:$V$200,7,FALSE)</f>
        <v>0</v>
      </c>
      <c r="C8837" s="79"/>
      <c r="D8837" s="79"/>
      <c r="E8837" s="79"/>
    </row>
    <row r="8838" spans="1:5" ht="23.25" customHeight="1">
      <c r="A8838" s="5" t="s">
        <v>42</v>
      </c>
      <c r="B8838" s="79">
        <f>VLOOKUP($I8821,DATA!$A$1:$V$200,8,FALSE)</f>
        <v>0</v>
      </c>
      <c r="C8838" s="79"/>
      <c r="D8838" s="79"/>
      <c r="E8838" s="79"/>
    </row>
    <row r="8839" spans="1:5" ht="25.5">
      <c r="A8839" s="5" t="s">
        <v>43</v>
      </c>
      <c r="B8839" s="79">
        <f>VLOOKUP($I8821,DATA!$A$1:$V$200,9,FALSE)</f>
        <v>0</v>
      </c>
      <c r="C8839" s="79"/>
      <c r="D8839" s="79"/>
      <c r="E8839" s="79"/>
    </row>
    <row r="8840" spans="1:5" ht="22.5" customHeight="1">
      <c r="A8840" s="80" t="s">
        <v>44</v>
      </c>
      <c r="B8840" s="80"/>
      <c r="C8840" s="80"/>
      <c r="D8840" s="80"/>
      <c r="E8840" s="80"/>
    </row>
    <row r="8841" spans="1:5" ht="18.75" customHeight="1">
      <c r="A8841" s="72" t="s">
        <v>58</v>
      </c>
      <c r="B8841" s="72"/>
      <c r="C8841" s="72"/>
      <c r="D8841" s="72"/>
      <c r="E8841" s="72"/>
    </row>
    <row r="8842" spans="1:5" ht="22.5" customHeight="1">
      <c r="A8842" s="26" t="s">
        <v>74</v>
      </c>
    </row>
    <row r="8843" spans="1:5" ht="18" customHeight="1">
      <c r="A8843" s="44" t="s">
        <v>59</v>
      </c>
      <c r="B8843" s="73" t="s">
        <v>60</v>
      </c>
      <c r="C8843" s="74"/>
      <c r="D8843" s="73" t="s">
        <v>61</v>
      </c>
      <c r="E8843" s="74"/>
    </row>
    <row r="8844" spans="1:5" ht="37.5" customHeight="1">
      <c r="A8844" s="28" t="s">
        <v>62</v>
      </c>
      <c r="B8844" s="65" t="e">
        <f t="shared" ref="B8844" si="3131">HLOOKUP(D8844,$I$23:$M$32,2,FALSE)</f>
        <v>#N/A</v>
      </c>
      <c r="C8844" s="66"/>
      <c r="D8844" s="68">
        <f>VLOOKUP($I8821,DATA!$A$1:$V$200,10,FALSE)</f>
        <v>0</v>
      </c>
      <c r="E8844" s="69"/>
    </row>
    <row r="8845" spans="1:5" ht="37.5" customHeight="1">
      <c r="A8845" s="28" t="s">
        <v>63</v>
      </c>
      <c r="B8845" s="65" t="e">
        <f t="shared" ref="B8845" si="3132">HLOOKUP(D8844,$I$23:$M$32,3,FALSE)</f>
        <v>#N/A</v>
      </c>
      <c r="C8845" s="66"/>
      <c r="D8845" s="68">
        <f>VLOOKUP($I8821,DATA!$A$1:$V$200,11,FALSE)</f>
        <v>0</v>
      </c>
      <c r="E8845" s="69"/>
    </row>
    <row r="8846" spans="1:5" ht="37.5" customHeight="1">
      <c r="A8846" s="28" t="s">
        <v>64</v>
      </c>
      <c r="B8846" s="65" t="e">
        <f t="shared" ref="B8846" si="3133">HLOOKUP(D8844,$I$23:$M$32,4,FALSE)</f>
        <v>#N/A</v>
      </c>
      <c r="C8846" s="66"/>
      <c r="D8846" s="68">
        <f>VLOOKUP($I8821,DATA!$A$1:$V$200,12,FALSE)</f>
        <v>0</v>
      </c>
      <c r="E8846" s="69"/>
    </row>
    <row r="8847" spans="1:5" ht="21.75" customHeight="1">
      <c r="A8847" s="26" t="s">
        <v>75</v>
      </c>
    </row>
    <row r="8848" spans="1:5" ht="18" customHeight="1">
      <c r="A8848" s="75" t="s">
        <v>65</v>
      </c>
      <c r="B8848" s="73" t="s">
        <v>60</v>
      </c>
      <c r="C8848" s="74"/>
      <c r="D8848" s="73" t="s">
        <v>61</v>
      </c>
      <c r="E8848" s="74"/>
    </row>
    <row r="8849" spans="1:13" ht="37.5" customHeight="1">
      <c r="A8849" s="76"/>
      <c r="B8849" s="65" t="e">
        <f t="shared" ref="B8849" si="3134">HLOOKUP(D8844,$I$23:$M$32,5,FALSE)</f>
        <v>#N/A</v>
      </c>
      <c r="C8849" s="66"/>
      <c r="D8849" s="68">
        <f>VLOOKUP($I8821,DATA!$A$1:$V$200,13,FALSE)</f>
        <v>0</v>
      </c>
      <c r="E8849" s="69"/>
    </row>
    <row r="8850" spans="1:13" ht="22.5" customHeight="1">
      <c r="A8850" s="26" t="s">
        <v>76</v>
      </c>
    </row>
    <row r="8851" spans="1:13" ht="18" customHeight="1">
      <c r="A8851" s="77" t="s">
        <v>66</v>
      </c>
      <c r="B8851" s="73" t="s">
        <v>60</v>
      </c>
      <c r="C8851" s="74"/>
      <c r="D8851" s="73" t="s">
        <v>61</v>
      </c>
      <c r="E8851" s="74"/>
    </row>
    <row r="8852" spans="1:13" ht="37.5" customHeight="1">
      <c r="A8852" s="78"/>
      <c r="B8852" s="65" t="e">
        <f t="shared" ref="B8852" si="3135">HLOOKUP(D8844,$I$23:$M$32,6,FALSE)</f>
        <v>#N/A</v>
      </c>
      <c r="C8852" s="66"/>
      <c r="D8852" s="68">
        <f>VLOOKUP($I8821,DATA!$A$1:$V$200,14,FALSE)</f>
        <v>0</v>
      </c>
      <c r="E8852" s="69"/>
    </row>
    <row r="8853" spans="1:13" ht="22.5" customHeight="1">
      <c r="A8853" s="26" t="s">
        <v>77</v>
      </c>
    </row>
    <row r="8854" spans="1:13" ht="30" customHeight="1">
      <c r="A8854" s="27" t="s">
        <v>67</v>
      </c>
      <c r="B8854" s="73" t="s">
        <v>60</v>
      </c>
      <c r="C8854" s="74"/>
      <c r="D8854" s="73" t="s">
        <v>61</v>
      </c>
      <c r="E8854" s="74"/>
    </row>
    <row r="8855" spans="1:13" ht="37.5" customHeight="1">
      <c r="A8855" s="28" t="s">
        <v>68</v>
      </c>
      <c r="B8855" s="65" t="e">
        <f t="shared" ref="B8855" si="3136">HLOOKUP(D8844,$I$23:$M$32,7,FALSE)</f>
        <v>#N/A</v>
      </c>
      <c r="C8855" s="66"/>
      <c r="D8855" s="68">
        <f>VLOOKUP($I8821,DATA!$A$1:$V$200,15,FALSE)</f>
        <v>0</v>
      </c>
      <c r="E8855" s="69"/>
    </row>
    <row r="8856" spans="1:13" ht="37.5" customHeight="1">
      <c r="A8856" s="28" t="s">
        <v>69</v>
      </c>
      <c r="B8856" s="65" t="e">
        <f t="shared" ref="B8856" si="3137">HLOOKUP(D8844,$I$23:$M$32,8,FALSE)</f>
        <v>#N/A</v>
      </c>
      <c r="C8856" s="66"/>
      <c r="D8856" s="68">
        <f>VLOOKUP($I8821,DATA!$A$1:$V$200,16,FALSE)</f>
        <v>0</v>
      </c>
      <c r="E8856" s="69"/>
    </row>
    <row r="8857" spans="1:13" ht="45" customHeight="1">
      <c r="A8857" s="29" t="s">
        <v>70</v>
      </c>
      <c r="B8857" s="65" t="e">
        <f t="shared" ref="B8857" si="3138">HLOOKUP(D8844,$I$23:$M$32,9,FALSE)</f>
        <v>#N/A</v>
      </c>
      <c r="C8857" s="66"/>
      <c r="D8857" s="68">
        <f>VLOOKUP($I8821,DATA!$A$1:$V$200,17,FALSE)</f>
        <v>0</v>
      </c>
      <c r="E8857" s="69"/>
    </row>
    <row r="8858" spans="1:13" ht="37.5" customHeight="1">
      <c r="A8858" s="28" t="s">
        <v>71</v>
      </c>
      <c r="B8858" s="65" t="e">
        <f t="shared" ref="B8858" si="3139">HLOOKUP(D8844,$I$23:$M$32,10,FALSE)</f>
        <v>#N/A</v>
      </c>
      <c r="C8858" s="66"/>
      <c r="D8858" s="68">
        <f>VLOOKUP($I8821,DATA!$A$1:$V$200,18,FALSE)</f>
        <v>0</v>
      </c>
      <c r="E8858" s="69"/>
    </row>
    <row r="8859" spans="1:13" ht="37.5" customHeight="1">
      <c r="A8859" s="30"/>
      <c r="B8859" s="31"/>
      <c r="C8859" s="31"/>
      <c r="D8859" s="32"/>
      <c r="E8859" s="32"/>
    </row>
    <row r="8860" spans="1:13" ht="18.75" customHeight="1">
      <c r="A8860" s="72" t="s">
        <v>72</v>
      </c>
      <c r="B8860" s="72"/>
      <c r="C8860" s="72"/>
      <c r="D8860" s="72"/>
      <c r="E8860" s="72"/>
    </row>
    <row r="8861" spans="1:13" ht="22.5" customHeight="1">
      <c r="A8861" s="26" t="s">
        <v>78</v>
      </c>
    </row>
    <row r="8862" spans="1:13" ht="30" customHeight="1">
      <c r="A8862" s="27" t="s">
        <v>73</v>
      </c>
      <c r="B8862" s="73" t="s">
        <v>60</v>
      </c>
      <c r="C8862" s="74"/>
      <c r="D8862" s="73" t="s">
        <v>61</v>
      </c>
      <c r="E8862" s="74"/>
      <c r="I8862" s="1" t="s">
        <v>26</v>
      </c>
      <c r="J8862" s="1" t="s">
        <v>25</v>
      </c>
      <c r="K8862" s="1" t="s">
        <v>194</v>
      </c>
      <c r="L8862" s="1" t="s">
        <v>195</v>
      </c>
      <c r="M8862" s="1" t="s">
        <v>196</v>
      </c>
    </row>
    <row r="8863" spans="1:13" ht="52.5" customHeight="1">
      <c r="A8863" s="29" t="str">
        <f>GRD!$L$4</f>
        <v>SELECT</v>
      </c>
      <c r="B8863" s="65" t="e">
        <f t="shared" ref="B8863:B8864" si="3140">HLOOKUP(D8863,$I$42:$M$44,$G8863,FALSE)</f>
        <v>#N/A</v>
      </c>
      <c r="C8863" s="66"/>
      <c r="D8863" s="68">
        <f>VLOOKUP($I8821,DATA!$A$1:$V$200,19,FALSE)</f>
        <v>0</v>
      </c>
      <c r="E8863" s="69"/>
      <c r="G8863" s="1">
        <v>2</v>
      </c>
      <c r="H8863" s="1" t="str">
        <f t="shared" ref="H8863:H8864" si="3141">A8863</f>
        <v>SELECT</v>
      </c>
      <c r="I8863" s="1" t="e">
        <f t="shared" ref="I8863:I8864" si="3142">VLOOKUP($H8863,$H$3:$M$15,2,FALSE)</f>
        <v>#N/A</v>
      </c>
      <c r="J8863" s="1" t="e">
        <f t="shared" ref="J8863:J8864" si="3143">VLOOKUP($H8863,$H$3:$M$15,3,FALSE)</f>
        <v>#N/A</v>
      </c>
      <c r="K8863" s="1" t="e">
        <f t="shared" ref="K8863:K8864" si="3144">VLOOKUP($H8863,$H$3:$M$15,4,FALSE)</f>
        <v>#N/A</v>
      </c>
      <c r="L8863" s="1" t="e">
        <f t="shared" ref="L8863:L8864" si="3145">VLOOKUP($H8863,$H$3:$M$15,5,FALSE)</f>
        <v>#N/A</v>
      </c>
      <c r="M8863" s="1" t="e">
        <f t="shared" ref="M8863:M8864" si="3146">VLOOKUP($H8863,$H$3:$M$15,6,FALSE)</f>
        <v>#N/A</v>
      </c>
    </row>
    <row r="8864" spans="1:13" ht="52.5" customHeight="1">
      <c r="A8864" s="29" t="str">
        <f>GRD!$M$4</f>
        <v>SELECT</v>
      </c>
      <c r="B8864" s="65" t="e">
        <f t="shared" si="3140"/>
        <v>#N/A</v>
      </c>
      <c r="C8864" s="66"/>
      <c r="D8864" s="68">
        <f>VLOOKUP($I8821,DATA!$A$1:$V$200,20,FALSE)</f>
        <v>0</v>
      </c>
      <c r="E8864" s="69"/>
      <c r="G8864" s="1">
        <v>3</v>
      </c>
      <c r="H8864" s="1" t="str">
        <f t="shared" si="3141"/>
        <v>SELECT</v>
      </c>
      <c r="I8864" s="1" t="e">
        <f t="shared" si="3142"/>
        <v>#N/A</v>
      </c>
      <c r="J8864" s="1" t="e">
        <f t="shared" si="3143"/>
        <v>#N/A</v>
      </c>
      <c r="K8864" s="1" t="e">
        <f t="shared" si="3144"/>
        <v>#N/A</v>
      </c>
      <c r="L8864" s="1" t="e">
        <f t="shared" si="3145"/>
        <v>#N/A</v>
      </c>
      <c r="M8864" s="1" t="e">
        <f t="shared" si="3146"/>
        <v>#N/A</v>
      </c>
    </row>
    <row r="8865" spans="1:13" ht="37.5" customHeight="1">
      <c r="A8865" s="70" t="s">
        <v>79</v>
      </c>
      <c r="B8865" s="70"/>
      <c r="C8865" s="70"/>
      <c r="D8865" s="70"/>
      <c r="E8865" s="70"/>
    </row>
    <row r="8866" spans="1:13" ht="12" customHeight="1">
      <c r="A8866" s="33"/>
      <c r="B8866" s="33"/>
      <c r="C8866" s="33"/>
      <c r="D8866" s="33"/>
      <c r="E8866" s="33"/>
    </row>
    <row r="8867" spans="1:13" ht="30" customHeight="1">
      <c r="A8867" s="27" t="s">
        <v>73</v>
      </c>
      <c r="B8867" s="71" t="s">
        <v>60</v>
      </c>
      <c r="C8867" s="71"/>
      <c r="D8867" s="71" t="s">
        <v>61</v>
      </c>
      <c r="E8867" s="71"/>
      <c r="I8867" s="1" t="s">
        <v>26</v>
      </c>
      <c r="J8867" s="1" t="s">
        <v>25</v>
      </c>
      <c r="K8867" s="1" t="s">
        <v>194</v>
      </c>
      <c r="L8867" s="1" t="s">
        <v>195</v>
      </c>
      <c r="M8867" s="1" t="s">
        <v>196</v>
      </c>
    </row>
    <row r="8868" spans="1:13" ht="52.5" customHeight="1">
      <c r="A8868" s="29" t="str">
        <f>GRD!$N$4</f>
        <v>SELECT</v>
      </c>
      <c r="B8868" s="65" t="e">
        <f t="shared" ref="B8868:B8869" si="3147">HLOOKUP(D8868,$I$47:$M$49,$G8868,FALSE)</f>
        <v>#N/A</v>
      </c>
      <c r="C8868" s="66"/>
      <c r="D8868" s="67">
        <f>VLOOKUP($I8821,DATA!$A$1:$V$200,21,FALSE)</f>
        <v>0</v>
      </c>
      <c r="E8868" s="67"/>
      <c r="G8868" s="1">
        <v>2</v>
      </c>
      <c r="H8868" s="1" t="str">
        <f t="shared" ref="H8868:H8869" si="3148">A8868</f>
        <v>SELECT</v>
      </c>
      <c r="I8868" s="1" t="e">
        <f t="shared" si="3125"/>
        <v>#N/A</v>
      </c>
      <c r="J8868" s="1" t="e">
        <f t="shared" si="3126"/>
        <v>#N/A</v>
      </c>
      <c r="K8868" s="1" t="e">
        <f t="shared" si="3127"/>
        <v>#N/A</v>
      </c>
      <c r="L8868" s="1" t="e">
        <f t="shared" si="3128"/>
        <v>#N/A</v>
      </c>
      <c r="M8868" s="1" t="e">
        <f t="shared" si="3129"/>
        <v>#N/A</v>
      </c>
    </row>
    <row r="8869" spans="1:13" ht="52.5" customHeight="1">
      <c r="A8869" s="29" t="str">
        <f>GRD!$O$4</f>
        <v>SELECT</v>
      </c>
      <c r="B8869" s="65" t="e">
        <f t="shared" si="3147"/>
        <v>#N/A</v>
      </c>
      <c r="C8869" s="66"/>
      <c r="D8869" s="67">
        <f>VLOOKUP($I8821,DATA!$A$1:$V$200,22,FALSE)</f>
        <v>0</v>
      </c>
      <c r="E8869" s="67"/>
      <c r="G8869" s="1">
        <v>3</v>
      </c>
      <c r="H8869" s="1" t="str">
        <f t="shared" si="3148"/>
        <v>SELECT</v>
      </c>
      <c r="I8869" s="1" t="e">
        <f t="shared" si="3125"/>
        <v>#N/A</v>
      </c>
      <c r="J8869" s="1" t="e">
        <f t="shared" si="3126"/>
        <v>#N/A</v>
      </c>
      <c r="K8869" s="1" t="e">
        <f t="shared" si="3127"/>
        <v>#N/A</v>
      </c>
      <c r="L8869" s="1" t="e">
        <f t="shared" si="3128"/>
        <v>#N/A</v>
      </c>
      <c r="M8869" s="1" t="e">
        <f t="shared" si="3129"/>
        <v>#N/A</v>
      </c>
    </row>
    <row r="8875" spans="1:13">
      <c r="A8875" s="64" t="s">
        <v>80</v>
      </c>
      <c r="B8875" s="64"/>
      <c r="C8875" s="64" t="s">
        <v>81</v>
      </c>
      <c r="D8875" s="64"/>
      <c r="E8875" s="64"/>
    </row>
    <row r="8876" spans="1:13">
      <c r="C8876" s="64" t="s">
        <v>82</v>
      </c>
      <c r="D8876" s="64"/>
      <c r="E8876" s="64"/>
    </row>
    <row r="8877" spans="1:13">
      <c r="A8877" s="1" t="s">
        <v>84</v>
      </c>
    </row>
    <row r="8879" spans="1:13">
      <c r="A8879" s="1" t="s">
        <v>83</v>
      </c>
    </row>
    <row r="8881" spans="1:13" s="21" customFormat="1" ht="18.75" customHeight="1">
      <c r="A8881" s="89" t="s">
        <v>34</v>
      </c>
      <c r="B8881" s="89"/>
      <c r="C8881" s="89"/>
      <c r="D8881" s="89"/>
      <c r="E8881" s="89"/>
      <c r="I8881" s="21">
        <f t="shared" ref="I8881" si="3149">I8821+1</f>
        <v>149</v>
      </c>
    </row>
    <row r="8882" spans="1:13" s="21" customFormat="1" ht="30" customHeight="1">
      <c r="A8882" s="90" t="s">
        <v>35</v>
      </c>
      <c r="B8882" s="90"/>
      <c r="C8882" s="90"/>
      <c r="D8882" s="90"/>
      <c r="E8882" s="90"/>
      <c r="H8882" s="1"/>
      <c r="I8882" s="1"/>
      <c r="J8882" s="1"/>
      <c r="K8882" s="1"/>
      <c r="L8882" s="1"/>
      <c r="M8882" s="1"/>
    </row>
    <row r="8883" spans="1:13" ht="18.75" customHeight="1">
      <c r="A8883" s="22" t="s">
        <v>49</v>
      </c>
      <c r="B8883" s="91" t="str">
        <f>IF((SCH!$B$2=""),"",SCH!$B$2)</f>
        <v/>
      </c>
      <c r="C8883" s="91"/>
      <c r="D8883" s="91"/>
      <c r="E8883" s="92"/>
    </row>
    <row r="8884" spans="1:13" ht="18.75" customHeight="1">
      <c r="A8884" s="23" t="s">
        <v>50</v>
      </c>
      <c r="B8884" s="82" t="str">
        <f>IF((SCH!$B$3=""),"",SCH!$B$3)</f>
        <v/>
      </c>
      <c r="C8884" s="82"/>
      <c r="D8884" s="82"/>
      <c r="E8884" s="83"/>
    </row>
    <row r="8885" spans="1:13" ht="18.75" customHeight="1">
      <c r="A8885" s="23" t="s">
        <v>56</v>
      </c>
      <c r="B8885" s="46" t="str">
        <f>IF((SCH!$B$4=""),"",SCH!$B$4)</f>
        <v/>
      </c>
      <c r="C8885" s="24" t="s">
        <v>57</v>
      </c>
      <c r="D8885" s="82" t="str">
        <f>IF((SCH!$B$5=""),"",SCH!$B$5)</f>
        <v/>
      </c>
      <c r="E8885" s="83"/>
    </row>
    <row r="8886" spans="1:13" ht="18.75" customHeight="1">
      <c r="A8886" s="23" t="s">
        <v>51</v>
      </c>
      <c r="B8886" s="82" t="str">
        <f>IF((SCH!$B$6=""),"",SCH!$B$6)</f>
        <v/>
      </c>
      <c r="C8886" s="82"/>
      <c r="D8886" s="82"/>
      <c r="E8886" s="83"/>
    </row>
    <row r="8887" spans="1:13" ht="18.75" customHeight="1">
      <c r="A8887" s="23" t="s">
        <v>52</v>
      </c>
      <c r="B8887" s="82" t="str">
        <f>IF((SCH!$B$7=""),"",SCH!$B$7)</f>
        <v/>
      </c>
      <c r="C8887" s="82"/>
      <c r="D8887" s="82"/>
      <c r="E8887" s="83"/>
    </row>
    <row r="8888" spans="1:13" ht="18.75" customHeight="1">
      <c r="A8888" s="25" t="s">
        <v>53</v>
      </c>
      <c r="B8888" s="84" t="str">
        <f>IF((SCH!$B$8=""),"",SCH!$B$8)</f>
        <v/>
      </c>
      <c r="C8888" s="84"/>
      <c r="D8888" s="84"/>
      <c r="E8888" s="85"/>
    </row>
    <row r="8889" spans="1:13" ht="26.25" customHeight="1">
      <c r="A8889" s="86" t="s">
        <v>36</v>
      </c>
      <c r="B8889" s="86"/>
      <c r="C8889" s="86"/>
      <c r="D8889" s="86"/>
      <c r="E8889" s="86"/>
    </row>
    <row r="8890" spans="1:13" s="21" customFormat="1" ht="15" customHeight="1">
      <c r="A8890" s="87" t="s">
        <v>37</v>
      </c>
      <c r="B8890" s="87"/>
      <c r="C8890" s="87"/>
      <c r="D8890" s="87"/>
      <c r="E8890" s="87"/>
      <c r="H8890" s="1"/>
      <c r="I8890" s="1"/>
      <c r="J8890" s="1"/>
      <c r="K8890" s="1"/>
      <c r="L8890" s="1"/>
      <c r="M8890" s="1"/>
    </row>
    <row r="8891" spans="1:13" s="21" customFormat="1">
      <c r="A8891" s="88" t="s">
        <v>38</v>
      </c>
      <c r="B8891" s="88"/>
      <c r="C8891" s="88"/>
      <c r="D8891" s="88"/>
      <c r="E8891" s="88"/>
      <c r="H8891" s="1"/>
      <c r="I8891" s="1"/>
      <c r="J8891" s="1"/>
      <c r="K8891" s="1"/>
      <c r="L8891" s="1"/>
      <c r="M8891" s="1"/>
    </row>
    <row r="8892" spans="1:13" ht="26.25" customHeight="1">
      <c r="A8892" s="72" t="s">
        <v>39</v>
      </c>
      <c r="B8892" s="72"/>
      <c r="C8892" s="72"/>
      <c r="D8892" s="72"/>
      <c r="E8892" s="72"/>
    </row>
    <row r="8893" spans="1:13" ht="23.25">
      <c r="A8893" s="5" t="s">
        <v>45</v>
      </c>
      <c r="B8893" s="45">
        <f>VLOOKUP($I8881,DATA!$A$1:$V$200,2,FALSE)</f>
        <v>0</v>
      </c>
      <c r="C8893" s="43" t="s">
        <v>48</v>
      </c>
      <c r="D8893" s="81">
        <f>VLOOKUP($I8881,DATA!$A$1:$V$200,3,FALSE)</f>
        <v>0</v>
      </c>
      <c r="E8893" s="81"/>
    </row>
    <row r="8894" spans="1:13" ht="23.25">
      <c r="A8894" s="5" t="s">
        <v>46</v>
      </c>
      <c r="B8894" s="79">
        <f>VLOOKUP($I8881,DATA!$A$1:$V$200,4,FALSE)</f>
        <v>0</v>
      </c>
      <c r="C8894" s="79"/>
      <c r="D8894" s="79"/>
      <c r="E8894" s="79"/>
    </row>
    <row r="8895" spans="1:13" ht="23.25">
      <c r="A8895" s="5" t="s">
        <v>47</v>
      </c>
      <c r="B8895" s="79">
        <f>VLOOKUP($I8881,DATA!$A$1:$V$200,5,FALSE)</f>
        <v>0</v>
      </c>
      <c r="C8895" s="79"/>
      <c r="D8895" s="79"/>
      <c r="E8895" s="79"/>
    </row>
    <row r="8896" spans="1:13" ht="23.25" customHeight="1">
      <c r="A8896" s="5" t="s">
        <v>40</v>
      </c>
      <c r="B8896" s="79">
        <f>VLOOKUP($I8881,DATA!$A$1:$V$200,6,FALSE)</f>
        <v>0</v>
      </c>
      <c r="C8896" s="79"/>
      <c r="D8896" s="79"/>
      <c r="E8896" s="79"/>
    </row>
    <row r="8897" spans="1:5" ht="23.25" customHeight="1">
      <c r="A8897" s="5" t="s">
        <v>41</v>
      </c>
      <c r="B8897" s="79">
        <f>VLOOKUP($I8881,DATA!$A$1:$V$200,7,FALSE)</f>
        <v>0</v>
      </c>
      <c r="C8897" s="79"/>
      <c r="D8897" s="79"/>
      <c r="E8897" s="79"/>
    </row>
    <row r="8898" spans="1:5" ht="23.25" customHeight="1">
      <c r="A8898" s="5" t="s">
        <v>42</v>
      </c>
      <c r="B8898" s="79">
        <f>VLOOKUP($I8881,DATA!$A$1:$V$200,8,FALSE)</f>
        <v>0</v>
      </c>
      <c r="C8898" s="79"/>
      <c r="D8898" s="79"/>
      <c r="E8898" s="79"/>
    </row>
    <row r="8899" spans="1:5" ht="25.5">
      <c r="A8899" s="5" t="s">
        <v>43</v>
      </c>
      <c r="B8899" s="79">
        <f>VLOOKUP($I8881,DATA!$A$1:$V$200,9,FALSE)</f>
        <v>0</v>
      </c>
      <c r="C8899" s="79"/>
      <c r="D8899" s="79"/>
      <c r="E8899" s="79"/>
    </row>
    <row r="8900" spans="1:5" ht="22.5" customHeight="1">
      <c r="A8900" s="80" t="s">
        <v>44</v>
      </c>
      <c r="B8900" s="80"/>
      <c r="C8900" s="80"/>
      <c r="D8900" s="80"/>
      <c r="E8900" s="80"/>
    </row>
    <row r="8901" spans="1:5" ht="18.75" customHeight="1">
      <c r="A8901" s="72" t="s">
        <v>58</v>
      </c>
      <c r="B8901" s="72"/>
      <c r="C8901" s="72"/>
      <c r="D8901" s="72"/>
      <c r="E8901" s="72"/>
    </row>
    <row r="8902" spans="1:5" ht="22.5" customHeight="1">
      <c r="A8902" s="26" t="s">
        <v>74</v>
      </c>
    </row>
    <row r="8903" spans="1:5" ht="18" customHeight="1">
      <c r="A8903" s="44" t="s">
        <v>59</v>
      </c>
      <c r="B8903" s="73" t="s">
        <v>60</v>
      </c>
      <c r="C8903" s="74"/>
      <c r="D8903" s="73" t="s">
        <v>61</v>
      </c>
      <c r="E8903" s="74"/>
    </row>
    <row r="8904" spans="1:5" ht="37.5" customHeight="1">
      <c r="A8904" s="28" t="s">
        <v>62</v>
      </c>
      <c r="B8904" s="65" t="e">
        <f t="shared" ref="B8904" si="3150">HLOOKUP(D8904,$I$23:$M$32,2,FALSE)</f>
        <v>#N/A</v>
      </c>
      <c r="C8904" s="66"/>
      <c r="D8904" s="68">
        <f>VLOOKUP($I8881,DATA!$A$1:$V$200,10,FALSE)</f>
        <v>0</v>
      </c>
      <c r="E8904" s="69"/>
    </row>
    <row r="8905" spans="1:5" ht="37.5" customHeight="1">
      <c r="A8905" s="28" t="s">
        <v>63</v>
      </c>
      <c r="B8905" s="65" t="e">
        <f t="shared" ref="B8905" si="3151">HLOOKUP(D8904,$I$23:$M$32,3,FALSE)</f>
        <v>#N/A</v>
      </c>
      <c r="C8905" s="66"/>
      <c r="D8905" s="68">
        <f>VLOOKUP($I8881,DATA!$A$1:$V$200,11,FALSE)</f>
        <v>0</v>
      </c>
      <c r="E8905" s="69"/>
    </row>
    <row r="8906" spans="1:5" ht="37.5" customHeight="1">
      <c r="A8906" s="28" t="s">
        <v>64</v>
      </c>
      <c r="B8906" s="65" t="e">
        <f t="shared" ref="B8906" si="3152">HLOOKUP(D8904,$I$23:$M$32,4,FALSE)</f>
        <v>#N/A</v>
      </c>
      <c r="C8906" s="66"/>
      <c r="D8906" s="68">
        <f>VLOOKUP($I8881,DATA!$A$1:$V$200,12,FALSE)</f>
        <v>0</v>
      </c>
      <c r="E8906" s="69"/>
    </row>
    <row r="8907" spans="1:5" ht="21.75" customHeight="1">
      <c r="A8907" s="26" t="s">
        <v>75</v>
      </c>
    </row>
    <row r="8908" spans="1:5" ht="18" customHeight="1">
      <c r="A8908" s="75" t="s">
        <v>65</v>
      </c>
      <c r="B8908" s="73" t="s">
        <v>60</v>
      </c>
      <c r="C8908" s="74"/>
      <c r="D8908" s="73" t="s">
        <v>61</v>
      </c>
      <c r="E8908" s="74"/>
    </row>
    <row r="8909" spans="1:5" ht="37.5" customHeight="1">
      <c r="A8909" s="76"/>
      <c r="B8909" s="65" t="e">
        <f t="shared" ref="B8909" si="3153">HLOOKUP(D8904,$I$23:$M$32,5,FALSE)</f>
        <v>#N/A</v>
      </c>
      <c r="C8909" s="66"/>
      <c r="D8909" s="68">
        <f>VLOOKUP($I8881,DATA!$A$1:$V$200,13,FALSE)</f>
        <v>0</v>
      </c>
      <c r="E8909" s="69"/>
    </row>
    <row r="8910" spans="1:5" ht="22.5" customHeight="1">
      <c r="A8910" s="26" t="s">
        <v>76</v>
      </c>
    </row>
    <row r="8911" spans="1:5" ht="18" customHeight="1">
      <c r="A8911" s="77" t="s">
        <v>66</v>
      </c>
      <c r="B8911" s="73" t="s">
        <v>60</v>
      </c>
      <c r="C8911" s="74"/>
      <c r="D8911" s="73" t="s">
        <v>61</v>
      </c>
      <c r="E8911" s="74"/>
    </row>
    <row r="8912" spans="1:5" ht="37.5" customHeight="1">
      <c r="A8912" s="78"/>
      <c r="B8912" s="65" t="e">
        <f t="shared" ref="B8912" si="3154">HLOOKUP(D8904,$I$23:$M$32,6,FALSE)</f>
        <v>#N/A</v>
      </c>
      <c r="C8912" s="66"/>
      <c r="D8912" s="68">
        <f>VLOOKUP($I8881,DATA!$A$1:$V$200,14,FALSE)</f>
        <v>0</v>
      </c>
      <c r="E8912" s="69"/>
    </row>
    <row r="8913" spans="1:13" ht="22.5" customHeight="1">
      <c r="A8913" s="26" t="s">
        <v>77</v>
      </c>
    </row>
    <row r="8914" spans="1:13" ht="30" customHeight="1">
      <c r="A8914" s="27" t="s">
        <v>67</v>
      </c>
      <c r="B8914" s="73" t="s">
        <v>60</v>
      </c>
      <c r="C8914" s="74"/>
      <c r="D8914" s="73" t="s">
        <v>61</v>
      </c>
      <c r="E8914" s="74"/>
    </row>
    <row r="8915" spans="1:13" ht="37.5" customHeight="1">
      <c r="A8915" s="28" t="s">
        <v>68</v>
      </c>
      <c r="B8915" s="65" t="e">
        <f t="shared" ref="B8915" si="3155">HLOOKUP(D8904,$I$23:$M$32,7,FALSE)</f>
        <v>#N/A</v>
      </c>
      <c r="C8915" s="66"/>
      <c r="D8915" s="68">
        <f>VLOOKUP($I8881,DATA!$A$1:$V$200,15,FALSE)</f>
        <v>0</v>
      </c>
      <c r="E8915" s="69"/>
    </row>
    <row r="8916" spans="1:13" ht="37.5" customHeight="1">
      <c r="A8916" s="28" t="s">
        <v>69</v>
      </c>
      <c r="B8916" s="65" t="e">
        <f t="shared" ref="B8916" si="3156">HLOOKUP(D8904,$I$23:$M$32,8,FALSE)</f>
        <v>#N/A</v>
      </c>
      <c r="C8916" s="66"/>
      <c r="D8916" s="68">
        <f>VLOOKUP($I8881,DATA!$A$1:$V$200,16,FALSE)</f>
        <v>0</v>
      </c>
      <c r="E8916" s="69"/>
    </row>
    <row r="8917" spans="1:13" ht="45" customHeight="1">
      <c r="A8917" s="29" t="s">
        <v>70</v>
      </c>
      <c r="B8917" s="65" t="e">
        <f t="shared" ref="B8917" si="3157">HLOOKUP(D8904,$I$23:$M$32,9,FALSE)</f>
        <v>#N/A</v>
      </c>
      <c r="C8917" s="66"/>
      <c r="D8917" s="68">
        <f>VLOOKUP($I8881,DATA!$A$1:$V$200,17,FALSE)</f>
        <v>0</v>
      </c>
      <c r="E8917" s="69"/>
    </row>
    <row r="8918" spans="1:13" ht="37.5" customHeight="1">
      <c r="A8918" s="28" t="s">
        <v>71</v>
      </c>
      <c r="B8918" s="65" t="e">
        <f t="shared" ref="B8918" si="3158">HLOOKUP(D8904,$I$23:$M$32,10,FALSE)</f>
        <v>#N/A</v>
      </c>
      <c r="C8918" s="66"/>
      <c r="D8918" s="68">
        <f>VLOOKUP($I8881,DATA!$A$1:$V$200,18,FALSE)</f>
        <v>0</v>
      </c>
      <c r="E8918" s="69"/>
    </row>
    <row r="8919" spans="1:13" ht="37.5" customHeight="1">
      <c r="A8919" s="30"/>
      <c r="B8919" s="31"/>
      <c r="C8919" s="31"/>
      <c r="D8919" s="32"/>
      <c r="E8919" s="32"/>
    </row>
    <row r="8920" spans="1:13" ht="18.75" customHeight="1">
      <c r="A8920" s="72" t="s">
        <v>72</v>
      </c>
      <c r="B8920" s="72"/>
      <c r="C8920" s="72"/>
      <c r="D8920" s="72"/>
      <c r="E8920" s="72"/>
    </row>
    <row r="8921" spans="1:13" ht="22.5" customHeight="1">
      <c r="A8921" s="26" t="s">
        <v>78</v>
      </c>
    </row>
    <row r="8922" spans="1:13" ht="30" customHeight="1">
      <c r="A8922" s="27" t="s">
        <v>73</v>
      </c>
      <c r="B8922" s="73" t="s">
        <v>60</v>
      </c>
      <c r="C8922" s="74"/>
      <c r="D8922" s="73" t="s">
        <v>61</v>
      </c>
      <c r="E8922" s="74"/>
      <c r="I8922" s="1" t="s">
        <v>26</v>
      </c>
      <c r="J8922" s="1" t="s">
        <v>25</v>
      </c>
      <c r="K8922" s="1" t="s">
        <v>194</v>
      </c>
      <c r="L8922" s="1" t="s">
        <v>195</v>
      </c>
      <c r="M8922" s="1" t="s">
        <v>196</v>
      </c>
    </row>
    <row r="8923" spans="1:13" ht="52.5" customHeight="1">
      <c r="A8923" s="29" t="str">
        <f>GRD!$L$4</f>
        <v>SELECT</v>
      </c>
      <c r="B8923" s="65" t="e">
        <f t="shared" ref="B8923:B8924" si="3159">HLOOKUP(D8923,$I$42:$M$44,$G8923,FALSE)</f>
        <v>#N/A</v>
      </c>
      <c r="C8923" s="66"/>
      <c r="D8923" s="68">
        <f>VLOOKUP($I8881,DATA!$A$1:$V$200,19,FALSE)</f>
        <v>0</v>
      </c>
      <c r="E8923" s="69"/>
      <c r="G8923" s="1">
        <v>2</v>
      </c>
      <c r="H8923" s="1" t="str">
        <f t="shared" ref="H8923:H8924" si="3160">A8923</f>
        <v>SELECT</v>
      </c>
      <c r="I8923" s="1" t="e">
        <f t="shared" ref="I8923:I8924" si="3161">VLOOKUP($H8923,$H$3:$M$15,2,FALSE)</f>
        <v>#N/A</v>
      </c>
      <c r="J8923" s="1" t="e">
        <f t="shared" ref="J8923:J8924" si="3162">VLOOKUP($H8923,$H$3:$M$15,3,FALSE)</f>
        <v>#N/A</v>
      </c>
      <c r="K8923" s="1" t="e">
        <f t="shared" ref="K8923:K8924" si="3163">VLOOKUP($H8923,$H$3:$M$15,4,FALSE)</f>
        <v>#N/A</v>
      </c>
      <c r="L8923" s="1" t="e">
        <f t="shared" ref="L8923:L8924" si="3164">VLOOKUP($H8923,$H$3:$M$15,5,FALSE)</f>
        <v>#N/A</v>
      </c>
      <c r="M8923" s="1" t="e">
        <f t="shared" ref="M8923:M8924" si="3165">VLOOKUP($H8923,$H$3:$M$15,6,FALSE)</f>
        <v>#N/A</v>
      </c>
    </row>
    <row r="8924" spans="1:13" ht="52.5" customHeight="1">
      <c r="A8924" s="29" t="str">
        <f>GRD!$M$4</f>
        <v>SELECT</v>
      </c>
      <c r="B8924" s="65" t="e">
        <f t="shared" si="3159"/>
        <v>#N/A</v>
      </c>
      <c r="C8924" s="66"/>
      <c r="D8924" s="68">
        <f>VLOOKUP($I8881,DATA!$A$1:$V$200,20,FALSE)</f>
        <v>0</v>
      </c>
      <c r="E8924" s="69"/>
      <c r="G8924" s="1">
        <v>3</v>
      </c>
      <c r="H8924" s="1" t="str">
        <f t="shared" si="3160"/>
        <v>SELECT</v>
      </c>
      <c r="I8924" s="1" t="e">
        <f t="shared" si="3161"/>
        <v>#N/A</v>
      </c>
      <c r="J8924" s="1" t="e">
        <f t="shared" si="3162"/>
        <v>#N/A</v>
      </c>
      <c r="K8924" s="1" t="e">
        <f t="shared" si="3163"/>
        <v>#N/A</v>
      </c>
      <c r="L8924" s="1" t="e">
        <f t="shared" si="3164"/>
        <v>#N/A</v>
      </c>
      <c r="M8924" s="1" t="e">
        <f t="shared" si="3165"/>
        <v>#N/A</v>
      </c>
    </row>
    <row r="8925" spans="1:13" ht="37.5" customHeight="1">
      <c r="A8925" s="70" t="s">
        <v>79</v>
      </c>
      <c r="B8925" s="70"/>
      <c r="C8925" s="70"/>
      <c r="D8925" s="70"/>
      <c r="E8925" s="70"/>
    </row>
    <row r="8926" spans="1:13" ht="12" customHeight="1">
      <c r="A8926" s="33"/>
      <c r="B8926" s="33"/>
      <c r="C8926" s="33"/>
      <c r="D8926" s="33"/>
      <c r="E8926" s="33"/>
    </row>
    <row r="8927" spans="1:13" ht="30" customHeight="1">
      <c r="A8927" s="27" t="s">
        <v>73</v>
      </c>
      <c r="B8927" s="71" t="s">
        <v>60</v>
      </c>
      <c r="C8927" s="71"/>
      <c r="D8927" s="71" t="s">
        <v>61</v>
      </c>
      <c r="E8927" s="71"/>
      <c r="I8927" s="1" t="s">
        <v>26</v>
      </c>
      <c r="J8927" s="1" t="s">
        <v>25</v>
      </c>
      <c r="K8927" s="1" t="s">
        <v>194</v>
      </c>
      <c r="L8927" s="1" t="s">
        <v>195</v>
      </c>
      <c r="M8927" s="1" t="s">
        <v>196</v>
      </c>
    </row>
    <row r="8928" spans="1:13" ht="52.5" customHeight="1">
      <c r="A8928" s="29" t="str">
        <f>GRD!$N$4</f>
        <v>SELECT</v>
      </c>
      <c r="B8928" s="65" t="e">
        <f t="shared" ref="B8928:B8929" si="3166">HLOOKUP(D8928,$I$47:$M$49,$G8928,FALSE)</f>
        <v>#N/A</v>
      </c>
      <c r="C8928" s="66"/>
      <c r="D8928" s="67">
        <f>VLOOKUP($I8881,DATA!$A$1:$V$200,21,FALSE)</f>
        <v>0</v>
      </c>
      <c r="E8928" s="67"/>
      <c r="G8928" s="1">
        <v>2</v>
      </c>
      <c r="H8928" s="1" t="str">
        <f t="shared" ref="H8928:H8929" si="3167">A8928</f>
        <v>SELECT</v>
      </c>
      <c r="I8928" s="1" t="e">
        <f t="shared" ref="I8928:I8989" si="3168">VLOOKUP($H8928,$H$3:$M$15,2,FALSE)</f>
        <v>#N/A</v>
      </c>
      <c r="J8928" s="1" t="e">
        <f t="shared" ref="J8928:J8989" si="3169">VLOOKUP($H8928,$H$3:$M$15,3,FALSE)</f>
        <v>#N/A</v>
      </c>
      <c r="K8928" s="1" t="e">
        <f t="shared" ref="K8928:K8989" si="3170">VLOOKUP($H8928,$H$3:$M$15,4,FALSE)</f>
        <v>#N/A</v>
      </c>
      <c r="L8928" s="1" t="e">
        <f t="shared" ref="L8928:L8989" si="3171">VLOOKUP($H8928,$H$3:$M$15,5,FALSE)</f>
        <v>#N/A</v>
      </c>
      <c r="M8928" s="1" t="e">
        <f t="shared" ref="M8928:M8989" si="3172">VLOOKUP($H8928,$H$3:$M$15,6,FALSE)</f>
        <v>#N/A</v>
      </c>
    </row>
    <row r="8929" spans="1:13" ht="52.5" customHeight="1">
      <c r="A8929" s="29" t="str">
        <f>GRD!$O$4</f>
        <v>SELECT</v>
      </c>
      <c r="B8929" s="65" t="e">
        <f t="shared" si="3166"/>
        <v>#N/A</v>
      </c>
      <c r="C8929" s="66"/>
      <c r="D8929" s="67">
        <f>VLOOKUP($I8881,DATA!$A$1:$V$200,22,FALSE)</f>
        <v>0</v>
      </c>
      <c r="E8929" s="67"/>
      <c r="G8929" s="1">
        <v>3</v>
      </c>
      <c r="H8929" s="1" t="str">
        <f t="shared" si="3167"/>
        <v>SELECT</v>
      </c>
      <c r="I8929" s="1" t="e">
        <f t="shared" si="3168"/>
        <v>#N/A</v>
      </c>
      <c r="J8929" s="1" t="e">
        <f t="shared" si="3169"/>
        <v>#N/A</v>
      </c>
      <c r="K8929" s="1" t="e">
        <f t="shared" si="3170"/>
        <v>#N/A</v>
      </c>
      <c r="L8929" s="1" t="e">
        <f t="shared" si="3171"/>
        <v>#N/A</v>
      </c>
      <c r="M8929" s="1" t="e">
        <f t="shared" si="3172"/>
        <v>#N/A</v>
      </c>
    </row>
    <row r="8935" spans="1:13">
      <c r="A8935" s="64" t="s">
        <v>80</v>
      </c>
      <c r="B8935" s="64"/>
      <c r="C8935" s="64" t="s">
        <v>81</v>
      </c>
      <c r="D8935" s="64"/>
      <c r="E8935" s="64"/>
    </row>
    <row r="8936" spans="1:13">
      <c r="C8936" s="64" t="s">
        <v>82</v>
      </c>
      <c r="D8936" s="64"/>
      <c r="E8936" s="64"/>
    </row>
    <row r="8937" spans="1:13">
      <c r="A8937" s="1" t="s">
        <v>84</v>
      </c>
    </row>
    <row r="8939" spans="1:13">
      <c r="A8939" s="1" t="s">
        <v>83</v>
      </c>
    </row>
    <row r="8941" spans="1:13" s="21" customFormat="1" ht="18.75" customHeight="1">
      <c r="A8941" s="89" t="s">
        <v>34</v>
      </c>
      <c r="B8941" s="89"/>
      <c r="C8941" s="89"/>
      <c r="D8941" s="89"/>
      <c r="E8941" s="89"/>
      <c r="I8941" s="21">
        <f t="shared" ref="I8941" si="3173">I8881+1</f>
        <v>150</v>
      </c>
    </row>
    <row r="8942" spans="1:13" s="21" customFormat="1" ht="30" customHeight="1">
      <c r="A8942" s="90" t="s">
        <v>35</v>
      </c>
      <c r="B8942" s="90"/>
      <c r="C8942" s="90"/>
      <c r="D8942" s="90"/>
      <c r="E8942" s="90"/>
      <c r="H8942" s="1"/>
      <c r="I8942" s="1"/>
      <c r="J8942" s="1"/>
      <c r="K8942" s="1"/>
      <c r="L8942" s="1"/>
      <c r="M8942" s="1"/>
    </row>
    <row r="8943" spans="1:13" ht="18.75" customHeight="1">
      <c r="A8943" s="22" t="s">
        <v>49</v>
      </c>
      <c r="B8943" s="91" t="str">
        <f>IF((SCH!$B$2=""),"",SCH!$B$2)</f>
        <v/>
      </c>
      <c r="C8943" s="91"/>
      <c r="D8943" s="91"/>
      <c r="E8943" s="92"/>
    </row>
    <row r="8944" spans="1:13" ht="18.75" customHeight="1">
      <c r="A8944" s="23" t="s">
        <v>50</v>
      </c>
      <c r="B8944" s="82" t="str">
        <f>IF((SCH!$B$3=""),"",SCH!$B$3)</f>
        <v/>
      </c>
      <c r="C8944" s="82"/>
      <c r="D8944" s="82"/>
      <c r="E8944" s="83"/>
    </row>
    <row r="8945" spans="1:13" ht="18.75" customHeight="1">
      <c r="A8945" s="23" t="s">
        <v>56</v>
      </c>
      <c r="B8945" s="46" t="str">
        <f>IF((SCH!$B$4=""),"",SCH!$B$4)</f>
        <v/>
      </c>
      <c r="C8945" s="24" t="s">
        <v>57</v>
      </c>
      <c r="D8945" s="82" t="str">
        <f>IF((SCH!$B$5=""),"",SCH!$B$5)</f>
        <v/>
      </c>
      <c r="E8945" s="83"/>
    </row>
    <row r="8946" spans="1:13" ht="18.75" customHeight="1">
      <c r="A8946" s="23" t="s">
        <v>51</v>
      </c>
      <c r="B8946" s="82" t="str">
        <f>IF((SCH!$B$6=""),"",SCH!$B$6)</f>
        <v/>
      </c>
      <c r="C8946" s="82"/>
      <c r="D8946" s="82"/>
      <c r="E8946" s="83"/>
    </row>
    <row r="8947" spans="1:13" ht="18.75" customHeight="1">
      <c r="A8947" s="23" t="s">
        <v>52</v>
      </c>
      <c r="B8947" s="82" t="str">
        <f>IF((SCH!$B$7=""),"",SCH!$B$7)</f>
        <v/>
      </c>
      <c r="C8947" s="82"/>
      <c r="D8947" s="82"/>
      <c r="E8947" s="83"/>
    </row>
    <row r="8948" spans="1:13" ht="18.75" customHeight="1">
      <c r="A8948" s="25" t="s">
        <v>53</v>
      </c>
      <c r="B8948" s="84" t="str">
        <f>IF((SCH!$B$8=""),"",SCH!$B$8)</f>
        <v/>
      </c>
      <c r="C8948" s="84"/>
      <c r="D8948" s="84"/>
      <c r="E8948" s="85"/>
    </row>
    <row r="8949" spans="1:13" ht="26.25" customHeight="1">
      <c r="A8949" s="86" t="s">
        <v>36</v>
      </c>
      <c r="B8949" s="86"/>
      <c r="C8949" s="86"/>
      <c r="D8949" s="86"/>
      <c r="E8949" s="86"/>
    </row>
    <row r="8950" spans="1:13" s="21" customFormat="1" ht="15" customHeight="1">
      <c r="A8950" s="87" t="s">
        <v>37</v>
      </c>
      <c r="B8950" s="87"/>
      <c r="C8950" s="87"/>
      <c r="D8950" s="87"/>
      <c r="E8950" s="87"/>
      <c r="H8950" s="1"/>
      <c r="I8950" s="1"/>
      <c r="J8950" s="1"/>
      <c r="K8950" s="1"/>
      <c r="L8950" s="1"/>
      <c r="M8950" s="1"/>
    </row>
    <row r="8951" spans="1:13" s="21" customFormat="1">
      <c r="A8951" s="88" t="s">
        <v>38</v>
      </c>
      <c r="B8951" s="88"/>
      <c r="C8951" s="88"/>
      <c r="D8951" s="88"/>
      <c r="E8951" s="88"/>
      <c r="H8951" s="1"/>
      <c r="I8951" s="1"/>
      <c r="J8951" s="1"/>
      <c r="K8951" s="1"/>
      <c r="L8951" s="1"/>
      <c r="M8951" s="1"/>
    </row>
    <row r="8952" spans="1:13" ht="26.25" customHeight="1">
      <c r="A8952" s="72" t="s">
        <v>39</v>
      </c>
      <c r="B8952" s="72"/>
      <c r="C8952" s="72"/>
      <c r="D8952" s="72"/>
      <c r="E8952" s="72"/>
    </row>
    <row r="8953" spans="1:13" ht="23.25">
      <c r="A8953" s="5" t="s">
        <v>45</v>
      </c>
      <c r="B8953" s="45">
        <f>VLOOKUP($I8941,DATA!$A$1:$V$200,2,FALSE)</f>
        <v>0</v>
      </c>
      <c r="C8953" s="43" t="s">
        <v>48</v>
      </c>
      <c r="D8953" s="81">
        <f>VLOOKUP($I8941,DATA!$A$1:$V$200,3,FALSE)</f>
        <v>0</v>
      </c>
      <c r="E8953" s="81"/>
    </row>
    <row r="8954" spans="1:13" ht="23.25">
      <c r="A8954" s="5" t="s">
        <v>46</v>
      </c>
      <c r="B8954" s="79">
        <f>VLOOKUP($I8941,DATA!$A$1:$V$200,4,FALSE)</f>
        <v>0</v>
      </c>
      <c r="C8954" s="79"/>
      <c r="D8954" s="79"/>
      <c r="E8954" s="79"/>
    </row>
    <row r="8955" spans="1:13" ht="23.25">
      <c r="A8955" s="5" t="s">
        <v>47</v>
      </c>
      <c r="B8955" s="79">
        <f>VLOOKUP($I8941,DATA!$A$1:$V$200,5,FALSE)</f>
        <v>0</v>
      </c>
      <c r="C8955" s="79"/>
      <c r="D8955" s="79"/>
      <c r="E8955" s="79"/>
    </row>
    <row r="8956" spans="1:13" ht="23.25" customHeight="1">
      <c r="A8956" s="5" t="s">
        <v>40</v>
      </c>
      <c r="B8956" s="79">
        <f>VLOOKUP($I8941,DATA!$A$1:$V$200,6,FALSE)</f>
        <v>0</v>
      </c>
      <c r="C8956" s="79"/>
      <c r="D8956" s="79"/>
      <c r="E8956" s="79"/>
    </row>
    <row r="8957" spans="1:13" ht="23.25" customHeight="1">
      <c r="A8957" s="5" t="s">
        <v>41</v>
      </c>
      <c r="B8957" s="79">
        <f>VLOOKUP($I8941,DATA!$A$1:$V$200,7,FALSE)</f>
        <v>0</v>
      </c>
      <c r="C8957" s="79"/>
      <c r="D8957" s="79"/>
      <c r="E8957" s="79"/>
    </row>
    <row r="8958" spans="1:13" ht="23.25" customHeight="1">
      <c r="A8958" s="5" t="s">
        <v>42</v>
      </c>
      <c r="B8958" s="79">
        <f>VLOOKUP($I8941,DATA!$A$1:$V$200,8,FALSE)</f>
        <v>0</v>
      </c>
      <c r="C8958" s="79"/>
      <c r="D8958" s="79"/>
      <c r="E8958" s="79"/>
    </row>
    <row r="8959" spans="1:13" ht="25.5">
      <c r="A8959" s="5" t="s">
        <v>43</v>
      </c>
      <c r="B8959" s="79">
        <f>VLOOKUP($I8941,DATA!$A$1:$V$200,9,FALSE)</f>
        <v>0</v>
      </c>
      <c r="C8959" s="79"/>
      <c r="D8959" s="79"/>
      <c r="E8959" s="79"/>
    </row>
    <row r="8960" spans="1:13" ht="22.5" customHeight="1">
      <c r="A8960" s="80" t="s">
        <v>44</v>
      </c>
      <c r="B8960" s="80"/>
      <c r="C8960" s="80"/>
      <c r="D8960" s="80"/>
      <c r="E8960" s="80"/>
    </row>
    <row r="8961" spans="1:5" ht="18.75" customHeight="1">
      <c r="A8961" s="72" t="s">
        <v>58</v>
      </c>
      <c r="B8961" s="72"/>
      <c r="C8961" s="72"/>
      <c r="D8961" s="72"/>
      <c r="E8961" s="72"/>
    </row>
    <row r="8962" spans="1:5" ht="22.5" customHeight="1">
      <c r="A8962" s="26" t="s">
        <v>74</v>
      </c>
    </row>
    <row r="8963" spans="1:5" ht="18" customHeight="1">
      <c r="A8963" s="44" t="s">
        <v>59</v>
      </c>
      <c r="B8963" s="73" t="s">
        <v>60</v>
      </c>
      <c r="C8963" s="74"/>
      <c r="D8963" s="73" t="s">
        <v>61</v>
      </c>
      <c r="E8963" s="74"/>
    </row>
    <row r="8964" spans="1:5" ht="37.5" customHeight="1">
      <c r="A8964" s="28" t="s">
        <v>62</v>
      </c>
      <c r="B8964" s="65" t="e">
        <f t="shared" ref="B8964" si="3174">HLOOKUP(D8964,$I$23:$M$32,2,FALSE)</f>
        <v>#N/A</v>
      </c>
      <c r="C8964" s="66"/>
      <c r="D8964" s="68">
        <f>VLOOKUP($I8941,DATA!$A$1:$V$200,10,FALSE)</f>
        <v>0</v>
      </c>
      <c r="E8964" s="69"/>
    </row>
    <row r="8965" spans="1:5" ht="37.5" customHeight="1">
      <c r="A8965" s="28" t="s">
        <v>63</v>
      </c>
      <c r="B8965" s="65" t="e">
        <f t="shared" ref="B8965" si="3175">HLOOKUP(D8964,$I$23:$M$32,3,FALSE)</f>
        <v>#N/A</v>
      </c>
      <c r="C8965" s="66"/>
      <c r="D8965" s="68">
        <f>VLOOKUP($I8941,DATA!$A$1:$V$200,11,FALSE)</f>
        <v>0</v>
      </c>
      <c r="E8965" s="69"/>
    </row>
    <row r="8966" spans="1:5" ht="37.5" customHeight="1">
      <c r="A8966" s="28" t="s">
        <v>64</v>
      </c>
      <c r="B8966" s="65" t="e">
        <f t="shared" ref="B8966" si="3176">HLOOKUP(D8964,$I$23:$M$32,4,FALSE)</f>
        <v>#N/A</v>
      </c>
      <c r="C8966" s="66"/>
      <c r="D8966" s="68">
        <f>VLOOKUP($I8941,DATA!$A$1:$V$200,12,FALSE)</f>
        <v>0</v>
      </c>
      <c r="E8966" s="69"/>
    </row>
    <row r="8967" spans="1:5" ht="21.75" customHeight="1">
      <c r="A8967" s="26" t="s">
        <v>75</v>
      </c>
    </row>
    <row r="8968" spans="1:5" ht="18" customHeight="1">
      <c r="A8968" s="75" t="s">
        <v>65</v>
      </c>
      <c r="B8968" s="73" t="s">
        <v>60</v>
      </c>
      <c r="C8968" s="74"/>
      <c r="D8968" s="73" t="s">
        <v>61</v>
      </c>
      <c r="E8968" s="74"/>
    </row>
    <row r="8969" spans="1:5" ht="37.5" customHeight="1">
      <c r="A8969" s="76"/>
      <c r="B8969" s="65" t="e">
        <f t="shared" ref="B8969" si="3177">HLOOKUP(D8964,$I$23:$M$32,5,FALSE)</f>
        <v>#N/A</v>
      </c>
      <c r="C8969" s="66"/>
      <c r="D8969" s="68">
        <f>VLOOKUP($I8941,DATA!$A$1:$V$200,13,FALSE)</f>
        <v>0</v>
      </c>
      <c r="E8969" s="69"/>
    </row>
    <row r="8970" spans="1:5" ht="22.5" customHeight="1">
      <c r="A8970" s="26" t="s">
        <v>76</v>
      </c>
    </row>
    <row r="8971" spans="1:5" ht="18" customHeight="1">
      <c r="A8971" s="77" t="s">
        <v>66</v>
      </c>
      <c r="B8971" s="73" t="s">
        <v>60</v>
      </c>
      <c r="C8971" s="74"/>
      <c r="D8971" s="73" t="s">
        <v>61</v>
      </c>
      <c r="E8971" s="74"/>
    </row>
    <row r="8972" spans="1:5" ht="37.5" customHeight="1">
      <c r="A8972" s="78"/>
      <c r="B8972" s="65" t="e">
        <f t="shared" ref="B8972" si="3178">HLOOKUP(D8964,$I$23:$M$32,6,FALSE)</f>
        <v>#N/A</v>
      </c>
      <c r="C8972" s="66"/>
      <c r="D8972" s="68">
        <f>VLOOKUP($I8941,DATA!$A$1:$V$200,14,FALSE)</f>
        <v>0</v>
      </c>
      <c r="E8972" s="69"/>
    </row>
    <row r="8973" spans="1:5" ht="22.5" customHeight="1">
      <c r="A8973" s="26" t="s">
        <v>77</v>
      </c>
    </row>
    <row r="8974" spans="1:5" ht="30" customHeight="1">
      <c r="A8974" s="27" t="s">
        <v>67</v>
      </c>
      <c r="B8974" s="73" t="s">
        <v>60</v>
      </c>
      <c r="C8974" s="74"/>
      <c r="D8974" s="73" t="s">
        <v>61</v>
      </c>
      <c r="E8974" s="74"/>
    </row>
    <row r="8975" spans="1:5" ht="37.5" customHeight="1">
      <c r="A8975" s="28" t="s">
        <v>68</v>
      </c>
      <c r="B8975" s="65" t="e">
        <f t="shared" ref="B8975" si="3179">HLOOKUP(D8964,$I$23:$M$32,7,FALSE)</f>
        <v>#N/A</v>
      </c>
      <c r="C8975" s="66"/>
      <c r="D8975" s="68">
        <f>VLOOKUP($I8941,DATA!$A$1:$V$200,15,FALSE)</f>
        <v>0</v>
      </c>
      <c r="E8975" s="69"/>
    </row>
    <row r="8976" spans="1:5" ht="37.5" customHeight="1">
      <c r="A8976" s="28" t="s">
        <v>69</v>
      </c>
      <c r="B8976" s="65" t="e">
        <f t="shared" ref="B8976" si="3180">HLOOKUP(D8964,$I$23:$M$32,8,FALSE)</f>
        <v>#N/A</v>
      </c>
      <c r="C8976" s="66"/>
      <c r="D8976" s="68">
        <f>VLOOKUP($I8941,DATA!$A$1:$V$200,16,FALSE)</f>
        <v>0</v>
      </c>
      <c r="E8976" s="69"/>
    </row>
    <row r="8977" spans="1:13" ht="45" customHeight="1">
      <c r="A8977" s="29" t="s">
        <v>70</v>
      </c>
      <c r="B8977" s="65" t="e">
        <f t="shared" ref="B8977" si="3181">HLOOKUP(D8964,$I$23:$M$32,9,FALSE)</f>
        <v>#N/A</v>
      </c>
      <c r="C8977" s="66"/>
      <c r="D8977" s="68">
        <f>VLOOKUP($I8941,DATA!$A$1:$V$200,17,FALSE)</f>
        <v>0</v>
      </c>
      <c r="E8977" s="69"/>
    </row>
    <row r="8978" spans="1:13" ht="37.5" customHeight="1">
      <c r="A8978" s="28" t="s">
        <v>71</v>
      </c>
      <c r="B8978" s="65" t="e">
        <f t="shared" ref="B8978" si="3182">HLOOKUP(D8964,$I$23:$M$32,10,FALSE)</f>
        <v>#N/A</v>
      </c>
      <c r="C8978" s="66"/>
      <c r="D8978" s="68">
        <f>VLOOKUP($I8941,DATA!$A$1:$V$200,18,FALSE)</f>
        <v>0</v>
      </c>
      <c r="E8978" s="69"/>
    </row>
    <row r="8979" spans="1:13" ht="37.5" customHeight="1">
      <c r="A8979" s="30"/>
      <c r="B8979" s="31"/>
      <c r="C8979" s="31"/>
      <c r="D8979" s="32"/>
      <c r="E8979" s="32"/>
    </row>
    <row r="8980" spans="1:13" ht="18.75" customHeight="1">
      <c r="A8980" s="72" t="s">
        <v>72</v>
      </c>
      <c r="B8980" s="72"/>
      <c r="C8980" s="72"/>
      <c r="D8980" s="72"/>
      <c r="E8980" s="72"/>
    </row>
    <row r="8981" spans="1:13" ht="22.5" customHeight="1">
      <c r="A8981" s="26" t="s">
        <v>78</v>
      </c>
    </row>
    <row r="8982" spans="1:13" ht="30" customHeight="1">
      <c r="A8982" s="27" t="s">
        <v>73</v>
      </c>
      <c r="B8982" s="73" t="s">
        <v>60</v>
      </c>
      <c r="C8982" s="74"/>
      <c r="D8982" s="73" t="s">
        <v>61</v>
      </c>
      <c r="E8982" s="74"/>
      <c r="I8982" s="1" t="s">
        <v>26</v>
      </c>
      <c r="J8982" s="1" t="s">
        <v>25</v>
      </c>
      <c r="K8982" s="1" t="s">
        <v>194</v>
      </c>
      <c r="L8982" s="1" t="s">
        <v>195</v>
      </c>
      <c r="M8982" s="1" t="s">
        <v>196</v>
      </c>
    </row>
    <row r="8983" spans="1:13" ht="52.5" customHeight="1">
      <c r="A8983" s="29" t="str">
        <f>GRD!$L$4</f>
        <v>SELECT</v>
      </c>
      <c r="B8983" s="65" t="e">
        <f t="shared" ref="B8983:B8984" si="3183">HLOOKUP(D8983,$I$42:$M$44,$G8983,FALSE)</f>
        <v>#N/A</v>
      </c>
      <c r="C8983" s="66"/>
      <c r="D8983" s="68">
        <f>VLOOKUP($I8941,DATA!$A$1:$V$200,19,FALSE)</f>
        <v>0</v>
      </c>
      <c r="E8983" s="69"/>
      <c r="G8983" s="1">
        <v>2</v>
      </c>
      <c r="H8983" s="1" t="str">
        <f t="shared" ref="H8983:H8984" si="3184">A8983</f>
        <v>SELECT</v>
      </c>
      <c r="I8983" s="1" t="e">
        <f t="shared" ref="I8983:I8984" si="3185">VLOOKUP($H8983,$H$3:$M$15,2,FALSE)</f>
        <v>#N/A</v>
      </c>
      <c r="J8983" s="1" t="e">
        <f t="shared" ref="J8983:J8984" si="3186">VLOOKUP($H8983,$H$3:$M$15,3,FALSE)</f>
        <v>#N/A</v>
      </c>
      <c r="K8983" s="1" t="e">
        <f t="shared" ref="K8983:K8984" si="3187">VLOOKUP($H8983,$H$3:$M$15,4,FALSE)</f>
        <v>#N/A</v>
      </c>
      <c r="L8983" s="1" t="e">
        <f t="shared" ref="L8983:L8984" si="3188">VLOOKUP($H8983,$H$3:$M$15,5,FALSE)</f>
        <v>#N/A</v>
      </c>
      <c r="M8983" s="1" t="e">
        <f t="shared" ref="M8983:M8984" si="3189">VLOOKUP($H8983,$H$3:$M$15,6,FALSE)</f>
        <v>#N/A</v>
      </c>
    </row>
    <row r="8984" spans="1:13" ht="52.5" customHeight="1">
      <c r="A8984" s="29" t="str">
        <f>GRD!$M$4</f>
        <v>SELECT</v>
      </c>
      <c r="B8984" s="65" t="e">
        <f t="shared" si="3183"/>
        <v>#N/A</v>
      </c>
      <c r="C8984" s="66"/>
      <c r="D8984" s="68">
        <f>VLOOKUP($I8941,DATA!$A$1:$V$200,20,FALSE)</f>
        <v>0</v>
      </c>
      <c r="E8984" s="69"/>
      <c r="G8984" s="1">
        <v>3</v>
      </c>
      <c r="H8984" s="1" t="str">
        <f t="shared" si="3184"/>
        <v>SELECT</v>
      </c>
      <c r="I8984" s="1" t="e">
        <f t="shared" si="3185"/>
        <v>#N/A</v>
      </c>
      <c r="J8984" s="1" t="e">
        <f t="shared" si="3186"/>
        <v>#N/A</v>
      </c>
      <c r="K8984" s="1" t="e">
        <f t="shared" si="3187"/>
        <v>#N/A</v>
      </c>
      <c r="L8984" s="1" t="e">
        <f t="shared" si="3188"/>
        <v>#N/A</v>
      </c>
      <c r="M8984" s="1" t="e">
        <f t="shared" si="3189"/>
        <v>#N/A</v>
      </c>
    </row>
    <row r="8985" spans="1:13" ht="37.5" customHeight="1">
      <c r="A8985" s="70" t="s">
        <v>79</v>
      </c>
      <c r="B8985" s="70"/>
      <c r="C8985" s="70"/>
      <c r="D8985" s="70"/>
      <c r="E8985" s="70"/>
    </row>
    <row r="8986" spans="1:13" ht="12" customHeight="1">
      <c r="A8986" s="33"/>
      <c r="B8986" s="33"/>
      <c r="C8986" s="33"/>
      <c r="D8986" s="33"/>
      <c r="E8986" s="33"/>
    </row>
    <row r="8987" spans="1:13" ht="30" customHeight="1">
      <c r="A8987" s="27" t="s">
        <v>73</v>
      </c>
      <c r="B8987" s="71" t="s">
        <v>60</v>
      </c>
      <c r="C8987" s="71"/>
      <c r="D8987" s="71" t="s">
        <v>61</v>
      </c>
      <c r="E8987" s="71"/>
      <c r="I8987" s="1" t="s">
        <v>26</v>
      </c>
      <c r="J8987" s="1" t="s">
        <v>25</v>
      </c>
      <c r="K8987" s="1" t="s">
        <v>194</v>
      </c>
      <c r="L8987" s="1" t="s">
        <v>195</v>
      </c>
      <c r="M8987" s="1" t="s">
        <v>196</v>
      </c>
    </row>
    <row r="8988" spans="1:13" ht="52.5" customHeight="1">
      <c r="A8988" s="29" t="str">
        <f>GRD!$N$4</f>
        <v>SELECT</v>
      </c>
      <c r="B8988" s="65" t="e">
        <f t="shared" ref="B8988:B8989" si="3190">HLOOKUP(D8988,$I$47:$M$49,$G8988,FALSE)</f>
        <v>#N/A</v>
      </c>
      <c r="C8988" s="66"/>
      <c r="D8988" s="67">
        <f>VLOOKUP($I8941,DATA!$A$1:$V$200,21,FALSE)</f>
        <v>0</v>
      </c>
      <c r="E8988" s="67"/>
      <c r="G8988" s="1">
        <v>2</v>
      </c>
      <c r="H8988" s="1" t="str">
        <f t="shared" ref="H8988:H8989" si="3191">A8988</f>
        <v>SELECT</v>
      </c>
      <c r="I8988" s="1" t="e">
        <f t="shared" si="3168"/>
        <v>#N/A</v>
      </c>
      <c r="J8988" s="1" t="e">
        <f t="shared" si="3169"/>
        <v>#N/A</v>
      </c>
      <c r="K8988" s="1" t="e">
        <f t="shared" si="3170"/>
        <v>#N/A</v>
      </c>
      <c r="L8988" s="1" t="e">
        <f t="shared" si="3171"/>
        <v>#N/A</v>
      </c>
      <c r="M8988" s="1" t="e">
        <f t="shared" si="3172"/>
        <v>#N/A</v>
      </c>
    </row>
    <row r="8989" spans="1:13" ht="52.5" customHeight="1">
      <c r="A8989" s="29" t="str">
        <f>GRD!$O$4</f>
        <v>SELECT</v>
      </c>
      <c r="B8989" s="65" t="e">
        <f t="shared" si="3190"/>
        <v>#N/A</v>
      </c>
      <c r="C8989" s="66"/>
      <c r="D8989" s="67">
        <f>VLOOKUP($I8941,DATA!$A$1:$V$200,22,FALSE)</f>
        <v>0</v>
      </c>
      <c r="E8989" s="67"/>
      <c r="G8989" s="1">
        <v>3</v>
      </c>
      <c r="H8989" s="1" t="str">
        <f t="shared" si="3191"/>
        <v>SELECT</v>
      </c>
      <c r="I8989" s="1" t="e">
        <f t="shared" si="3168"/>
        <v>#N/A</v>
      </c>
      <c r="J8989" s="1" t="e">
        <f t="shared" si="3169"/>
        <v>#N/A</v>
      </c>
      <c r="K8989" s="1" t="e">
        <f t="shared" si="3170"/>
        <v>#N/A</v>
      </c>
      <c r="L8989" s="1" t="e">
        <f t="shared" si="3171"/>
        <v>#N/A</v>
      </c>
      <c r="M8989" s="1" t="e">
        <f t="shared" si="3172"/>
        <v>#N/A</v>
      </c>
    </row>
    <row r="8995" spans="1:13">
      <c r="A8995" s="64" t="s">
        <v>80</v>
      </c>
      <c r="B8995" s="64"/>
      <c r="C8995" s="64" t="s">
        <v>81</v>
      </c>
      <c r="D8995" s="64"/>
      <c r="E8995" s="64"/>
    </row>
    <row r="8996" spans="1:13">
      <c r="C8996" s="64" t="s">
        <v>82</v>
      </c>
      <c r="D8996" s="64"/>
      <c r="E8996" s="64"/>
    </row>
    <row r="8997" spans="1:13">
      <c r="A8997" s="1" t="s">
        <v>84</v>
      </c>
    </row>
    <row r="8999" spans="1:13">
      <c r="A8999" s="1" t="s">
        <v>83</v>
      </c>
    </row>
    <row r="9001" spans="1:13" s="21" customFormat="1" ht="18.75" customHeight="1">
      <c r="A9001" s="89" t="s">
        <v>34</v>
      </c>
      <c r="B9001" s="89"/>
      <c r="C9001" s="89"/>
      <c r="D9001" s="89"/>
      <c r="E9001" s="89"/>
      <c r="I9001" s="21">
        <f t="shared" ref="I9001" si="3192">I8941+1</f>
        <v>151</v>
      </c>
    </row>
    <row r="9002" spans="1:13" s="21" customFormat="1" ht="30" customHeight="1">
      <c r="A9002" s="90" t="s">
        <v>35</v>
      </c>
      <c r="B9002" s="90"/>
      <c r="C9002" s="90"/>
      <c r="D9002" s="90"/>
      <c r="E9002" s="90"/>
      <c r="H9002" s="1"/>
      <c r="I9002" s="1"/>
      <c r="J9002" s="1"/>
      <c r="K9002" s="1"/>
      <c r="L9002" s="1"/>
      <c r="M9002" s="1"/>
    </row>
    <row r="9003" spans="1:13" ht="18.75" customHeight="1">
      <c r="A9003" s="22" t="s">
        <v>49</v>
      </c>
      <c r="B9003" s="91" t="str">
        <f>IF((SCH!$B$2=""),"",SCH!$B$2)</f>
        <v/>
      </c>
      <c r="C9003" s="91"/>
      <c r="D9003" s="91"/>
      <c r="E9003" s="92"/>
    </row>
    <row r="9004" spans="1:13" ht="18.75" customHeight="1">
      <c r="A9004" s="23" t="s">
        <v>50</v>
      </c>
      <c r="B9004" s="82" t="str">
        <f>IF((SCH!$B$3=""),"",SCH!$B$3)</f>
        <v/>
      </c>
      <c r="C9004" s="82"/>
      <c r="D9004" s="82"/>
      <c r="E9004" s="83"/>
    </row>
    <row r="9005" spans="1:13" ht="18.75" customHeight="1">
      <c r="A9005" s="23" t="s">
        <v>56</v>
      </c>
      <c r="B9005" s="46" t="str">
        <f>IF((SCH!$B$4=""),"",SCH!$B$4)</f>
        <v/>
      </c>
      <c r="C9005" s="24" t="s">
        <v>57</v>
      </c>
      <c r="D9005" s="82" t="str">
        <f>IF((SCH!$B$5=""),"",SCH!$B$5)</f>
        <v/>
      </c>
      <c r="E9005" s="83"/>
    </row>
    <row r="9006" spans="1:13" ht="18.75" customHeight="1">
      <c r="A9006" s="23" t="s">
        <v>51</v>
      </c>
      <c r="B9006" s="82" t="str">
        <f>IF((SCH!$B$6=""),"",SCH!$B$6)</f>
        <v/>
      </c>
      <c r="C9006" s="82"/>
      <c r="D9006" s="82"/>
      <c r="E9006" s="83"/>
    </row>
    <row r="9007" spans="1:13" ht="18.75" customHeight="1">
      <c r="A9007" s="23" t="s">
        <v>52</v>
      </c>
      <c r="B9007" s="82" t="str">
        <f>IF((SCH!$B$7=""),"",SCH!$B$7)</f>
        <v/>
      </c>
      <c r="C9007" s="82"/>
      <c r="D9007" s="82"/>
      <c r="E9007" s="83"/>
    </row>
    <row r="9008" spans="1:13" ht="18.75" customHeight="1">
      <c r="A9008" s="25" t="s">
        <v>53</v>
      </c>
      <c r="B9008" s="84" t="str">
        <f>IF((SCH!$B$8=""),"",SCH!$B$8)</f>
        <v/>
      </c>
      <c r="C9008" s="84"/>
      <c r="D9008" s="84"/>
      <c r="E9008" s="85"/>
    </row>
    <row r="9009" spans="1:13" ht="26.25" customHeight="1">
      <c r="A9009" s="86" t="s">
        <v>36</v>
      </c>
      <c r="B9009" s="86"/>
      <c r="C9009" s="86"/>
      <c r="D9009" s="86"/>
      <c r="E9009" s="86"/>
    </row>
    <row r="9010" spans="1:13" s="21" customFormat="1" ht="15" customHeight="1">
      <c r="A9010" s="87" t="s">
        <v>37</v>
      </c>
      <c r="B9010" s="87"/>
      <c r="C9010" s="87"/>
      <c r="D9010" s="87"/>
      <c r="E9010" s="87"/>
      <c r="H9010" s="1"/>
      <c r="I9010" s="1"/>
      <c r="J9010" s="1"/>
      <c r="K9010" s="1"/>
      <c r="L9010" s="1"/>
      <c r="M9010" s="1"/>
    </row>
    <row r="9011" spans="1:13" s="21" customFormat="1">
      <c r="A9011" s="88" t="s">
        <v>38</v>
      </c>
      <c r="B9011" s="88"/>
      <c r="C9011" s="88"/>
      <c r="D9011" s="88"/>
      <c r="E9011" s="88"/>
      <c r="H9011" s="1"/>
      <c r="I9011" s="1"/>
      <c r="J9011" s="1"/>
      <c r="K9011" s="1"/>
      <c r="L9011" s="1"/>
      <c r="M9011" s="1"/>
    </row>
    <row r="9012" spans="1:13" ht="26.25" customHeight="1">
      <c r="A9012" s="72" t="s">
        <v>39</v>
      </c>
      <c r="B9012" s="72"/>
      <c r="C9012" s="72"/>
      <c r="D9012" s="72"/>
      <c r="E9012" s="72"/>
    </row>
    <row r="9013" spans="1:13" ht="23.25">
      <c r="A9013" s="5" t="s">
        <v>45</v>
      </c>
      <c r="B9013" s="45">
        <f>VLOOKUP($I9001,DATA!$A$1:$V$200,2,FALSE)</f>
        <v>0</v>
      </c>
      <c r="C9013" s="43" t="s">
        <v>48</v>
      </c>
      <c r="D9013" s="81">
        <f>VLOOKUP($I9001,DATA!$A$1:$V$200,3,FALSE)</f>
        <v>0</v>
      </c>
      <c r="E9013" s="81"/>
    </row>
    <row r="9014" spans="1:13" ht="23.25">
      <c r="A9014" s="5" t="s">
        <v>46</v>
      </c>
      <c r="B9014" s="79">
        <f>VLOOKUP($I9001,DATA!$A$1:$V$200,4,FALSE)</f>
        <v>0</v>
      </c>
      <c r="C9014" s="79"/>
      <c r="D9014" s="79"/>
      <c r="E9014" s="79"/>
    </row>
    <row r="9015" spans="1:13" ht="23.25">
      <c r="A9015" s="5" t="s">
        <v>47</v>
      </c>
      <c r="B9015" s="79">
        <f>VLOOKUP($I9001,DATA!$A$1:$V$200,5,FALSE)</f>
        <v>0</v>
      </c>
      <c r="C9015" s="79"/>
      <c r="D9015" s="79"/>
      <c r="E9015" s="79"/>
    </row>
    <row r="9016" spans="1:13" ht="23.25" customHeight="1">
      <c r="A9016" s="5" t="s">
        <v>40</v>
      </c>
      <c r="B9016" s="79">
        <f>VLOOKUP($I9001,DATA!$A$1:$V$200,6,FALSE)</f>
        <v>0</v>
      </c>
      <c r="C9016" s="79"/>
      <c r="D9016" s="79"/>
      <c r="E9016" s="79"/>
    </row>
    <row r="9017" spans="1:13" ht="23.25" customHeight="1">
      <c r="A9017" s="5" t="s">
        <v>41</v>
      </c>
      <c r="B9017" s="79">
        <f>VLOOKUP($I9001,DATA!$A$1:$V$200,7,FALSE)</f>
        <v>0</v>
      </c>
      <c r="C9017" s="79"/>
      <c r="D9017" s="79"/>
      <c r="E9017" s="79"/>
    </row>
    <row r="9018" spans="1:13" ht="23.25" customHeight="1">
      <c r="A9018" s="5" t="s">
        <v>42</v>
      </c>
      <c r="B9018" s="79">
        <f>VLOOKUP($I9001,DATA!$A$1:$V$200,8,FALSE)</f>
        <v>0</v>
      </c>
      <c r="C9018" s="79"/>
      <c r="D9018" s="79"/>
      <c r="E9018" s="79"/>
    </row>
    <row r="9019" spans="1:13" ht="25.5">
      <c r="A9019" s="5" t="s">
        <v>43</v>
      </c>
      <c r="B9019" s="79">
        <f>VLOOKUP($I9001,DATA!$A$1:$V$200,9,FALSE)</f>
        <v>0</v>
      </c>
      <c r="C9019" s="79"/>
      <c r="D9019" s="79"/>
      <c r="E9019" s="79"/>
    </row>
    <row r="9020" spans="1:13" ht="22.5" customHeight="1">
      <c r="A9020" s="80" t="s">
        <v>44</v>
      </c>
      <c r="B9020" s="80"/>
      <c r="C9020" s="80"/>
      <c r="D9020" s="80"/>
      <c r="E9020" s="80"/>
    </row>
    <row r="9021" spans="1:13" ht="18.75" customHeight="1">
      <c r="A9021" s="72" t="s">
        <v>58</v>
      </c>
      <c r="B9021" s="72"/>
      <c r="C9021" s="72"/>
      <c r="D9021" s="72"/>
      <c r="E9021" s="72"/>
    </row>
    <row r="9022" spans="1:13" ht="22.5" customHeight="1">
      <c r="A9022" s="26" t="s">
        <v>74</v>
      </c>
    </row>
    <row r="9023" spans="1:13" ht="18" customHeight="1">
      <c r="A9023" s="44" t="s">
        <v>59</v>
      </c>
      <c r="B9023" s="73" t="s">
        <v>60</v>
      </c>
      <c r="C9023" s="74"/>
      <c r="D9023" s="73" t="s">
        <v>61</v>
      </c>
      <c r="E9023" s="74"/>
    </row>
    <row r="9024" spans="1:13" ht="37.5" customHeight="1">
      <c r="A9024" s="28" t="s">
        <v>62</v>
      </c>
      <c r="B9024" s="65" t="e">
        <f t="shared" ref="B9024" si="3193">HLOOKUP(D9024,$I$23:$M$32,2,FALSE)</f>
        <v>#N/A</v>
      </c>
      <c r="C9024" s="66"/>
      <c r="D9024" s="68">
        <f>VLOOKUP($I9001,DATA!$A$1:$V$200,10,FALSE)</f>
        <v>0</v>
      </c>
      <c r="E9024" s="69"/>
    </row>
    <row r="9025" spans="1:5" ht="37.5" customHeight="1">
      <c r="A9025" s="28" t="s">
        <v>63</v>
      </c>
      <c r="B9025" s="65" t="e">
        <f t="shared" ref="B9025" si="3194">HLOOKUP(D9024,$I$23:$M$32,3,FALSE)</f>
        <v>#N/A</v>
      </c>
      <c r="C9025" s="66"/>
      <c r="D9025" s="68">
        <f>VLOOKUP($I9001,DATA!$A$1:$V$200,11,FALSE)</f>
        <v>0</v>
      </c>
      <c r="E9025" s="69"/>
    </row>
    <row r="9026" spans="1:5" ht="37.5" customHeight="1">
      <c r="A9026" s="28" t="s">
        <v>64</v>
      </c>
      <c r="B9026" s="65" t="e">
        <f t="shared" ref="B9026" si="3195">HLOOKUP(D9024,$I$23:$M$32,4,FALSE)</f>
        <v>#N/A</v>
      </c>
      <c r="C9026" s="66"/>
      <c r="D9026" s="68">
        <f>VLOOKUP($I9001,DATA!$A$1:$V$200,12,FALSE)</f>
        <v>0</v>
      </c>
      <c r="E9026" s="69"/>
    </row>
    <row r="9027" spans="1:5" ht="21.75" customHeight="1">
      <c r="A9027" s="26" t="s">
        <v>75</v>
      </c>
    </row>
    <row r="9028" spans="1:5" ht="18" customHeight="1">
      <c r="A9028" s="75" t="s">
        <v>65</v>
      </c>
      <c r="B9028" s="73" t="s">
        <v>60</v>
      </c>
      <c r="C9028" s="74"/>
      <c r="D9028" s="73" t="s">
        <v>61</v>
      </c>
      <c r="E9028" s="74"/>
    </row>
    <row r="9029" spans="1:5" ht="37.5" customHeight="1">
      <c r="A9029" s="76"/>
      <c r="B9029" s="65" t="e">
        <f t="shared" ref="B9029" si="3196">HLOOKUP(D9024,$I$23:$M$32,5,FALSE)</f>
        <v>#N/A</v>
      </c>
      <c r="C9029" s="66"/>
      <c r="D9029" s="68">
        <f>VLOOKUP($I9001,DATA!$A$1:$V$200,13,FALSE)</f>
        <v>0</v>
      </c>
      <c r="E9029" s="69"/>
    </row>
    <row r="9030" spans="1:5" ht="22.5" customHeight="1">
      <c r="A9030" s="26" t="s">
        <v>76</v>
      </c>
    </row>
    <row r="9031" spans="1:5" ht="18" customHeight="1">
      <c r="A9031" s="77" t="s">
        <v>66</v>
      </c>
      <c r="B9031" s="73" t="s">
        <v>60</v>
      </c>
      <c r="C9031" s="74"/>
      <c r="D9031" s="73" t="s">
        <v>61</v>
      </c>
      <c r="E9031" s="74"/>
    </row>
    <row r="9032" spans="1:5" ht="37.5" customHeight="1">
      <c r="A9032" s="78"/>
      <c r="B9032" s="65" t="e">
        <f t="shared" ref="B9032" si="3197">HLOOKUP(D9024,$I$23:$M$32,6,FALSE)</f>
        <v>#N/A</v>
      </c>
      <c r="C9032" s="66"/>
      <c r="D9032" s="68">
        <f>VLOOKUP($I9001,DATA!$A$1:$V$200,14,FALSE)</f>
        <v>0</v>
      </c>
      <c r="E9032" s="69"/>
    </row>
    <row r="9033" spans="1:5" ht="22.5" customHeight="1">
      <c r="A9033" s="26" t="s">
        <v>77</v>
      </c>
    </row>
    <row r="9034" spans="1:5" ht="30" customHeight="1">
      <c r="A9034" s="27" t="s">
        <v>67</v>
      </c>
      <c r="B9034" s="73" t="s">
        <v>60</v>
      </c>
      <c r="C9034" s="74"/>
      <c r="D9034" s="73" t="s">
        <v>61</v>
      </c>
      <c r="E9034" s="74"/>
    </row>
    <row r="9035" spans="1:5" ht="37.5" customHeight="1">
      <c r="A9035" s="28" t="s">
        <v>68</v>
      </c>
      <c r="B9035" s="65" t="e">
        <f t="shared" ref="B9035" si="3198">HLOOKUP(D9024,$I$23:$M$32,7,FALSE)</f>
        <v>#N/A</v>
      </c>
      <c r="C9035" s="66"/>
      <c r="D9035" s="68">
        <f>VLOOKUP($I9001,DATA!$A$1:$V$200,15,FALSE)</f>
        <v>0</v>
      </c>
      <c r="E9035" s="69"/>
    </row>
    <row r="9036" spans="1:5" ht="37.5" customHeight="1">
      <c r="A9036" s="28" t="s">
        <v>69</v>
      </c>
      <c r="B9036" s="65" t="e">
        <f t="shared" ref="B9036" si="3199">HLOOKUP(D9024,$I$23:$M$32,8,FALSE)</f>
        <v>#N/A</v>
      </c>
      <c r="C9036" s="66"/>
      <c r="D9036" s="68">
        <f>VLOOKUP($I9001,DATA!$A$1:$V$200,16,FALSE)</f>
        <v>0</v>
      </c>
      <c r="E9036" s="69"/>
    </row>
    <row r="9037" spans="1:5" ht="45" customHeight="1">
      <c r="A9037" s="29" t="s">
        <v>70</v>
      </c>
      <c r="B9037" s="65" t="e">
        <f t="shared" ref="B9037" si="3200">HLOOKUP(D9024,$I$23:$M$32,9,FALSE)</f>
        <v>#N/A</v>
      </c>
      <c r="C9037" s="66"/>
      <c r="D9037" s="68">
        <f>VLOOKUP($I9001,DATA!$A$1:$V$200,17,FALSE)</f>
        <v>0</v>
      </c>
      <c r="E9037" s="69"/>
    </row>
    <row r="9038" spans="1:5" ht="37.5" customHeight="1">
      <c r="A9038" s="28" t="s">
        <v>71</v>
      </c>
      <c r="B9038" s="65" t="e">
        <f t="shared" ref="B9038" si="3201">HLOOKUP(D9024,$I$23:$M$32,10,FALSE)</f>
        <v>#N/A</v>
      </c>
      <c r="C9038" s="66"/>
      <c r="D9038" s="68">
        <f>VLOOKUP($I9001,DATA!$A$1:$V$200,18,FALSE)</f>
        <v>0</v>
      </c>
      <c r="E9038" s="69"/>
    </row>
    <row r="9039" spans="1:5" ht="37.5" customHeight="1">
      <c r="A9039" s="30"/>
      <c r="B9039" s="31"/>
      <c r="C9039" s="31"/>
      <c r="D9039" s="32"/>
      <c r="E9039" s="32"/>
    </row>
    <row r="9040" spans="1:5" ht="18.75" customHeight="1">
      <c r="A9040" s="72" t="s">
        <v>72</v>
      </c>
      <c r="B9040" s="72"/>
      <c r="C9040" s="72"/>
      <c r="D9040" s="72"/>
      <c r="E9040" s="72"/>
    </row>
    <row r="9041" spans="1:13" ht="22.5" customHeight="1">
      <c r="A9041" s="26" t="s">
        <v>78</v>
      </c>
    </row>
    <row r="9042" spans="1:13" ht="30" customHeight="1">
      <c r="A9042" s="27" t="s">
        <v>73</v>
      </c>
      <c r="B9042" s="73" t="s">
        <v>60</v>
      </c>
      <c r="C9042" s="74"/>
      <c r="D9042" s="73" t="s">
        <v>61</v>
      </c>
      <c r="E9042" s="74"/>
      <c r="I9042" s="1" t="s">
        <v>26</v>
      </c>
      <c r="J9042" s="1" t="s">
        <v>25</v>
      </c>
      <c r="K9042" s="1" t="s">
        <v>194</v>
      </c>
      <c r="L9042" s="1" t="s">
        <v>195</v>
      </c>
      <c r="M9042" s="1" t="s">
        <v>196</v>
      </c>
    </row>
    <row r="9043" spans="1:13" ht="52.5" customHeight="1">
      <c r="A9043" s="29" t="str">
        <f>GRD!$L$4</f>
        <v>SELECT</v>
      </c>
      <c r="B9043" s="65" t="e">
        <f t="shared" ref="B9043:B9044" si="3202">HLOOKUP(D9043,$I$42:$M$44,$G9043,FALSE)</f>
        <v>#N/A</v>
      </c>
      <c r="C9043" s="66"/>
      <c r="D9043" s="68">
        <f>VLOOKUP($I9001,DATA!$A$1:$V$200,19,FALSE)</f>
        <v>0</v>
      </c>
      <c r="E9043" s="69"/>
      <c r="G9043" s="1">
        <v>2</v>
      </c>
      <c r="H9043" s="1" t="str">
        <f t="shared" ref="H9043:H9044" si="3203">A9043</f>
        <v>SELECT</v>
      </c>
      <c r="I9043" s="1" t="e">
        <f t="shared" ref="I9043:I9044" si="3204">VLOOKUP($H9043,$H$3:$M$15,2,FALSE)</f>
        <v>#N/A</v>
      </c>
      <c r="J9043" s="1" t="e">
        <f t="shared" ref="J9043:J9044" si="3205">VLOOKUP($H9043,$H$3:$M$15,3,FALSE)</f>
        <v>#N/A</v>
      </c>
      <c r="K9043" s="1" t="e">
        <f t="shared" ref="K9043:K9044" si="3206">VLOOKUP($H9043,$H$3:$M$15,4,FALSE)</f>
        <v>#N/A</v>
      </c>
      <c r="L9043" s="1" t="e">
        <f t="shared" ref="L9043:L9044" si="3207">VLOOKUP($H9043,$H$3:$M$15,5,FALSE)</f>
        <v>#N/A</v>
      </c>
      <c r="M9043" s="1" t="e">
        <f t="shared" ref="M9043:M9044" si="3208">VLOOKUP($H9043,$H$3:$M$15,6,FALSE)</f>
        <v>#N/A</v>
      </c>
    </row>
    <row r="9044" spans="1:13" ht="52.5" customHeight="1">
      <c r="A9044" s="29" t="str">
        <f>GRD!$M$4</f>
        <v>SELECT</v>
      </c>
      <c r="B9044" s="65" t="e">
        <f t="shared" si="3202"/>
        <v>#N/A</v>
      </c>
      <c r="C9044" s="66"/>
      <c r="D9044" s="68">
        <f>VLOOKUP($I9001,DATA!$A$1:$V$200,20,FALSE)</f>
        <v>0</v>
      </c>
      <c r="E9044" s="69"/>
      <c r="G9044" s="1">
        <v>3</v>
      </c>
      <c r="H9044" s="1" t="str">
        <f t="shared" si="3203"/>
        <v>SELECT</v>
      </c>
      <c r="I9044" s="1" t="e">
        <f t="shared" si="3204"/>
        <v>#N/A</v>
      </c>
      <c r="J9044" s="1" t="e">
        <f t="shared" si="3205"/>
        <v>#N/A</v>
      </c>
      <c r="K9044" s="1" t="e">
        <f t="shared" si="3206"/>
        <v>#N/A</v>
      </c>
      <c r="L9044" s="1" t="e">
        <f t="shared" si="3207"/>
        <v>#N/A</v>
      </c>
      <c r="M9044" s="1" t="e">
        <f t="shared" si="3208"/>
        <v>#N/A</v>
      </c>
    </row>
    <row r="9045" spans="1:13" ht="37.5" customHeight="1">
      <c r="A9045" s="70" t="s">
        <v>79</v>
      </c>
      <c r="B9045" s="70"/>
      <c r="C9045" s="70"/>
      <c r="D9045" s="70"/>
      <c r="E9045" s="70"/>
    </row>
    <row r="9046" spans="1:13" ht="12" customHeight="1">
      <c r="A9046" s="33"/>
      <c r="B9046" s="33"/>
      <c r="C9046" s="33"/>
      <c r="D9046" s="33"/>
      <c r="E9046" s="33"/>
    </row>
    <row r="9047" spans="1:13" ht="30" customHeight="1">
      <c r="A9047" s="27" t="s">
        <v>73</v>
      </c>
      <c r="B9047" s="71" t="s">
        <v>60</v>
      </c>
      <c r="C9047" s="71"/>
      <c r="D9047" s="71" t="s">
        <v>61</v>
      </c>
      <c r="E9047" s="71"/>
      <c r="I9047" s="1" t="s">
        <v>26</v>
      </c>
      <c r="J9047" s="1" t="s">
        <v>25</v>
      </c>
      <c r="K9047" s="1" t="s">
        <v>194</v>
      </c>
      <c r="L9047" s="1" t="s">
        <v>195</v>
      </c>
      <c r="M9047" s="1" t="s">
        <v>196</v>
      </c>
    </row>
    <row r="9048" spans="1:13" ht="52.5" customHeight="1">
      <c r="A9048" s="29" t="str">
        <f>GRD!$N$4</f>
        <v>SELECT</v>
      </c>
      <c r="B9048" s="65" t="e">
        <f t="shared" ref="B9048:B9049" si="3209">HLOOKUP(D9048,$I$47:$M$49,$G9048,FALSE)</f>
        <v>#N/A</v>
      </c>
      <c r="C9048" s="66"/>
      <c r="D9048" s="67">
        <f>VLOOKUP($I9001,DATA!$A$1:$V$200,21,FALSE)</f>
        <v>0</v>
      </c>
      <c r="E9048" s="67"/>
      <c r="G9048" s="1">
        <v>2</v>
      </c>
      <c r="H9048" s="1" t="str">
        <f t="shared" ref="H9048:H9049" si="3210">A9048</f>
        <v>SELECT</v>
      </c>
      <c r="I9048" s="1" t="e">
        <f t="shared" ref="I9048:I9109" si="3211">VLOOKUP($H9048,$H$3:$M$15,2,FALSE)</f>
        <v>#N/A</v>
      </c>
      <c r="J9048" s="1" t="e">
        <f t="shared" ref="J9048:J9109" si="3212">VLOOKUP($H9048,$H$3:$M$15,3,FALSE)</f>
        <v>#N/A</v>
      </c>
      <c r="K9048" s="1" t="e">
        <f t="shared" ref="K9048:K9109" si="3213">VLOOKUP($H9048,$H$3:$M$15,4,FALSE)</f>
        <v>#N/A</v>
      </c>
      <c r="L9048" s="1" t="e">
        <f t="shared" ref="L9048:L9109" si="3214">VLOOKUP($H9048,$H$3:$M$15,5,FALSE)</f>
        <v>#N/A</v>
      </c>
      <c r="M9048" s="1" t="e">
        <f t="shared" ref="M9048:M9109" si="3215">VLOOKUP($H9048,$H$3:$M$15,6,FALSE)</f>
        <v>#N/A</v>
      </c>
    </row>
    <row r="9049" spans="1:13" ht="52.5" customHeight="1">
      <c r="A9049" s="29" t="str">
        <f>GRD!$O$4</f>
        <v>SELECT</v>
      </c>
      <c r="B9049" s="65" t="e">
        <f t="shared" si="3209"/>
        <v>#N/A</v>
      </c>
      <c r="C9049" s="66"/>
      <c r="D9049" s="67">
        <f>VLOOKUP($I9001,DATA!$A$1:$V$200,22,FALSE)</f>
        <v>0</v>
      </c>
      <c r="E9049" s="67"/>
      <c r="G9049" s="1">
        <v>3</v>
      </c>
      <c r="H9049" s="1" t="str">
        <f t="shared" si="3210"/>
        <v>SELECT</v>
      </c>
      <c r="I9049" s="1" t="e">
        <f t="shared" si="3211"/>
        <v>#N/A</v>
      </c>
      <c r="J9049" s="1" t="e">
        <f t="shared" si="3212"/>
        <v>#N/A</v>
      </c>
      <c r="K9049" s="1" t="e">
        <f t="shared" si="3213"/>
        <v>#N/A</v>
      </c>
      <c r="L9049" s="1" t="e">
        <f t="shared" si="3214"/>
        <v>#N/A</v>
      </c>
      <c r="M9049" s="1" t="e">
        <f t="shared" si="3215"/>
        <v>#N/A</v>
      </c>
    </row>
    <row r="9055" spans="1:13">
      <c r="A9055" s="64" t="s">
        <v>80</v>
      </c>
      <c r="B9055" s="64"/>
      <c r="C9055" s="64" t="s">
        <v>81</v>
      </c>
      <c r="D9055" s="64"/>
      <c r="E9055" s="64"/>
    </row>
    <row r="9056" spans="1:13">
      <c r="C9056" s="64" t="s">
        <v>82</v>
      </c>
      <c r="D9056" s="64"/>
      <c r="E9056" s="64"/>
    </row>
    <row r="9057" spans="1:13">
      <c r="A9057" s="1" t="s">
        <v>84</v>
      </c>
    </row>
    <row r="9059" spans="1:13">
      <c r="A9059" s="1" t="s">
        <v>83</v>
      </c>
    </row>
    <row r="9061" spans="1:13" s="21" customFormat="1" ht="18.75" customHeight="1">
      <c r="A9061" s="89" t="s">
        <v>34</v>
      </c>
      <c r="B9061" s="89"/>
      <c r="C9061" s="89"/>
      <c r="D9061" s="89"/>
      <c r="E9061" s="89"/>
      <c r="I9061" s="21">
        <f t="shared" ref="I9061" si="3216">I9001+1</f>
        <v>152</v>
      </c>
    </row>
    <row r="9062" spans="1:13" s="21" customFormat="1" ht="30" customHeight="1">
      <c r="A9062" s="90" t="s">
        <v>35</v>
      </c>
      <c r="B9062" s="90"/>
      <c r="C9062" s="90"/>
      <c r="D9062" s="90"/>
      <c r="E9062" s="90"/>
      <c r="H9062" s="1"/>
      <c r="I9062" s="1"/>
      <c r="J9062" s="1"/>
      <c r="K9062" s="1"/>
      <c r="L9062" s="1"/>
      <c r="M9062" s="1"/>
    </row>
    <row r="9063" spans="1:13" ht="18.75" customHeight="1">
      <c r="A9063" s="22" t="s">
        <v>49</v>
      </c>
      <c r="B9063" s="91" t="str">
        <f>IF((SCH!$B$2=""),"",SCH!$B$2)</f>
        <v/>
      </c>
      <c r="C9063" s="91"/>
      <c r="D9063" s="91"/>
      <c r="E9063" s="92"/>
    </row>
    <row r="9064" spans="1:13" ht="18.75" customHeight="1">
      <c r="A9064" s="23" t="s">
        <v>50</v>
      </c>
      <c r="B9064" s="82" t="str">
        <f>IF((SCH!$B$3=""),"",SCH!$B$3)</f>
        <v/>
      </c>
      <c r="C9064" s="82"/>
      <c r="D9064" s="82"/>
      <c r="E9064" s="83"/>
    </row>
    <row r="9065" spans="1:13" ht="18.75" customHeight="1">
      <c r="A9065" s="23" t="s">
        <v>56</v>
      </c>
      <c r="B9065" s="46" t="str">
        <f>IF((SCH!$B$4=""),"",SCH!$B$4)</f>
        <v/>
      </c>
      <c r="C9065" s="24" t="s">
        <v>57</v>
      </c>
      <c r="D9065" s="82" t="str">
        <f>IF((SCH!$B$5=""),"",SCH!$B$5)</f>
        <v/>
      </c>
      <c r="E9065" s="83"/>
    </row>
    <row r="9066" spans="1:13" ht="18.75" customHeight="1">
      <c r="A9066" s="23" t="s">
        <v>51</v>
      </c>
      <c r="B9066" s="82" t="str">
        <f>IF((SCH!$B$6=""),"",SCH!$B$6)</f>
        <v/>
      </c>
      <c r="C9066" s="82"/>
      <c r="D9066" s="82"/>
      <c r="E9066" s="83"/>
    </row>
    <row r="9067" spans="1:13" ht="18.75" customHeight="1">
      <c r="A9067" s="23" t="s">
        <v>52</v>
      </c>
      <c r="B9067" s="82" t="str">
        <f>IF((SCH!$B$7=""),"",SCH!$B$7)</f>
        <v/>
      </c>
      <c r="C9067" s="82"/>
      <c r="D9067" s="82"/>
      <c r="E9067" s="83"/>
    </row>
    <row r="9068" spans="1:13" ht="18.75" customHeight="1">
      <c r="A9068" s="25" t="s">
        <v>53</v>
      </c>
      <c r="B9068" s="84" t="str">
        <f>IF((SCH!$B$8=""),"",SCH!$B$8)</f>
        <v/>
      </c>
      <c r="C9068" s="84"/>
      <c r="D9068" s="84"/>
      <c r="E9068" s="85"/>
    </row>
    <row r="9069" spans="1:13" ht="26.25" customHeight="1">
      <c r="A9069" s="86" t="s">
        <v>36</v>
      </c>
      <c r="B9069" s="86"/>
      <c r="C9069" s="86"/>
      <c r="D9069" s="86"/>
      <c r="E9069" s="86"/>
    </row>
    <row r="9070" spans="1:13" s="21" customFormat="1" ht="15" customHeight="1">
      <c r="A9070" s="87" t="s">
        <v>37</v>
      </c>
      <c r="B9070" s="87"/>
      <c r="C9070" s="87"/>
      <c r="D9070" s="87"/>
      <c r="E9070" s="87"/>
      <c r="H9070" s="1"/>
      <c r="I9070" s="1"/>
      <c r="J9070" s="1"/>
      <c r="K9070" s="1"/>
      <c r="L9070" s="1"/>
      <c r="M9070" s="1"/>
    </row>
    <row r="9071" spans="1:13" s="21" customFormat="1">
      <c r="A9071" s="88" t="s">
        <v>38</v>
      </c>
      <c r="B9071" s="88"/>
      <c r="C9071" s="88"/>
      <c r="D9071" s="88"/>
      <c r="E9071" s="88"/>
      <c r="H9071" s="1"/>
      <c r="I9071" s="1"/>
      <c r="J9071" s="1"/>
      <c r="K9071" s="1"/>
      <c r="L9071" s="1"/>
      <c r="M9071" s="1"/>
    </row>
    <row r="9072" spans="1:13" ht="26.25" customHeight="1">
      <c r="A9072" s="72" t="s">
        <v>39</v>
      </c>
      <c r="B9072" s="72"/>
      <c r="C9072" s="72"/>
      <c r="D9072" s="72"/>
      <c r="E9072" s="72"/>
    </row>
    <row r="9073" spans="1:5" ht="23.25">
      <c r="A9073" s="5" t="s">
        <v>45</v>
      </c>
      <c r="B9073" s="45">
        <f>VLOOKUP($I9061,DATA!$A$1:$V$200,2,FALSE)</f>
        <v>0</v>
      </c>
      <c r="C9073" s="43" t="s">
        <v>48</v>
      </c>
      <c r="D9073" s="81">
        <f>VLOOKUP($I9061,DATA!$A$1:$V$200,3,FALSE)</f>
        <v>0</v>
      </c>
      <c r="E9073" s="81"/>
    </row>
    <row r="9074" spans="1:5" ht="23.25">
      <c r="A9074" s="5" t="s">
        <v>46</v>
      </c>
      <c r="B9074" s="79">
        <f>VLOOKUP($I9061,DATA!$A$1:$V$200,4,FALSE)</f>
        <v>0</v>
      </c>
      <c r="C9074" s="79"/>
      <c r="D9074" s="79"/>
      <c r="E9074" s="79"/>
    </row>
    <row r="9075" spans="1:5" ht="23.25">
      <c r="A9075" s="5" t="s">
        <v>47</v>
      </c>
      <c r="B9075" s="79">
        <f>VLOOKUP($I9061,DATA!$A$1:$V$200,5,FALSE)</f>
        <v>0</v>
      </c>
      <c r="C9075" s="79"/>
      <c r="D9075" s="79"/>
      <c r="E9075" s="79"/>
    </row>
    <row r="9076" spans="1:5" ht="23.25" customHeight="1">
      <c r="A9076" s="5" t="s">
        <v>40</v>
      </c>
      <c r="B9076" s="79">
        <f>VLOOKUP($I9061,DATA!$A$1:$V$200,6,FALSE)</f>
        <v>0</v>
      </c>
      <c r="C9076" s="79"/>
      <c r="D9076" s="79"/>
      <c r="E9076" s="79"/>
    </row>
    <row r="9077" spans="1:5" ht="23.25" customHeight="1">
      <c r="A9077" s="5" t="s">
        <v>41</v>
      </c>
      <c r="B9077" s="79">
        <f>VLOOKUP($I9061,DATA!$A$1:$V$200,7,FALSE)</f>
        <v>0</v>
      </c>
      <c r="C9077" s="79"/>
      <c r="D9077" s="79"/>
      <c r="E9077" s="79"/>
    </row>
    <row r="9078" spans="1:5" ht="23.25" customHeight="1">
      <c r="A9078" s="5" t="s">
        <v>42</v>
      </c>
      <c r="B9078" s="79">
        <f>VLOOKUP($I9061,DATA!$A$1:$V$200,8,FALSE)</f>
        <v>0</v>
      </c>
      <c r="C9078" s="79"/>
      <c r="D9078" s="79"/>
      <c r="E9078" s="79"/>
    </row>
    <row r="9079" spans="1:5" ht="25.5">
      <c r="A9079" s="5" t="s">
        <v>43</v>
      </c>
      <c r="B9079" s="79">
        <f>VLOOKUP($I9061,DATA!$A$1:$V$200,9,FALSE)</f>
        <v>0</v>
      </c>
      <c r="C9079" s="79"/>
      <c r="D9079" s="79"/>
      <c r="E9079" s="79"/>
    </row>
    <row r="9080" spans="1:5" ht="22.5" customHeight="1">
      <c r="A9080" s="80" t="s">
        <v>44</v>
      </c>
      <c r="B9080" s="80"/>
      <c r="C9080" s="80"/>
      <c r="D9080" s="80"/>
      <c r="E9080" s="80"/>
    </row>
    <row r="9081" spans="1:5" ht="18.75" customHeight="1">
      <c r="A9081" s="72" t="s">
        <v>58</v>
      </c>
      <c r="B9081" s="72"/>
      <c r="C9081" s="72"/>
      <c r="D9081" s="72"/>
      <c r="E9081" s="72"/>
    </row>
    <row r="9082" spans="1:5" ht="22.5" customHeight="1">
      <c r="A9082" s="26" t="s">
        <v>74</v>
      </c>
    </row>
    <row r="9083" spans="1:5" ht="18" customHeight="1">
      <c r="A9083" s="44" t="s">
        <v>59</v>
      </c>
      <c r="B9083" s="73" t="s">
        <v>60</v>
      </c>
      <c r="C9083" s="74"/>
      <c r="D9083" s="73" t="s">
        <v>61</v>
      </c>
      <c r="E9083" s="74"/>
    </row>
    <row r="9084" spans="1:5" ht="37.5" customHeight="1">
      <c r="A9084" s="28" t="s">
        <v>62</v>
      </c>
      <c r="B9084" s="65" t="e">
        <f t="shared" ref="B9084" si="3217">HLOOKUP(D9084,$I$23:$M$32,2,FALSE)</f>
        <v>#N/A</v>
      </c>
      <c r="C9084" s="66"/>
      <c r="D9084" s="68">
        <f>VLOOKUP($I9061,DATA!$A$1:$V$200,10,FALSE)</f>
        <v>0</v>
      </c>
      <c r="E9084" s="69"/>
    </row>
    <row r="9085" spans="1:5" ht="37.5" customHeight="1">
      <c r="A9085" s="28" t="s">
        <v>63</v>
      </c>
      <c r="B9085" s="65" t="e">
        <f t="shared" ref="B9085" si="3218">HLOOKUP(D9084,$I$23:$M$32,3,FALSE)</f>
        <v>#N/A</v>
      </c>
      <c r="C9085" s="66"/>
      <c r="D9085" s="68">
        <f>VLOOKUP($I9061,DATA!$A$1:$V$200,11,FALSE)</f>
        <v>0</v>
      </c>
      <c r="E9085" s="69"/>
    </row>
    <row r="9086" spans="1:5" ht="37.5" customHeight="1">
      <c r="A9086" s="28" t="s">
        <v>64</v>
      </c>
      <c r="B9086" s="65" t="e">
        <f t="shared" ref="B9086" si="3219">HLOOKUP(D9084,$I$23:$M$32,4,FALSE)</f>
        <v>#N/A</v>
      </c>
      <c r="C9086" s="66"/>
      <c r="D9086" s="68">
        <f>VLOOKUP($I9061,DATA!$A$1:$V$200,12,FALSE)</f>
        <v>0</v>
      </c>
      <c r="E9086" s="69"/>
    </row>
    <row r="9087" spans="1:5" ht="21.75" customHeight="1">
      <c r="A9087" s="26" t="s">
        <v>75</v>
      </c>
    </row>
    <row r="9088" spans="1:5" ht="18" customHeight="1">
      <c r="A9088" s="75" t="s">
        <v>65</v>
      </c>
      <c r="B9088" s="73" t="s">
        <v>60</v>
      </c>
      <c r="C9088" s="74"/>
      <c r="D9088" s="73" t="s">
        <v>61</v>
      </c>
      <c r="E9088" s="74"/>
    </row>
    <row r="9089" spans="1:13" ht="37.5" customHeight="1">
      <c r="A9089" s="76"/>
      <c r="B9089" s="65" t="e">
        <f t="shared" ref="B9089" si="3220">HLOOKUP(D9084,$I$23:$M$32,5,FALSE)</f>
        <v>#N/A</v>
      </c>
      <c r="C9089" s="66"/>
      <c r="D9089" s="68">
        <f>VLOOKUP($I9061,DATA!$A$1:$V$200,13,FALSE)</f>
        <v>0</v>
      </c>
      <c r="E9089" s="69"/>
    </row>
    <row r="9090" spans="1:13" ht="22.5" customHeight="1">
      <c r="A9090" s="26" t="s">
        <v>76</v>
      </c>
    </row>
    <row r="9091" spans="1:13" ht="18" customHeight="1">
      <c r="A9091" s="77" t="s">
        <v>66</v>
      </c>
      <c r="B9091" s="73" t="s">
        <v>60</v>
      </c>
      <c r="C9091" s="74"/>
      <c r="D9091" s="73" t="s">
        <v>61</v>
      </c>
      <c r="E9091" s="74"/>
    </row>
    <row r="9092" spans="1:13" ht="37.5" customHeight="1">
      <c r="A9092" s="78"/>
      <c r="B9092" s="65" t="e">
        <f t="shared" ref="B9092" si="3221">HLOOKUP(D9084,$I$23:$M$32,6,FALSE)</f>
        <v>#N/A</v>
      </c>
      <c r="C9092" s="66"/>
      <c r="D9092" s="68">
        <f>VLOOKUP($I9061,DATA!$A$1:$V$200,14,FALSE)</f>
        <v>0</v>
      </c>
      <c r="E9092" s="69"/>
    </row>
    <row r="9093" spans="1:13" ht="22.5" customHeight="1">
      <c r="A9093" s="26" t="s">
        <v>77</v>
      </c>
    </row>
    <row r="9094" spans="1:13" ht="30" customHeight="1">
      <c r="A9094" s="27" t="s">
        <v>67</v>
      </c>
      <c r="B9094" s="73" t="s">
        <v>60</v>
      </c>
      <c r="C9094" s="74"/>
      <c r="D9094" s="73" t="s">
        <v>61</v>
      </c>
      <c r="E9094" s="74"/>
    </row>
    <row r="9095" spans="1:13" ht="37.5" customHeight="1">
      <c r="A9095" s="28" t="s">
        <v>68</v>
      </c>
      <c r="B9095" s="65" t="e">
        <f t="shared" ref="B9095" si="3222">HLOOKUP(D9084,$I$23:$M$32,7,FALSE)</f>
        <v>#N/A</v>
      </c>
      <c r="C9095" s="66"/>
      <c r="D9095" s="68">
        <f>VLOOKUP($I9061,DATA!$A$1:$V$200,15,FALSE)</f>
        <v>0</v>
      </c>
      <c r="E9095" s="69"/>
    </row>
    <row r="9096" spans="1:13" ht="37.5" customHeight="1">
      <c r="A9096" s="28" t="s">
        <v>69</v>
      </c>
      <c r="B9096" s="65" t="e">
        <f t="shared" ref="B9096" si="3223">HLOOKUP(D9084,$I$23:$M$32,8,FALSE)</f>
        <v>#N/A</v>
      </c>
      <c r="C9096" s="66"/>
      <c r="D9096" s="68">
        <f>VLOOKUP($I9061,DATA!$A$1:$V$200,16,FALSE)</f>
        <v>0</v>
      </c>
      <c r="E9096" s="69"/>
    </row>
    <row r="9097" spans="1:13" ht="45" customHeight="1">
      <c r="A9097" s="29" t="s">
        <v>70</v>
      </c>
      <c r="B9097" s="65" t="e">
        <f t="shared" ref="B9097" si="3224">HLOOKUP(D9084,$I$23:$M$32,9,FALSE)</f>
        <v>#N/A</v>
      </c>
      <c r="C9097" s="66"/>
      <c r="D9097" s="68">
        <f>VLOOKUP($I9061,DATA!$A$1:$V$200,17,FALSE)</f>
        <v>0</v>
      </c>
      <c r="E9097" s="69"/>
    </row>
    <row r="9098" spans="1:13" ht="37.5" customHeight="1">
      <c r="A9098" s="28" t="s">
        <v>71</v>
      </c>
      <c r="B9098" s="65" t="e">
        <f t="shared" ref="B9098" si="3225">HLOOKUP(D9084,$I$23:$M$32,10,FALSE)</f>
        <v>#N/A</v>
      </c>
      <c r="C9098" s="66"/>
      <c r="D9098" s="68">
        <f>VLOOKUP($I9061,DATA!$A$1:$V$200,18,FALSE)</f>
        <v>0</v>
      </c>
      <c r="E9098" s="69"/>
    </row>
    <row r="9099" spans="1:13" ht="37.5" customHeight="1">
      <c r="A9099" s="30"/>
      <c r="B9099" s="31"/>
      <c r="C9099" s="31"/>
      <c r="D9099" s="32"/>
      <c r="E9099" s="32"/>
    </row>
    <row r="9100" spans="1:13" ht="18.75" customHeight="1">
      <c r="A9100" s="72" t="s">
        <v>72</v>
      </c>
      <c r="B9100" s="72"/>
      <c r="C9100" s="72"/>
      <c r="D9100" s="72"/>
      <c r="E9100" s="72"/>
    </row>
    <row r="9101" spans="1:13" ht="22.5" customHeight="1">
      <c r="A9101" s="26" t="s">
        <v>78</v>
      </c>
    </row>
    <row r="9102" spans="1:13" ht="30" customHeight="1">
      <c r="A9102" s="27" t="s">
        <v>73</v>
      </c>
      <c r="B9102" s="73" t="s">
        <v>60</v>
      </c>
      <c r="C9102" s="74"/>
      <c r="D9102" s="73" t="s">
        <v>61</v>
      </c>
      <c r="E9102" s="74"/>
      <c r="I9102" s="1" t="s">
        <v>26</v>
      </c>
      <c r="J9102" s="1" t="s">
        <v>25</v>
      </c>
      <c r="K9102" s="1" t="s">
        <v>194</v>
      </c>
      <c r="L9102" s="1" t="s">
        <v>195</v>
      </c>
      <c r="M9102" s="1" t="s">
        <v>196</v>
      </c>
    </row>
    <row r="9103" spans="1:13" ht="52.5" customHeight="1">
      <c r="A9103" s="29" t="str">
        <f>GRD!$L$4</f>
        <v>SELECT</v>
      </c>
      <c r="B9103" s="65" t="e">
        <f t="shared" ref="B9103:B9104" si="3226">HLOOKUP(D9103,$I$42:$M$44,$G9103,FALSE)</f>
        <v>#N/A</v>
      </c>
      <c r="C9103" s="66"/>
      <c r="D9103" s="68">
        <f>VLOOKUP($I9061,DATA!$A$1:$V$200,19,FALSE)</f>
        <v>0</v>
      </c>
      <c r="E9103" s="69"/>
      <c r="G9103" s="1">
        <v>2</v>
      </c>
      <c r="H9103" s="1" t="str">
        <f t="shared" ref="H9103:H9104" si="3227">A9103</f>
        <v>SELECT</v>
      </c>
      <c r="I9103" s="1" t="e">
        <f t="shared" ref="I9103:I9104" si="3228">VLOOKUP($H9103,$H$3:$M$15,2,FALSE)</f>
        <v>#N/A</v>
      </c>
      <c r="J9103" s="1" t="e">
        <f t="shared" ref="J9103:J9104" si="3229">VLOOKUP($H9103,$H$3:$M$15,3,FALSE)</f>
        <v>#N/A</v>
      </c>
      <c r="K9103" s="1" t="e">
        <f t="shared" ref="K9103:K9104" si="3230">VLOOKUP($H9103,$H$3:$M$15,4,FALSE)</f>
        <v>#N/A</v>
      </c>
      <c r="L9103" s="1" t="e">
        <f t="shared" ref="L9103:L9104" si="3231">VLOOKUP($H9103,$H$3:$M$15,5,FALSE)</f>
        <v>#N/A</v>
      </c>
      <c r="M9103" s="1" t="e">
        <f t="shared" ref="M9103:M9104" si="3232">VLOOKUP($H9103,$H$3:$M$15,6,FALSE)</f>
        <v>#N/A</v>
      </c>
    </row>
    <row r="9104" spans="1:13" ht="52.5" customHeight="1">
      <c r="A9104" s="29" t="str">
        <f>GRD!$M$4</f>
        <v>SELECT</v>
      </c>
      <c r="B9104" s="65" t="e">
        <f t="shared" si="3226"/>
        <v>#N/A</v>
      </c>
      <c r="C9104" s="66"/>
      <c r="D9104" s="68">
        <f>VLOOKUP($I9061,DATA!$A$1:$V$200,20,FALSE)</f>
        <v>0</v>
      </c>
      <c r="E9104" s="69"/>
      <c r="G9104" s="1">
        <v>3</v>
      </c>
      <c r="H9104" s="1" t="str">
        <f t="shared" si="3227"/>
        <v>SELECT</v>
      </c>
      <c r="I9104" s="1" t="e">
        <f t="shared" si="3228"/>
        <v>#N/A</v>
      </c>
      <c r="J9104" s="1" t="e">
        <f t="shared" si="3229"/>
        <v>#N/A</v>
      </c>
      <c r="K9104" s="1" t="e">
        <f t="shared" si="3230"/>
        <v>#N/A</v>
      </c>
      <c r="L9104" s="1" t="e">
        <f t="shared" si="3231"/>
        <v>#N/A</v>
      </c>
      <c r="M9104" s="1" t="e">
        <f t="shared" si="3232"/>
        <v>#N/A</v>
      </c>
    </row>
    <row r="9105" spans="1:13" ht="37.5" customHeight="1">
      <c r="A9105" s="70" t="s">
        <v>79</v>
      </c>
      <c r="B9105" s="70"/>
      <c r="C9105" s="70"/>
      <c r="D9105" s="70"/>
      <c r="E9105" s="70"/>
    </row>
    <row r="9106" spans="1:13" ht="12" customHeight="1">
      <c r="A9106" s="33"/>
      <c r="B9106" s="33"/>
      <c r="C9106" s="33"/>
      <c r="D9106" s="33"/>
      <c r="E9106" s="33"/>
    </row>
    <row r="9107" spans="1:13" ht="30" customHeight="1">
      <c r="A9107" s="27" t="s">
        <v>73</v>
      </c>
      <c r="B9107" s="71" t="s">
        <v>60</v>
      </c>
      <c r="C9107" s="71"/>
      <c r="D9107" s="71" t="s">
        <v>61</v>
      </c>
      <c r="E9107" s="71"/>
      <c r="I9107" s="1" t="s">
        <v>26</v>
      </c>
      <c r="J9107" s="1" t="s">
        <v>25</v>
      </c>
      <c r="K9107" s="1" t="s">
        <v>194</v>
      </c>
      <c r="L9107" s="1" t="s">
        <v>195</v>
      </c>
      <c r="M9107" s="1" t="s">
        <v>196</v>
      </c>
    </row>
    <row r="9108" spans="1:13" ht="52.5" customHeight="1">
      <c r="A9108" s="29" t="str">
        <f>GRD!$N$4</f>
        <v>SELECT</v>
      </c>
      <c r="B9108" s="65" t="e">
        <f t="shared" ref="B9108:B9109" si="3233">HLOOKUP(D9108,$I$47:$M$49,$G9108,FALSE)</f>
        <v>#N/A</v>
      </c>
      <c r="C9108" s="66"/>
      <c r="D9108" s="67">
        <f>VLOOKUP($I9061,DATA!$A$1:$V$200,21,FALSE)</f>
        <v>0</v>
      </c>
      <c r="E9108" s="67"/>
      <c r="G9108" s="1">
        <v>2</v>
      </c>
      <c r="H9108" s="1" t="str">
        <f t="shared" ref="H9108:H9109" si="3234">A9108</f>
        <v>SELECT</v>
      </c>
      <c r="I9108" s="1" t="e">
        <f t="shared" si="3211"/>
        <v>#N/A</v>
      </c>
      <c r="J9108" s="1" t="e">
        <f t="shared" si="3212"/>
        <v>#N/A</v>
      </c>
      <c r="K9108" s="1" t="e">
        <f t="shared" si="3213"/>
        <v>#N/A</v>
      </c>
      <c r="L9108" s="1" t="e">
        <f t="shared" si="3214"/>
        <v>#N/A</v>
      </c>
      <c r="M9108" s="1" t="e">
        <f t="shared" si="3215"/>
        <v>#N/A</v>
      </c>
    </row>
    <row r="9109" spans="1:13" ht="52.5" customHeight="1">
      <c r="A9109" s="29" t="str">
        <f>GRD!$O$4</f>
        <v>SELECT</v>
      </c>
      <c r="B9109" s="65" t="e">
        <f t="shared" si="3233"/>
        <v>#N/A</v>
      </c>
      <c r="C9109" s="66"/>
      <c r="D9109" s="67">
        <f>VLOOKUP($I9061,DATA!$A$1:$V$200,22,FALSE)</f>
        <v>0</v>
      </c>
      <c r="E9109" s="67"/>
      <c r="G9109" s="1">
        <v>3</v>
      </c>
      <c r="H9109" s="1" t="str">
        <f t="shared" si="3234"/>
        <v>SELECT</v>
      </c>
      <c r="I9109" s="1" t="e">
        <f t="shared" si="3211"/>
        <v>#N/A</v>
      </c>
      <c r="J9109" s="1" t="e">
        <f t="shared" si="3212"/>
        <v>#N/A</v>
      </c>
      <c r="K9109" s="1" t="e">
        <f t="shared" si="3213"/>
        <v>#N/A</v>
      </c>
      <c r="L9109" s="1" t="e">
        <f t="shared" si="3214"/>
        <v>#N/A</v>
      </c>
      <c r="M9109" s="1" t="e">
        <f t="shared" si="3215"/>
        <v>#N/A</v>
      </c>
    </row>
    <row r="9115" spans="1:13">
      <c r="A9115" s="64" t="s">
        <v>80</v>
      </c>
      <c r="B9115" s="64"/>
      <c r="C9115" s="64" t="s">
        <v>81</v>
      </c>
      <c r="D9115" s="64"/>
      <c r="E9115" s="64"/>
    </row>
    <row r="9116" spans="1:13">
      <c r="C9116" s="64" t="s">
        <v>82</v>
      </c>
      <c r="D9116" s="64"/>
      <c r="E9116" s="64"/>
    </row>
    <row r="9117" spans="1:13">
      <c r="A9117" s="1" t="s">
        <v>84</v>
      </c>
    </row>
    <row r="9119" spans="1:13">
      <c r="A9119" s="1" t="s">
        <v>83</v>
      </c>
    </row>
    <row r="9121" spans="1:13" s="21" customFormat="1" ht="18.75" customHeight="1">
      <c r="A9121" s="89" t="s">
        <v>34</v>
      </c>
      <c r="B9121" s="89"/>
      <c r="C9121" s="89"/>
      <c r="D9121" s="89"/>
      <c r="E9121" s="89"/>
      <c r="I9121" s="21">
        <f t="shared" ref="I9121" si="3235">I9061+1</f>
        <v>153</v>
      </c>
    </row>
    <row r="9122" spans="1:13" s="21" customFormat="1" ht="30" customHeight="1">
      <c r="A9122" s="90" t="s">
        <v>35</v>
      </c>
      <c r="B9122" s="90"/>
      <c r="C9122" s="90"/>
      <c r="D9122" s="90"/>
      <c r="E9122" s="90"/>
      <c r="H9122" s="1"/>
      <c r="I9122" s="1"/>
      <c r="J9122" s="1"/>
      <c r="K9122" s="1"/>
      <c r="L9122" s="1"/>
      <c r="M9122" s="1"/>
    </row>
    <row r="9123" spans="1:13" ht="18.75" customHeight="1">
      <c r="A9123" s="22" t="s">
        <v>49</v>
      </c>
      <c r="B9123" s="91" t="str">
        <f>IF((SCH!$B$2=""),"",SCH!$B$2)</f>
        <v/>
      </c>
      <c r="C9123" s="91"/>
      <c r="D9123" s="91"/>
      <c r="E9123" s="92"/>
    </row>
    <row r="9124" spans="1:13" ht="18.75" customHeight="1">
      <c r="A9124" s="23" t="s">
        <v>50</v>
      </c>
      <c r="B9124" s="82" t="str">
        <f>IF((SCH!$B$3=""),"",SCH!$B$3)</f>
        <v/>
      </c>
      <c r="C9124" s="82"/>
      <c r="D9124" s="82"/>
      <c r="E9124" s="83"/>
    </row>
    <row r="9125" spans="1:13" ht="18.75" customHeight="1">
      <c r="A9125" s="23" t="s">
        <v>56</v>
      </c>
      <c r="B9125" s="46" t="str">
        <f>IF((SCH!$B$4=""),"",SCH!$B$4)</f>
        <v/>
      </c>
      <c r="C9125" s="24" t="s">
        <v>57</v>
      </c>
      <c r="D9125" s="82" t="str">
        <f>IF((SCH!$B$5=""),"",SCH!$B$5)</f>
        <v/>
      </c>
      <c r="E9125" s="83"/>
    </row>
    <row r="9126" spans="1:13" ht="18.75" customHeight="1">
      <c r="A9126" s="23" t="s">
        <v>51</v>
      </c>
      <c r="B9126" s="82" t="str">
        <f>IF((SCH!$B$6=""),"",SCH!$B$6)</f>
        <v/>
      </c>
      <c r="C9126" s="82"/>
      <c r="D9126" s="82"/>
      <c r="E9126" s="83"/>
    </row>
    <row r="9127" spans="1:13" ht="18.75" customHeight="1">
      <c r="A9127" s="23" t="s">
        <v>52</v>
      </c>
      <c r="B9127" s="82" t="str">
        <f>IF((SCH!$B$7=""),"",SCH!$B$7)</f>
        <v/>
      </c>
      <c r="C9127" s="82"/>
      <c r="D9127" s="82"/>
      <c r="E9127" s="83"/>
    </row>
    <row r="9128" spans="1:13" ht="18.75" customHeight="1">
      <c r="A9128" s="25" t="s">
        <v>53</v>
      </c>
      <c r="B9128" s="84" t="str">
        <f>IF((SCH!$B$8=""),"",SCH!$B$8)</f>
        <v/>
      </c>
      <c r="C9128" s="84"/>
      <c r="D9128" s="84"/>
      <c r="E9128" s="85"/>
    </row>
    <row r="9129" spans="1:13" ht="26.25" customHeight="1">
      <c r="A9129" s="86" t="s">
        <v>36</v>
      </c>
      <c r="B9129" s="86"/>
      <c r="C9129" s="86"/>
      <c r="D9129" s="86"/>
      <c r="E9129" s="86"/>
    </row>
    <row r="9130" spans="1:13" s="21" customFormat="1" ht="15" customHeight="1">
      <c r="A9130" s="87" t="s">
        <v>37</v>
      </c>
      <c r="B9130" s="87"/>
      <c r="C9130" s="87"/>
      <c r="D9130" s="87"/>
      <c r="E9130" s="87"/>
      <c r="H9130" s="1"/>
      <c r="I9130" s="1"/>
      <c r="J9130" s="1"/>
      <c r="K9130" s="1"/>
      <c r="L9130" s="1"/>
      <c r="M9130" s="1"/>
    </row>
    <row r="9131" spans="1:13" s="21" customFormat="1">
      <c r="A9131" s="88" t="s">
        <v>38</v>
      </c>
      <c r="B9131" s="88"/>
      <c r="C9131" s="88"/>
      <c r="D9131" s="88"/>
      <c r="E9131" s="88"/>
      <c r="H9131" s="1"/>
      <c r="I9131" s="1"/>
      <c r="J9131" s="1"/>
      <c r="K9131" s="1"/>
      <c r="L9131" s="1"/>
      <c r="M9131" s="1"/>
    </row>
    <row r="9132" spans="1:13" ht="26.25" customHeight="1">
      <c r="A9132" s="72" t="s">
        <v>39</v>
      </c>
      <c r="B9132" s="72"/>
      <c r="C9132" s="72"/>
      <c r="D9132" s="72"/>
      <c r="E9132" s="72"/>
    </row>
    <row r="9133" spans="1:13" ht="23.25">
      <c r="A9133" s="5" t="s">
        <v>45</v>
      </c>
      <c r="B9133" s="45">
        <f>VLOOKUP($I9121,DATA!$A$1:$V$200,2,FALSE)</f>
        <v>0</v>
      </c>
      <c r="C9133" s="43" t="s">
        <v>48</v>
      </c>
      <c r="D9133" s="81">
        <f>VLOOKUP($I9121,DATA!$A$1:$V$200,3,FALSE)</f>
        <v>0</v>
      </c>
      <c r="E9133" s="81"/>
    </row>
    <row r="9134" spans="1:13" ht="23.25">
      <c r="A9134" s="5" t="s">
        <v>46</v>
      </c>
      <c r="B9134" s="79">
        <f>VLOOKUP($I9121,DATA!$A$1:$V$200,4,FALSE)</f>
        <v>0</v>
      </c>
      <c r="C9134" s="79"/>
      <c r="D9134" s="79"/>
      <c r="E9134" s="79"/>
    </row>
    <row r="9135" spans="1:13" ht="23.25">
      <c r="A9135" s="5" t="s">
        <v>47</v>
      </c>
      <c r="B9135" s="79">
        <f>VLOOKUP($I9121,DATA!$A$1:$V$200,5,FALSE)</f>
        <v>0</v>
      </c>
      <c r="C9135" s="79"/>
      <c r="D9135" s="79"/>
      <c r="E9135" s="79"/>
    </row>
    <row r="9136" spans="1:13" ht="23.25" customHeight="1">
      <c r="A9136" s="5" t="s">
        <v>40</v>
      </c>
      <c r="B9136" s="79">
        <f>VLOOKUP($I9121,DATA!$A$1:$V$200,6,FALSE)</f>
        <v>0</v>
      </c>
      <c r="C9136" s="79"/>
      <c r="D9136" s="79"/>
      <c r="E9136" s="79"/>
    </row>
    <row r="9137" spans="1:5" ht="23.25" customHeight="1">
      <c r="A9137" s="5" t="s">
        <v>41</v>
      </c>
      <c r="B9137" s="79">
        <f>VLOOKUP($I9121,DATA!$A$1:$V$200,7,FALSE)</f>
        <v>0</v>
      </c>
      <c r="C9137" s="79"/>
      <c r="D9137" s="79"/>
      <c r="E9137" s="79"/>
    </row>
    <row r="9138" spans="1:5" ht="23.25" customHeight="1">
      <c r="A9138" s="5" t="s">
        <v>42</v>
      </c>
      <c r="B9138" s="79">
        <f>VLOOKUP($I9121,DATA!$A$1:$V$200,8,FALSE)</f>
        <v>0</v>
      </c>
      <c r="C9138" s="79"/>
      <c r="D9138" s="79"/>
      <c r="E9138" s="79"/>
    </row>
    <row r="9139" spans="1:5" ht="25.5">
      <c r="A9139" s="5" t="s">
        <v>43</v>
      </c>
      <c r="B9139" s="79">
        <f>VLOOKUP($I9121,DATA!$A$1:$V$200,9,FALSE)</f>
        <v>0</v>
      </c>
      <c r="C9139" s="79"/>
      <c r="D9139" s="79"/>
      <c r="E9139" s="79"/>
    </row>
    <row r="9140" spans="1:5" ht="22.5" customHeight="1">
      <c r="A9140" s="80" t="s">
        <v>44</v>
      </c>
      <c r="B9140" s="80"/>
      <c r="C9140" s="80"/>
      <c r="D9140" s="80"/>
      <c r="E9140" s="80"/>
    </row>
    <row r="9141" spans="1:5" ht="18.75" customHeight="1">
      <c r="A9141" s="72" t="s">
        <v>58</v>
      </c>
      <c r="B9141" s="72"/>
      <c r="C9141" s="72"/>
      <c r="D9141" s="72"/>
      <c r="E9141" s="72"/>
    </row>
    <row r="9142" spans="1:5" ht="22.5" customHeight="1">
      <c r="A9142" s="26" t="s">
        <v>74</v>
      </c>
    </row>
    <row r="9143" spans="1:5" ht="18" customHeight="1">
      <c r="A9143" s="44" t="s">
        <v>59</v>
      </c>
      <c r="B9143" s="73" t="s">
        <v>60</v>
      </c>
      <c r="C9143" s="74"/>
      <c r="D9143" s="73" t="s">
        <v>61</v>
      </c>
      <c r="E9143" s="74"/>
    </row>
    <row r="9144" spans="1:5" ht="37.5" customHeight="1">
      <c r="A9144" s="28" t="s">
        <v>62</v>
      </c>
      <c r="B9144" s="65" t="e">
        <f t="shared" ref="B9144" si="3236">HLOOKUP(D9144,$I$23:$M$32,2,FALSE)</f>
        <v>#N/A</v>
      </c>
      <c r="C9144" s="66"/>
      <c r="D9144" s="68">
        <f>VLOOKUP($I9121,DATA!$A$1:$V$200,10,FALSE)</f>
        <v>0</v>
      </c>
      <c r="E9144" s="69"/>
    </row>
    <row r="9145" spans="1:5" ht="37.5" customHeight="1">
      <c r="A9145" s="28" t="s">
        <v>63</v>
      </c>
      <c r="B9145" s="65" t="e">
        <f t="shared" ref="B9145" si="3237">HLOOKUP(D9144,$I$23:$M$32,3,FALSE)</f>
        <v>#N/A</v>
      </c>
      <c r="C9145" s="66"/>
      <c r="D9145" s="68">
        <f>VLOOKUP($I9121,DATA!$A$1:$V$200,11,FALSE)</f>
        <v>0</v>
      </c>
      <c r="E9145" s="69"/>
    </row>
    <row r="9146" spans="1:5" ht="37.5" customHeight="1">
      <c r="A9146" s="28" t="s">
        <v>64</v>
      </c>
      <c r="B9146" s="65" t="e">
        <f t="shared" ref="B9146" si="3238">HLOOKUP(D9144,$I$23:$M$32,4,FALSE)</f>
        <v>#N/A</v>
      </c>
      <c r="C9146" s="66"/>
      <c r="D9146" s="68">
        <f>VLOOKUP($I9121,DATA!$A$1:$V$200,12,FALSE)</f>
        <v>0</v>
      </c>
      <c r="E9146" s="69"/>
    </row>
    <row r="9147" spans="1:5" ht="21.75" customHeight="1">
      <c r="A9147" s="26" t="s">
        <v>75</v>
      </c>
    </row>
    <row r="9148" spans="1:5" ht="18" customHeight="1">
      <c r="A9148" s="75" t="s">
        <v>65</v>
      </c>
      <c r="B9148" s="73" t="s">
        <v>60</v>
      </c>
      <c r="C9148" s="74"/>
      <c r="D9148" s="73" t="s">
        <v>61</v>
      </c>
      <c r="E9148" s="74"/>
    </row>
    <row r="9149" spans="1:5" ht="37.5" customHeight="1">
      <c r="A9149" s="76"/>
      <c r="B9149" s="65" t="e">
        <f t="shared" ref="B9149" si="3239">HLOOKUP(D9144,$I$23:$M$32,5,FALSE)</f>
        <v>#N/A</v>
      </c>
      <c r="C9149" s="66"/>
      <c r="D9149" s="68">
        <f>VLOOKUP($I9121,DATA!$A$1:$V$200,13,FALSE)</f>
        <v>0</v>
      </c>
      <c r="E9149" s="69"/>
    </row>
    <row r="9150" spans="1:5" ht="22.5" customHeight="1">
      <c r="A9150" s="26" t="s">
        <v>76</v>
      </c>
    </row>
    <row r="9151" spans="1:5" ht="18" customHeight="1">
      <c r="A9151" s="77" t="s">
        <v>66</v>
      </c>
      <c r="B9151" s="73" t="s">
        <v>60</v>
      </c>
      <c r="C9151" s="74"/>
      <c r="D9151" s="73" t="s">
        <v>61</v>
      </c>
      <c r="E9151" s="74"/>
    </row>
    <row r="9152" spans="1:5" ht="37.5" customHeight="1">
      <c r="A9152" s="78"/>
      <c r="B9152" s="65" t="e">
        <f t="shared" ref="B9152" si="3240">HLOOKUP(D9144,$I$23:$M$32,6,FALSE)</f>
        <v>#N/A</v>
      </c>
      <c r="C9152" s="66"/>
      <c r="D9152" s="68">
        <f>VLOOKUP($I9121,DATA!$A$1:$V$200,14,FALSE)</f>
        <v>0</v>
      </c>
      <c r="E9152" s="69"/>
    </row>
    <row r="9153" spans="1:13" ht="22.5" customHeight="1">
      <c r="A9153" s="26" t="s">
        <v>77</v>
      </c>
    </row>
    <row r="9154" spans="1:13" ht="30" customHeight="1">
      <c r="A9154" s="27" t="s">
        <v>67</v>
      </c>
      <c r="B9154" s="73" t="s">
        <v>60</v>
      </c>
      <c r="C9154" s="74"/>
      <c r="D9154" s="73" t="s">
        <v>61</v>
      </c>
      <c r="E9154" s="74"/>
    </row>
    <row r="9155" spans="1:13" ht="37.5" customHeight="1">
      <c r="A9155" s="28" t="s">
        <v>68</v>
      </c>
      <c r="B9155" s="65" t="e">
        <f t="shared" ref="B9155" si="3241">HLOOKUP(D9144,$I$23:$M$32,7,FALSE)</f>
        <v>#N/A</v>
      </c>
      <c r="C9155" s="66"/>
      <c r="D9155" s="68">
        <f>VLOOKUP($I9121,DATA!$A$1:$V$200,15,FALSE)</f>
        <v>0</v>
      </c>
      <c r="E9155" s="69"/>
    </row>
    <row r="9156" spans="1:13" ht="37.5" customHeight="1">
      <c r="A9156" s="28" t="s">
        <v>69</v>
      </c>
      <c r="B9156" s="65" t="e">
        <f t="shared" ref="B9156" si="3242">HLOOKUP(D9144,$I$23:$M$32,8,FALSE)</f>
        <v>#N/A</v>
      </c>
      <c r="C9156" s="66"/>
      <c r="D9156" s="68">
        <f>VLOOKUP($I9121,DATA!$A$1:$V$200,16,FALSE)</f>
        <v>0</v>
      </c>
      <c r="E9156" s="69"/>
    </row>
    <row r="9157" spans="1:13" ht="45" customHeight="1">
      <c r="A9157" s="29" t="s">
        <v>70</v>
      </c>
      <c r="B9157" s="65" t="e">
        <f t="shared" ref="B9157" si="3243">HLOOKUP(D9144,$I$23:$M$32,9,FALSE)</f>
        <v>#N/A</v>
      </c>
      <c r="C9157" s="66"/>
      <c r="D9157" s="68">
        <f>VLOOKUP($I9121,DATA!$A$1:$V$200,17,FALSE)</f>
        <v>0</v>
      </c>
      <c r="E9157" s="69"/>
    </row>
    <row r="9158" spans="1:13" ht="37.5" customHeight="1">
      <c r="A9158" s="28" t="s">
        <v>71</v>
      </c>
      <c r="B9158" s="65" t="e">
        <f t="shared" ref="B9158" si="3244">HLOOKUP(D9144,$I$23:$M$32,10,FALSE)</f>
        <v>#N/A</v>
      </c>
      <c r="C9158" s="66"/>
      <c r="D9158" s="68">
        <f>VLOOKUP($I9121,DATA!$A$1:$V$200,18,FALSE)</f>
        <v>0</v>
      </c>
      <c r="E9158" s="69"/>
    </row>
    <row r="9159" spans="1:13" ht="37.5" customHeight="1">
      <c r="A9159" s="30"/>
      <c r="B9159" s="31"/>
      <c r="C9159" s="31"/>
      <c r="D9159" s="32"/>
      <c r="E9159" s="32"/>
    </row>
    <row r="9160" spans="1:13" ht="18.75" customHeight="1">
      <c r="A9160" s="72" t="s">
        <v>72</v>
      </c>
      <c r="B9160" s="72"/>
      <c r="C9160" s="72"/>
      <c r="D9160" s="72"/>
      <c r="E9160" s="72"/>
    </row>
    <row r="9161" spans="1:13" ht="22.5" customHeight="1">
      <c r="A9161" s="26" t="s">
        <v>78</v>
      </c>
    </row>
    <row r="9162" spans="1:13" ht="30" customHeight="1">
      <c r="A9162" s="27" t="s">
        <v>73</v>
      </c>
      <c r="B9162" s="73" t="s">
        <v>60</v>
      </c>
      <c r="C9162" s="74"/>
      <c r="D9162" s="73" t="s">
        <v>61</v>
      </c>
      <c r="E9162" s="74"/>
      <c r="I9162" s="1" t="s">
        <v>26</v>
      </c>
      <c r="J9162" s="1" t="s">
        <v>25</v>
      </c>
      <c r="K9162" s="1" t="s">
        <v>194</v>
      </c>
      <c r="L9162" s="1" t="s">
        <v>195</v>
      </c>
      <c r="M9162" s="1" t="s">
        <v>196</v>
      </c>
    </row>
    <row r="9163" spans="1:13" ht="52.5" customHeight="1">
      <c r="A9163" s="29" t="str">
        <f>GRD!$L$4</f>
        <v>SELECT</v>
      </c>
      <c r="B9163" s="65" t="e">
        <f t="shared" ref="B9163:B9164" si="3245">HLOOKUP(D9163,$I$42:$M$44,$G9163,FALSE)</f>
        <v>#N/A</v>
      </c>
      <c r="C9163" s="66"/>
      <c r="D9163" s="68">
        <f>VLOOKUP($I9121,DATA!$A$1:$V$200,19,FALSE)</f>
        <v>0</v>
      </c>
      <c r="E9163" s="69"/>
      <c r="G9163" s="1">
        <v>2</v>
      </c>
      <c r="H9163" s="1" t="str">
        <f t="shared" ref="H9163:H9164" si="3246">A9163</f>
        <v>SELECT</v>
      </c>
      <c r="I9163" s="1" t="e">
        <f t="shared" ref="I9163:I9164" si="3247">VLOOKUP($H9163,$H$3:$M$15,2,FALSE)</f>
        <v>#N/A</v>
      </c>
      <c r="J9163" s="1" t="e">
        <f t="shared" ref="J9163:J9164" si="3248">VLOOKUP($H9163,$H$3:$M$15,3,FALSE)</f>
        <v>#N/A</v>
      </c>
      <c r="K9163" s="1" t="e">
        <f t="shared" ref="K9163:K9164" si="3249">VLOOKUP($H9163,$H$3:$M$15,4,FALSE)</f>
        <v>#N/A</v>
      </c>
      <c r="L9163" s="1" t="e">
        <f t="shared" ref="L9163:L9164" si="3250">VLOOKUP($H9163,$H$3:$M$15,5,FALSE)</f>
        <v>#N/A</v>
      </c>
      <c r="M9163" s="1" t="e">
        <f t="shared" ref="M9163:M9164" si="3251">VLOOKUP($H9163,$H$3:$M$15,6,FALSE)</f>
        <v>#N/A</v>
      </c>
    </row>
    <row r="9164" spans="1:13" ht="52.5" customHeight="1">
      <c r="A9164" s="29" t="str">
        <f>GRD!$M$4</f>
        <v>SELECT</v>
      </c>
      <c r="B9164" s="65" t="e">
        <f t="shared" si="3245"/>
        <v>#N/A</v>
      </c>
      <c r="C9164" s="66"/>
      <c r="D9164" s="68">
        <f>VLOOKUP($I9121,DATA!$A$1:$V$200,20,FALSE)</f>
        <v>0</v>
      </c>
      <c r="E9164" s="69"/>
      <c r="G9164" s="1">
        <v>3</v>
      </c>
      <c r="H9164" s="1" t="str">
        <f t="shared" si="3246"/>
        <v>SELECT</v>
      </c>
      <c r="I9164" s="1" t="e">
        <f t="shared" si="3247"/>
        <v>#N/A</v>
      </c>
      <c r="J9164" s="1" t="e">
        <f t="shared" si="3248"/>
        <v>#N/A</v>
      </c>
      <c r="K9164" s="1" t="e">
        <f t="shared" si="3249"/>
        <v>#N/A</v>
      </c>
      <c r="L9164" s="1" t="e">
        <f t="shared" si="3250"/>
        <v>#N/A</v>
      </c>
      <c r="M9164" s="1" t="e">
        <f t="shared" si="3251"/>
        <v>#N/A</v>
      </c>
    </row>
    <row r="9165" spans="1:13" ht="37.5" customHeight="1">
      <c r="A9165" s="70" t="s">
        <v>79</v>
      </c>
      <c r="B9165" s="70"/>
      <c r="C9165" s="70"/>
      <c r="D9165" s="70"/>
      <c r="E9165" s="70"/>
    </row>
    <row r="9166" spans="1:13" ht="12" customHeight="1">
      <c r="A9166" s="33"/>
      <c r="B9166" s="33"/>
      <c r="C9166" s="33"/>
      <c r="D9166" s="33"/>
      <c r="E9166" s="33"/>
    </row>
    <row r="9167" spans="1:13" ht="30" customHeight="1">
      <c r="A9167" s="27" t="s">
        <v>73</v>
      </c>
      <c r="B9167" s="71" t="s">
        <v>60</v>
      </c>
      <c r="C9167" s="71"/>
      <c r="D9167" s="71" t="s">
        <v>61</v>
      </c>
      <c r="E9167" s="71"/>
      <c r="I9167" s="1" t="s">
        <v>26</v>
      </c>
      <c r="J9167" s="1" t="s">
        <v>25</v>
      </c>
      <c r="K9167" s="1" t="s">
        <v>194</v>
      </c>
      <c r="L9167" s="1" t="s">
        <v>195</v>
      </c>
      <c r="M9167" s="1" t="s">
        <v>196</v>
      </c>
    </row>
    <row r="9168" spans="1:13" ht="52.5" customHeight="1">
      <c r="A9168" s="29" t="str">
        <f>GRD!$N$4</f>
        <v>SELECT</v>
      </c>
      <c r="B9168" s="65" t="e">
        <f t="shared" ref="B9168:B9169" si="3252">HLOOKUP(D9168,$I$47:$M$49,$G9168,FALSE)</f>
        <v>#N/A</v>
      </c>
      <c r="C9168" s="66"/>
      <c r="D9168" s="67">
        <f>VLOOKUP($I9121,DATA!$A$1:$V$200,21,FALSE)</f>
        <v>0</v>
      </c>
      <c r="E9168" s="67"/>
      <c r="G9168" s="1">
        <v>2</v>
      </c>
      <c r="H9168" s="1" t="str">
        <f t="shared" ref="H9168:H9169" si="3253">A9168</f>
        <v>SELECT</v>
      </c>
      <c r="I9168" s="1" t="e">
        <f t="shared" ref="I9168:I9229" si="3254">VLOOKUP($H9168,$H$3:$M$15,2,FALSE)</f>
        <v>#N/A</v>
      </c>
      <c r="J9168" s="1" t="e">
        <f t="shared" ref="J9168:J9229" si="3255">VLOOKUP($H9168,$H$3:$M$15,3,FALSE)</f>
        <v>#N/A</v>
      </c>
      <c r="K9168" s="1" t="e">
        <f t="shared" ref="K9168:K9229" si="3256">VLOOKUP($H9168,$H$3:$M$15,4,FALSE)</f>
        <v>#N/A</v>
      </c>
      <c r="L9168" s="1" t="e">
        <f t="shared" ref="L9168:L9229" si="3257">VLOOKUP($H9168,$H$3:$M$15,5,FALSE)</f>
        <v>#N/A</v>
      </c>
      <c r="M9168" s="1" t="e">
        <f t="shared" ref="M9168:M9229" si="3258">VLOOKUP($H9168,$H$3:$M$15,6,FALSE)</f>
        <v>#N/A</v>
      </c>
    </row>
    <row r="9169" spans="1:13" ht="52.5" customHeight="1">
      <c r="A9169" s="29" t="str">
        <f>GRD!$O$4</f>
        <v>SELECT</v>
      </c>
      <c r="B9169" s="65" t="e">
        <f t="shared" si="3252"/>
        <v>#N/A</v>
      </c>
      <c r="C9169" s="66"/>
      <c r="D9169" s="67">
        <f>VLOOKUP($I9121,DATA!$A$1:$V$200,22,FALSE)</f>
        <v>0</v>
      </c>
      <c r="E9169" s="67"/>
      <c r="G9169" s="1">
        <v>3</v>
      </c>
      <c r="H9169" s="1" t="str">
        <f t="shared" si="3253"/>
        <v>SELECT</v>
      </c>
      <c r="I9169" s="1" t="e">
        <f t="shared" si="3254"/>
        <v>#N/A</v>
      </c>
      <c r="J9169" s="1" t="e">
        <f t="shared" si="3255"/>
        <v>#N/A</v>
      </c>
      <c r="K9169" s="1" t="e">
        <f t="shared" si="3256"/>
        <v>#N/A</v>
      </c>
      <c r="L9169" s="1" t="e">
        <f t="shared" si="3257"/>
        <v>#N/A</v>
      </c>
      <c r="M9169" s="1" t="e">
        <f t="shared" si="3258"/>
        <v>#N/A</v>
      </c>
    </row>
    <row r="9175" spans="1:13">
      <c r="A9175" s="64" t="s">
        <v>80</v>
      </c>
      <c r="B9175" s="64"/>
      <c r="C9175" s="64" t="s">
        <v>81</v>
      </c>
      <c r="D9175" s="64"/>
      <c r="E9175" s="64"/>
    </row>
    <row r="9176" spans="1:13">
      <c r="C9176" s="64" t="s">
        <v>82</v>
      </c>
      <c r="D9176" s="64"/>
      <c r="E9176" s="64"/>
    </row>
    <row r="9177" spans="1:13">
      <c r="A9177" s="1" t="s">
        <v>84</v>
      </c>
    </row>
    <row r="9179" spans="1:13">
      <c r="A9179" s="1" t="s">
        <v>83</v>
      </c>
    </row>
    <row r="9181" spans="1:13" s="21" customFormat="1" ht="18.75" customHeight="1">
      <c r="A9181" s="89" t="s">
        <v>34</v>
      </c>
      <c r="B9181" s="89"/>
      <c r="C9181" s="89"/>
      <c r="D9181" s="89"/>
      <c r="E9181" s="89"/>
      <c r="I9181" s="21">
        <f t="shared" ref="I9181" si="3259">I9121+1</f>
        <v>154</v>
      </c>
    </row>
    <row r="9182" spans="1:13" s="21" customFormat="1" ht="30" customHeight="1">
      <c r="A9182" s="90" t="s">
        <v>35</v>
      </c>
      <c r="B9182" s="90"/>
      <c r="C9182" s="90"/>
      <c r="D9182" s="90"/>
      <c r="E9182" s="90"/>
      <c r="H9182" s="1"/>
      <c r="I9182" s="1"/>
      <c r="J9182" s="1"/>
      <c r="K9182" s="1"/>
      <c r="L9182" s="1"/>
      <c r="M9182" s="1"/>
    </row>
    <row r="9183" spans="1:13" ht="18.75" customHeight="1">
      <c r="A9183" s="22" t="s">
        <v>49</v>
      </c>
      <c r="B9183" s="91" t="str">
        <f>IF((SCH!$B$2=""),"",SCH!$B$2)</f>
        <v/>
      </c>
      <c r="C9183" s="91"/>
      <c r="D9183" s="91"/>
      <c r="E9183" s="92"/>
    </row>
    <row r="9184" spans="1:13" ht="18.75" customHeight="1">
      <c r="A9184" s="23" t="s">
        <v>50</v>
      </c>
      <c r="B9184" s="82" t="str">
        <f>IF((SCH!$B$3=""),"",SCH!$B$3)</f>
        <v/>
      </c>
      <c r="C9184" s="82"/>
      <c r="D9184" s="82"/>
      <c r="E9184" s="83"/>
    </row>
    <row r="9185" spans="1:13" ht="18.75" customHeight="1">
      <c r="A9185" s="23" t="s">
        <v>56</v>
      </c>
      <c r="B9185" s="46" t="str">
        <f>IF((SCH!$B$4=""),"",SCH!$B$4)</f>
        <v/>
      </c>
      <c r="C9185" s="24" t="s">
        <v>57</v>
      </c>
      <c r="D9185" s="82" t="str">
        <f>IF((SCH!$B$5=""),"",SCH!$B$5)</f>
        <v/>
      </c>
      <c r="E9185" s="83"/>
    </row>
    <row r="9186" spans="1:13" ht="18.75" customHeight="1">
      <c r="A9186" s="23" t="s">
        <v>51</v>
      </c>
      <c r="B9186" s="82" t="str">
        <f>IF((SCH!$B$6=""),"",SCH!$B$6)</f>
        <v/>
      </c>
      <c r="C9186" s="82"/>
      <c r="D9186" s="82"/>
      <c r="E9186" s="83"/>
    </row>
    <row r="9187" spans="1:13" ht="18.75" customHeight="1">
      <c r="A9187" s="23" t="s">
        <v>52</v>
      </c>
      <c r="B9187" s="82" t="str">
        <f>IF((SCH!$B$7=""),"",SCH!$B$7)</f>
        <v/>
      </c>
      <c r="C9187" s="82"/>
      <c r="D9187" s="82"/>
      <c r="E9187" s="83"/>
    </row>
    <row r="9188" spans="1:13" ht="18.75" customHeight="1">
      <c r="A9188" s="25" t="s">
        <v>53</v>
      </c>
      <c r="B9188" s="84" t="str">
        <f>IF((SCH!$B$8=""),"",SCH!$B$8)</f>
        <v/>
      </c>
      <c r="C9188" s="84"/>
      <c r="D9188" s="84"/>
      <c r="E9188" s="85"/>
    </row>
    <row r="9189" spans="1:13" ht="26.25" customHeight="1">
      <c r="A9189" s="86" t="s">
        <v>36</v>
      </c>
      <c r="B9189" s="86"/>
      <c r="C9189" s="86"/>
      <c r="D9189" s="86"/>
      <c r="E9189" s="86"/>
    </row>
    <row r="9190" spans="1:13" s="21" customFormat="1" ht="15" customHeight="1">
      <c r="A9190" s="87" t="s">
        <v>37</v>
      </c>
      <c r="B9190" s="87"/>
      <c r="C9190" s="87"/>
      <c r="D9190" s="87"/>
      <c r="E9190" s="87"/>
      <c r="H9190" s="1"/>
      <c r="I9190" s="1"/>
      <c r="J9190" s="1"/>
      <c r="K9190" s="1"/>
      <c r="L9190" s="1"/>
      <c r="M9190" s="1"/>
    </row>
    <row r="9191" spans="1:13" s="21" customFormat="1">
      <c r="A9191" s="88" t="s">
        <v>38</v>
      </c>
      <c r="B9191" s="88"/>
      <c r="C9191" s="88"/>
      <c r="D9191" s="88"/>
      <c r="E9191" s="88"/>
      <c r="H9191" s="1"/>
      <c r="I9191" s="1"/>
      <c r="J9191" s="1"/>
      <c r="K9191" s="1"/>
      <c r="L9191" s="1"/>
      <c r="M9191" s="1"/>
    </row>
    <row r="9192" spans="1:13" ht="26.25" customHeight="1">
      <c r="A9192" s="72" t="s">
        <v>39</v>
      </c>
      <c r="B9192" s="72"/>
      <c r="C9192" s="72"/>
      <c r="D9192" s="72"/>
      <c r="E9192" s="72"/>
    </row>
    <row r="9193" spans="1:13" ht="23.25">
      <c r="A9193" s="5" t="s">
        <v>45</v>
      </c>
      <c r="B9193" s="45">
        <f>VLOOKUP($I9181,DATA!$A$1:$V$200,2,FALSE)</f>
        <v>0</v>
      </c>
      <c r="C9193" s="43" t="s">
        <v>48</v>
      </c>
      <c r="D9193" s="81">
        <f>VLOOKUP($I9181,DATA!$A$1:$V$200,3,FALSE)</f>
        <v>0</v>
      </c>
      <c r="E9193" s="81"/>
    </row>
    <row r="9194" spans="1:13" ht="23.25">
      <c r="A9194" s="5" t="s">
        <v>46</v>
      </c>
      <c r="B9194" s="79">
        <f>VLOOKUP($I9181,DATA!$A$1:$V$200,4,FALSE)</f>
        <v>0</v>
      </c>
      <c r="C9194" s="79"/>
      <c r="D9194" s="79"/>
      <c r="E9194" s="79"/>
    </row>
    <row r="9195" spans="1:13" ht="23.25">
      <c r="A9195" s="5" t="s">
        <v>47</v>
      </c>
      <c r="B9195" s="79">
        <f>VLOOKUP($I9181,DATA!$A$1:$V$200,5,FALSE)</f>
        <v>0</v>
      </c>
      <c r="C9195" s="79"/>
      <c r="D9195" s="79"/>
      <c r="E9195" s="79"/>
    </row>
    <row r="9196" spans="1:13" ht="23.25" customHeight="1">
      <c r="A9196" s="5" t="s">
        <v>40</v>
      </c>
      <c r="B9196" s="79">
        <f>VLOOKUP($I9181,DATA!$A$1:$V$200,6,FALSE)</f>
        <v>0</v>
      </c>
      <c r="C9196" s="79"/>
      <c r="D9196" s="79"/>
      <c r="E9196" s="79"/>
    </row>
    <row r="9197" spans="1:13" ht="23.25" customHeight="1">
      <c r="A9197" s="5" t="s">
        <v>41</v>
      </c>
      <c r="B9197" s="79">
        <f>VLOOKUP($I9181,DATA!$A$1:$V$200,7,FALSE)</f>
        <v>0</v>
      </c>
      <c r="C9197" s="79"/>
      <c r="D9197" s="79"/>
      <c r="E9197" s="79"/>
    </row>
    <row r="9198" spans="1:13" ht="23.25" customHeight="1">
      <c r="A9198" s="5" t="s">
        <v>42</v>
      </c>
      <c r="B9198" s="79">
        <f>VLOOKUP($I9181,DATA!$A$1:$V$200,8,FALSE)</f>
        <v>0</v>
      </c>
      <c r="C9198" s="79"/>
      <c r="D9198" s="79"/>
      <c r="E9198" s="79"/>
    </row>
    <row r="9199" spans="1:13" ht="25.5">
      <c r="A9199" s="5" t="s">
        <v>43</v>
      </c>
      <c r="B9199" s="79">
        <f>VLOOKUP($I9181,DATA!$A$1:$V$200,9,FALSE)</f>
        <v>0</v>
      </c>
      <c r="C9199" s="79"/>
      <c r="D9199" s="79"/>
      <c r="E9199" s="79"/>
    </row>
    <row r="9200" spans="1:13" ht="22.5" customHeight="1">
      <c r="A9200" s="80" t="s">
        <v>44</v>
      </c>
      <c r="B9200" s="80"/>
      <c r="C9200" s="80"/>
      <c r="D9200" s="80"/>
      <c r="E9200" s="80"/>
    </row>
    <row r="9201" spans="1:5" ht="18.75" customHeight="1">
      <c r="A9201" s="72" t="s">
        <v>58</v>
      </c>
      <c r="B9201" s="72"/>
      <c r="C9201" s="72"/>
      <c r="D9201" s="72"/>
      <c r="E9201" s="72"/>
    </row>
    <row r="9202" spans="1:5" ht="22.5" customHeight="1">
      <c r="A9202" s="26" t="s">
        <v>74</v>
      </c>
    </row>
    <row r="9203" spans="1:5" ht="18" customHeight="1">
      <c r="A9203" s="44" t="s">
        <v>59</v>
      </c>
      <c r="B9203" s="73" t="s">
        <v>60</v>
      </c>
      <c r="C9203" s="74"/>
      <c r="D9203" s="73" t="s">
        <v>61</v>
      </c>
      <c r="E9203" s="74"/>
    </row>
    <row r="9204" spans="1:5" ht="37.5" customHeight="1">
      <c r="A9204" s="28" t="s">
        <v>62</v>
      </c>
      <c r="B9204" s="65" t="e">
        <f t="shared" ref="B9204" si="3260">HLOOKUP(D9204,$I$23:$M$32,2,FALSE)</f>
        <v>#N/A</v>
      </c>
      <c r="C9204" s="66"/>
      <c r="D9204" s="68">
        <f>VLOOKUP($I9181,DATA!$A$1:$V$200,10,FALSE)</f>
        <v>0</v>
      </c>
      <c r="E9204" s="69"/>
    </row>
    <row r="9205" spans="1:5" ht="37.5" customHeight="1">
      <c r="A9205" s="28" t="s">
        <v>63</v>
      </c>
      <c r="B9205" s="65" t="e">
        <f t="shared" ref="B9205" si="3261">HLOOKUP(D9204,$I$23:$M$32,3,FALSE)</f>
        <v>#N/A</v>
      </c>
      <c r="C9205" s="66"/>
      <c r="D9205" s="68">
        <f>VLOOKUP($I9181,DATA!$A$1:$V$200,11,FALSE)</f>
        <v>0</v>
      </c>
      <c r="E9205" s="69"/>
    </row>
    <row r="9206" spans="1:5" ht="37.5" customHeight="1">
      <c r="A9206" s="28" t="s">
        <v>64</v>
      </c>
      <c r="B9206" s="65" t="e">
        <f t="shared" ref="B9206" si="3262">HLOOKUP(D9204,$I$23:$M$32,4,FALSE)</f>
        <v>#N/A</v>
      </c>
      <c r="C9206" s="66"/>
      <c r="D9206" s="68">
        <f>VLOOKUP($I9181,DATA!$A$1:$V$200,12,FALSE)</f>
        <v>0</v>
      </c>
      <c r="E9206" s="69"/>
    </row>
    <row r="9207" spans="1:5" ht="21.75" customHeight="1">
      <c r="A9207" s="26" t="s">
        <v>75</v>
      </c>
    </row>
    <row r="9208" spans="1:5" ht="18" customHeight="1">
      <c r="A9208" s="75" t="s">
        <v>65</v>
      </c>
      <c r="B9208" s="73" t="s">
        <v>60</v>
      </c>
      <c r="C9208" s="74"/>
      <c r="D9208" s="73" t="s">
        <v>61</v>
      </c>
      <c r="E9208" s="74"/>
    </row>
    <row r="9209" spans="1:5" ht="37.5" customHeight="1">
      <c r="A9209" s="76"/>
      <c r="B9209" s="65" t="e">
        <f t="shared" ref="B9209" si="3263">HLOOKUP(D9204,$I$23:$M$32,5,FALSE)</f>
        <v>#N/A</v>
      </c>
      <c r="C9209" s="66"/>
      <c r="D9209" s="68">
        <f>VLOOKUP($I9181,DATA!$A$1:$V$200,13,FALSE)</f>
        <v>0</v>
      </c>
      <c r="E9209" s="69"/>
    </row>
    <row r="9210" spans="1:5" ht="22.5" customHeight="1">
      <c r="A9210" s="26" t="s">
        <v>76</v>
      </c>
    </row>
    <row r="9211" spans="1:5" ht="18" customHeight="1">
      <c r="A9211" s="77" t="s">
        <v>66</v>
      </c>
      <c r="B9211" s="73" t="s">
        <v>60</v>
      </c>
      <c r="C9211" s="74"/>
      <c r="D9211" s="73" t="s">
        <v>61</v>
      </c>
      <c r="E9211" s="74"/>
    </row>
    <row r="9212" spans="1:5" ht="37.5" customHeight="1">
      <c r="A9212" s="78"/>
      <c r="B9212" s="65" t="e">
        <f t="shared" ref="B9212" si="3264">HLOOKUP(D9204,$I$23:$M$32,6,FALSE)</f>
        <v>#N/A</v>
      </c>
      <c r="C9212" s="66"/>
      <c r="D9212" s="68">
        <f>VLOOKUP($I9181,DATA!$A$1:$V$200,14,FALSE)</f>
        <v>0</v>
      </c>
      <c r="E9212" s="69"/>
    </row>
    <row r="9213" spans="1:5" ht="22.5" customHeight="1">
      <c r="A9213" s="26" t="s">
        <v>77</v>
      </c>
    </row>
    <row r="9214" spans="1:5" ht="30" customHeight="1">
      <c r="A9214" s="27" t="s">
        <v>67</v>
      </c>
      <c r="B9214" s="73" t="s">
        <v>60</v>
      </c>
      <c r="C9214" s="74"/>
      <c r="D9214" s="73" t="s">
        <v>61</v>
      </c>
      <c r="E9214" s="74"/>
    </row>
    <row r="9215" spans="1:5" ht="37.5" customHeight="1">
      <c r="A9215" s="28" t="s">
        <v>68</v>
      </c>
      <c r="B9215" s="65" t="e">
        <f t="shared" ref="B9215" si="3265">HLOOKUP(D9204,$I$23:$M$32,7,FALSE)</f>
        <v>#N/A</v>
      </c>
      <c r="C9215" s="66"/>
      <c r="D9215" s="68">
        <f>VLOOKUP($I9181,DATA!$A$1:$V$200,15,FALSE)</f>
        <v>0</v>
      </c>
      <c r="E9215" s="69"/>
    </row>
    <row r="9216" spans="1:5" ht="37.5" customHeight="1">
      <c r="A9216" s="28" t="s">
        <v>69</v>
      </c>
      <c r="B9216" s="65" t="e">
        <f t="shared" ref="B9216" si="3266">HLOOKUP(D9204,$I$23:$M$32,8,FALSE)</f>
        <v>#N/A</v>
      </c>
      <c r="C9216" s="66"/>
      <c r="D9216" s="68">
        <f>VLOOKUP($I9181,DATA!$A$1:$V$200,16,FALSE)</f>
        <v>0</v>
      </c>
      <c r="E9216" s="69"/>
    </row>
    <row r="9217" spans="1:13" ht="45" customHeight="1">
      <c r="A9217" s="29" t="s">
        <v>70</v>
      </c>
      <c r="B9217" s="65" t="e">
        <f t="shared" ref="B9217" si="3267">HLOOKUP(D9204,$I$23:$M$32,9,FALSE)</f>
        <v>#N/A</v>
      </c>
      <c r="C9217" s="66"/>
      <c r="D9217" s="68">
        <f>VLOOKUP($I9181,DATA!$A$1:$V$200,17,FALSE)</f>
        <v>0</v>
      </c>
      <c r="E9217" s="69"/>
    </row>
    <row r="9218" spans="1:13" ht="37.5" customHeight="1">
      <c r="A9218" s="28" t="s">
        <v>71</v>
      </c>
      <c r="B9218" s="65" t="e">
        <f t="shared" ref="B9218" si="3268">HLOOKUP(D9204,$I$23:$M$32,10,FALSE)</f>
        <v>#N/A</v>
      </c>
      <c r="C9218" s="66"/>
      <c r="D9218" s="68">
        <f>VLOOKUP($I9181,DATA!$A$1:$V$200,18,FALSE)</f>
        <v>0</v>
      </c>
      <c r="E9218" s="69"/>
    </row>
    <row r="9219" spans="1:13" ht="37.5" customHeight="1">
      <c r="A9219" s="30"/>
      <c r="B9219" s="31"/>
      <c r="C9219" s="31"/>
      <c r="D9219" s="32"/>
      <c r="E9219" s="32"/>
    </row>
    <row r="9220" spans="1:13" ht="18.75" customHeight="1">
      <c r="A9220" s="72" t="s">
        <v>72</v>
      </c>
      <c r="B9220" s="72"/>
      <c r="C9220" s="72"/>
      <c r="D9220" s="72"/>
      <c r="E9220" s="72"/>
    </row>
    <row r="9221" spans="1:13" ht="22.5" customHeight="1">
      <c r="A9221" s="26" t="s">
        <v>78</v>
      </c>
    </row>
    <row r="9222" spans="1:13" ht="30" customHeight="1">
      <c r="A9222" s="27" t="s">
        <v>73</v>
      </c>
      <c r="B9222" s="73" t="s">
        <v>60</v>
      </c>
      <c r="C9222" s="74"/>
      <c r="D9222" s="73" t="s">
        <v>61</v>
      </c>
      <c r="E9222" s="74"/>
      <c r="I9222" s="1" t="s">
        <v>26</v>
      </c>
      <c r="J9222" s="1" t="s">
        <v>25</v>
      </c>
      <c r="K9222" s="1" t="s">
        <v>194</v>
      </c>
      <c r="L9222" s="1" t="s">
        <v>195</v>
      </c>
      <c r="M9222" s="1" t="s">
        <v>196</v>
      </c>
    </row>
    <row r="9223" spans="1:13" ht="52.5" customHeight="1">
      <c r="A9223" s="29" t="str">
        <f>GRD!$L$4</f>
        <v>SELECT</v>
      </c>
      <c r="B9223" s="65" t="e">
        <f t="shared" ref="B9223:B9224" si="3269">HLOOKUP(D9223,$I$42:$M$44,$G9223,FALSE)</f>
        <v>#N/A</v>
      </c>
      <c r="C9223" s="66"/>
      <c r="D9223" s="68">
        <f>VLOOKUP($I9181,DATA!$A$1:$V$200,19,FALSE)</f>
        <v>0</v>
      </c>
      <c r="E9223" s="69"/>
      <c r="G9223" s="1">
        <v>2</v>
      </c>
      <c r="H9223" s="1" t="str">
        <f t="shared" ref="H9223:H9224" si="3270">A9223</f>
        <v>SELECT</v>
      </c>
      <c r="I9223" s="1" t="e">
        <f t="shared" ref="I9223:I9224" si="3271">VLOOKUP($H9223,$H$3:$M$15,2,FALSE)</f>
        <v>#N/A</v>
      </c>
      <c r="J9223" s="1" t="e">
        <f t="shared" ref="J9223:J9224" si="3272">VLOOKUP($H9223,$H$3:$M$15,3,FALSE)</f>
        <v>#N/A</v>
      </c>
      <c r="K9223" s="1" t="e">
        <f t="shared" ref="K9223:K9224" si="3273">VLOOKUP($H9223,$H$3:$M$15,4,FALSE)</f>
        <v>#N/A</v>
      </c>
      <c r="L9223" s="1" t="e">
        <f t="shared" ref="L9223:L9224" si="3274">VLOOKUP($H9223,$H$3:$M$15,5,FALSE)</f>
        <v>#N/A</v>
      </c>
      <c r="M9223" s="1" t="e">
        <f t="shared" ref="M9223:M9224" si="3275">VLOOKUP($H9223,$H$3:$M$15,6,FALSE)</f>
        <v>#N/A</v>
      </c>
    </row>
    <row r="9224" spans="1:13" ht="52.5" customHeight="1">
      <c r="A9224" s="29" t="str">
        <f>GRD!$M$4</f>
        <v>SELECT</v>
      </c>
      <c r="B9224" s="65" t="e">
        <f t="shared" si="3269"/>
        <v>#N/A</v>
      </c>
      <c r="C9224" s="66"/>
      <c r="D9224" s="68">
        <f>VLOOKUP($I9181,DATA!$A$1:$V$200,20,FALSE)</f>
        <v>0</v>
      </c>
      <c r="E9224" s="69"/>
      <c r="G9224" s="1">
        <v>3</v>
      </c>
      <c r="H9224" s="1" t="str">
        <f t="shared" si="3270"/>
        <v>SELECT</v>
      </c>
      <c r="I9224" s="1" t="e">
        <f t="shared" si="3271"/>
        <v>#N/A</v>
      </c>
      <c r="J9224" s="1" t="e">
        <f t="shared" si="3272"/>
        <v>#N/A</v>
      </c>
      <c r="K9224" s="1" t="e">
        <f t="shared" si="3273"/>
        <v>#N/A</v>
      </c>
      <c r="L9224" s="1" t="e">
        <f t="shared" si="3274"/>
        <v>#N/A</v>
      </c>
      <c r="M9224" s="1" t="e">
        <f t="shared" si="3275"/>
        <v>#N/A</v>
      </c>
    </row>
    <row r="9225" spans="1:13" ht="37.5" customHeight="1">
      <c r="A9225" s="70" t="s">
        <v>79</v>
      </c>
      <c r="B9225" s="70"/>
      <c r="C9225" s="70"/>
      <c r="D9225" s="70"/>
      <c r="E9225" s="70"/>
    </row>
    <row r="9226" spans="1:13" ht="12" customHeight="1">
      <c r="A9226" s="33"/>
      <c r="B9226" s="33"/>
      <c r="C9226" s="33"/>
      <c r="D9226" s="33"/>
      <c r="E9226" s="33"/>
    </row>
    <row r="9227" spans="1:13" ht="30" customHeight="1">
      <c r="A9227" s="27" t="s">
        <v>73</v>
      </c>
      <c r="B9227" s="71" t="s">
        <v>60</v>
      </c>
      <c r="C9227" s="71"/>
      <c r="D9227" s="71" t="s">
        <v>61</v>
      </c>
      <c r="E9227" s="71"/>
      <c r="I9227" s="1" t="s">
        <v>26</v>
      </c>
      <c r="J9227" s="1" t="s">
        <v>25</v>
      </c>
      <c r="K9227" s="1" t="s">
        <v>194</v>
      </c>
      <c r="L9227" s="1" t="s">
        <v>195</v>
      </c>
      <c r="M9227" s="1" t="s">
        <v>196</v>
      </c>
    </row>
    <row r="9228" spans="1:13" ht="52.5" customHeight="1">
      <c r="A9228" s="29" t="str">
        <f>GRD!$N$4</f>
        <v>SELECT</v>
      </c>
      <c r="B9228" s="65" t="e">
        <f t="shared" ref="B9228:B9229" si="3276">HLOOKUP(D9228,$I$47:$M$49,$G9228,FALSE)</f>
        <v>#N/A</v>
      </c>
      <c r="C9228" s="66"/>
      <c r="D9228" s="67">
        <f>VLOOKUP($I9181,DATA!$A$1:$V$200,21,FALSE)</f>
        <v>0</v>
      </c>
      <c r="E9228" s="67"/>
      <c r="G9228" s="1">
        <v>2</v>
      </c>
      <c r="H9228" s="1" t="str">
        <f t="shared" ref="H9228:H9229" si="3277">A9228</f>
        <v>SELECT</v>
      </c>
      <c r="I9228" s="1" t="e">
        <f t="shared" si="3254"/>
        <v>#N/A</v>
      </c>
      <c r="J9228" s="1" t="e">
        <f t="shared" si="3255"/>
        <v>#N/A</v>
      </c>
      <c r="K9228" s="1" t="e">
        <f t="shared" si="3256"/>
        <v>#N/A</v>
      </c>
      <c r="L9228" s="1" t="e">
        <f t="shared" si="3257"/>
        <v>#N/A</v>
      </c>
      <c r="M9228" s="1" t="e">
        <f t="shared" si="3258"/>
        <v>#N/A</v>
      </c>
    </row>
    <row r="9229" spans="1:13" ht="52.5" customHeight="1">
      <c r="A9229" s="29" t="str">
        <f>GRD!$O$4</f>
        <v>SELECT</v>
      </c>
      <c r="B9229" s="65" t="e">
        <f t="shared" si="3276"/>
        <v>#N/A</v>
      </c>
      <c r="C9229" s="66"/>
      <c r="D9229" s="67">
        <f>VLOOKUP($I9181,DATA!$A$1:$V$200,22,FALSE)</f>
        <v>0</v>
      </c>
      <c r="E9229" s="67"/>
      <c r="G9229" s="1">
        <v>3</v>
      </c>
      <c r="H9229" s="1" t="str">
        <f t="shared" si="3277"/>
        <v>SELECT</v>
      </c>
      <c r="I9229" s="1" t="e">
        <f t="shared" si="3254"/>
        <v>#N/A</v>
      </c>
      <c r="J9229" s="1" t="e">
        <f t="shared" si="3255"/>
        <v>#N/A</v>
      </c>
      <c r="K9229" s="1" t="e">
        <f t="shared" si="3256"/>
        <v>#N/A</v>
      </c>
      <c r="L9229" s="1" t="e">
        <f t="shared" si="3257"/>
        <v>#N/A</v>
      </c>
      <c r="M9229" s="1" t="e">
        <f t="shared" si="3258"/>
        <v>#N/A</v>
      </c>
    </row>
    <row r="9235" spans="1:13">
      <c r="A9235" s="64" t="s">
        <v>80</v>
      </c>
      <c r="B9235" s="64"/>
      <c r="C9235" s="64" t="s">
        <v>81</v>
      </c>
      <c r="D9235" s="64"/>
      <c r="E9235" s="64"/>
    </row>
    <row r="9236" spans="1:13">
      <c r="C9236" s="64" t="s">
        <v>82</v>
      </c>
      <c r="D9236" s="64"/>
      <c r="E9236" s="64"/>
    </row>
    <row r="9237" spans="1:13">
      <c r="A9237" s="1" t="s">
        <v>84</v>
      </c>
    </row>
    <row r="9239" spans="1:13">
      <c r="A9239" s="1" t="s">
        <v>83</v>
      </c>
    </row>
    <row r="9241" spans="1:13" s="21" customFormat="1" ht="18.75" customHeight="1">
      <c r="A9241" s="89" t="s">
        <v>34</v>
      </c>
      <c r="B9241" s="89"/>
      <c r="C9241" s="89"/>
      <c r="D9241" s="89"/>
      <c r="E9241" s="89"/>
      <c r="I9241" s="21">
        <f t="shared" ref="I9241" si="3278">I9181+1</f>
        <v>155</v>
      </c>
    </row>
    <row r="9242" spans="1:13" s="21" customFormat="1" ht="30" customHeight="1">
      <c r="A9242" s="90" t="s">
        <v>35</v>
      </c>
      <c r="B9242" s="90"/>
      <c r="C9242" s="90"/>
      <c r="D9242" s="90"/>
      <c r="E9242" s="90"/>
      <c r="H9242" s="1"/>
      <c r="I9242" s="1"/>
      <c r="J9242" s="1"/>
      <c r="K9242" s="1"/>
      <c r="L9242" s="1"/>
      <c r="M9242" s="1"/>
    </row>
    <row r="9243" spans="1:13" ht="18.75" customHeight="1">
      <c r="A9243" s="22" t="s">
        <v>49</v>
      </c>
      <c r="B9243" s="91" t="str">
        <f>IF((SCH!$B$2=""),"",SCH!$B$2)</f>
        <v/>
      </c>
      <c r="C9243" s="91"/>
      <c r="D9243" s="91"/>
      <c r="E9243" s="92"/>
    </row>
    <row r="9244" spans="1:13" ht="18.75" customHeight="1">
      <c r="A9244" s="23" t="s">
        <v>50</v>
      </c>
      <c r="B9244" s="82" t="str">
        <f>IF((SCH!$B$3=""),"",SCH!$B$3)</f>
        <v/>
      </c>
      <c r="C9244" s="82"/>
      <c r="D9244" s="82"/>
      <c r="E9244" s="83"/>
    </row>
    <row r="9245" spans="1:13" ht="18.75" customHeight="1">
      <c r="A9245" s="23" t="s">
        <v>56</v>
      </c>
      <c r="B9245" s="46" t="str">
        <f>IF((SCH!$B$4=""),"",SCH!$B$4)</f>
        <v/>
      </c>
      <c r="C9245" s="24" t="s">
        <v>57</v>
      </c>
      <c r="D9245" s="82" t="str">
        <f>IF((SCH!$B$5=""),"",SCH!$B$5)</f>
        <v/>
      </c>
      <c r="E9245" s="83"/>
    </row>
    <row r="9246" spans="1:13" ht="18.75" customHeight="1">
      <c r="A9246" s="23" t="s">
        <v>51</v>
      </c>
      <c r="B9246" s="82" t="str">
        <f>IF((SCH!$B$6=""),"",SCH!$B$6)</f>
        <v/>
      </c>
      <c r="C9246" s="82"/>
      <c r="D9246" s="82"/>
      <c r="E9246" s="83"/>
    </row>
    <row r="9247" spans="1:13" ht="18.75" customHeight="1">
      <c r="A9247" s="23" t="s">
        <v>52</v>
      </c>
      <c r="B9247" s="82" t="str">
        <f>IF((SCH!$B$7=""),"",SCH!$B$7)</f>
        <v/>
      </c>
      <c r="C9247" s="82"/>
      <c r="D9247" s="82"/>
      <c r="E9247" s="83"/>
    </row>
    <row r="9248" spans="1:13" ht="18.75" customHeight="1">
      <c r="A9248" s="25" t="s">
        <v>53</v>
      </c>
      <c r="B9248" s="84" t="str">
        <f>IF((SCH!$B$8=""),"",SCH!$B$8)</f>
        <v/>
      </c>
      <c r="C9248" s="84"/>
      <c r="D9248" s="84"/>
      <c r="E9248" s="85"/>
    </row>
    <row r="9249" spans="1:13" ht="26.25" customHeight="1">
      <c r="A9249" s="86" t="s">
        <v>36</v>
      </c>
      <c r="B9249" s="86"/>
      <c r="C9249" s="86"/>
      <c r="D9249" s="86"/>
      <c r="E9249" s="86"/>
    </row>
    <row r="9250" spans="1:13" s="21" customFormat="1" ht="15" customHeight="1">
      <c r="A9250" s="87" t="s">
        <v>37</v>
      </c>
      <c r="B9250" s="87"/>
      <c r="C9250" s="87"/>
      <c r="D9250" s="87"/>
      <c r="E9250" s="87"/>
      <c r="H9250" s="1"/>
      <c r="I9250" s="1"/>
      <c r="J9250" s="1"/>
      <c r="K9250" s="1"/>
      <c r="L9250" s="1"/>
      <c r="M9250" s="1"/>
    </row>
    <row r="9251" spans="1:13" s="21" customFormat="1">
      <c r="A9251" s="88" t="s">
        <v>38</v>
      </c>
      <c r="B9251" s="88"/>
      <c r="C9251" s="88"/>
      <c r="D9251" s="88"/>
      <c r="E9251" s="88"/>
      <c r="H9251" s="1"/>
      <c r="I9251" s="1"/>
      <c r="J9251" s="1"/>
      <c r="K9251" s="1"/>
      <c r="L9251" s="1"/>
      <c r="M9251" s="1"/>
    </row>
    <row r="9252" spans="1:13" ht="26.25" customHeight="1">
      <c r="A9252" s="72" t="s">
        <v>39</v>
      </c>
      <c r="B9252" s="72"/>
      <c r="C9252" s="72"/>
      <c r="D9252" s="72"/>
      <c r="E9252" s="72"/>
    </row>
    <row r="9253" spans="1:13" ht="23.25">
      <c r="A9253" s="5" t="s">
        <v>45</v>
      </c>
      <c r="B9253" s="45">
        <f>VLOOKUP($I9241,DATA!$A$1:$V$200,2,FALSE)</f>
        <v>0</v>
      </c>
      <c r="C9253" s="43" t="s">
        <v>48</v>
      </c>
      <c r="D9253" s="81">
        <f>VLOOKUP($I9241,DATA!$A$1:$V$200,3,FALSE)</f>
        <v>0</v>
      </c>
      <c r="E9253" s="81"/>
    </row>
    <row r="9254" spans="1:13" ht="23.25">
      <c r="A9254" s="5" t="s">
        <v>46</v>
      </c>
      <c r="B9254" s="79">
        <f>VLOOKUP($I9241,DATA!$A$1:$V$200,4,FALSE)</f>
        <v>0</v>
      </c>
      <c r="C9254" s="79"/>
      <c r="D9254" s="79"/>
      <c r="E9254" s="79"/>
    </row>
    <row r="9255" spans="1:13" ht="23.25">
      <c r="A9255" s="5" t="s">
        <v>47</v>
      </c>
      <c r="B9255" s="79">
        <f>VLOOKUP($I9241,DATA!$A$1:$V$200,5,FALSE)</f>
        <v>0</v>
      </c>
      <c r="C9255" s="79"/>
      <c r="D9255" s="79"/>
      <c r="E9255" s="79"/>
    </row>
    <row r="9256" spans="1:13" ht="23.25" customHeight="1">
      <c r="A9256" s="5" t="s">
        <v>40</v>
      </c>
      <c r="B9256" s="79">
        <f>VLOOKUP($I9241,DATA!$A$1:$V$200,6,FALSE)</f>
        <v>0</v>
      </c>
      <c r="C9256" s="79"/>
      <c r="D9256" s="79"/>
      <c r="E9256" s="79"/>
    </row>
    <row r="9257" spans="1:13" ht="23.25" customHeight="1">
      <c r="A9257" s="5" t="s">
        <v>41</v>
      </c>
      <c r="B9257" s="79">
        <f>VLOOKUP($I9241,DATA!$A$1:$V$200,7,FALSE)</f>
        <v>0</v>
      </c>
      <c r="C9257" s="79"/>
      <c r="D9257" s="79"/>
      <c r="E9257" s="79"/>
    </row>
    <row r="9258" spans="1:13" ht="23.25" customHeight="1">
      <c r="A9258" s="5" t="s">
        <v>42</v>
      </c>
      <c r="B9258" s="79">
        <f>VLOOKUP($I9241,DATA!$A$1:$V$200,8,FALSE)</f>
        <v>0</v>
      </c>
      <c r="C9258" s="79"/>
      <c r="D9258" s="79"/>
      <c r="E9258" s="79"/>
    </row>
    <row r="9259" spans="1:13" ht="25.5">
      <c r="A9259" s="5" t="s">
        <v>43</v>
      </c>
      <c r="B9259" s="79">
        <f>VLOOKUP($I9241,DATA!$A$1:$V$200,9,FALSE)</f>
        <v>0</v>
      </c>
      <c r="C9259" s="79"/>
      <c r="D9259" s="79"/>
      <c r="E9259" s="79"/>
    </row>
    <row r="9260" spans="1:13" ht="22.5" customHeight="1">
      <c r="A9260" s="80" t="s">
        <v>44</v>
      </c>
      <c r="B9260" s="80"/>
      <c r="C9260" s="80"/>
      <c r="D9260" s="80"/>
      <c r="E9260" s="80"/>
    </row>
    <row r="9261" spans="1:13" ht="18.75" customHeight="1">
      <c r="A9261" s="72" t="s">
        <v>58</v>
      </c>
      <c r="B9261" s="72"/>
      <c r="C9261" s="72"/>
      <c r="D9261" s="72"/>
      <c r="E9261" s="72"/>
    </row>
    <row r="9262" spans="1:13" ht="22.5" customHeight="1">
      <c r="A9262" s="26" t="s">
        <v>74</v>
      </c>
    </row>
    <row r="9263" spans="1:13" ht="18" customHeight="1">
      <c r="A9263" s="44" t="s">
        <v>59</v>
      </c>
      <c r="B9263" s="73" t="s">
        <v>60</v>
      </c>
      <c r="C9263" s="74"/>
      <c r="D9263" s="73" t="s">
        <v>61</v>
      </c>
      <c r="E9263" s="74"/>
    </row>
    <row r="9264" spans="1:13" ht="37.5" customHeight="1">
      <c r="A9264" s="28" t="s">
        <v>62</v>
      </c>
      <c r="B9264" s="65" t="e">
        <f t="shared" ref="B9264" si="3279">HLOOKUP(D9264,$I$23:$M$32,2,FALSE)</f>
        <v>#N/A</v>
      </c>
      <c r="C9264" s="66"/>
      <c r="D9264" s="68">
        <f>VLOOKUP($I9241,DATA!$A$1:$V$200,10,FALSE)</f>
        <v>0</v>
      </c>
      <c r="E9264" s="69"/>
    </row>
    <row r="9265" spans="1:5" ht="37.5" customHeight="1">
      <c r="A9265" s="28" t="s">
        <v>63</v>
      </c>
      <c r="B9265" s="65" t="e">
        <f t="shared" ref="B9265" si="3280">HLOOKUP(D9264,$I$23:$M$32,3,FALSE)</f>
        <v>#N/A</v>
      </c>
      <c r="C9265" s="66"/>
      <c r="D9265" s="68">
        <f>VLOOKUP($I9241,DATA!$A$1:$V$200,11,FALSE)</f>
        <v>0</v>
      </c>
      <c r="E9265" s="69"/>
    </row>
    <row r="9266" spans="1:5" ht="37.5" customHeight="1">
      <c r="A9266" s="28" t="s">
        <v>64</v>
      </c>
      <c r="B9266" s="65" t="e">
        <f t="shared" ref="B9266" si="3281">HLOOKUP(D9264,$I$23:$M$32,4,FALSE)</f>
        <v>#N/A</v>
      </c>
      <c r="C9266" s="66"/>
      <c r="D9266" s="68">
        <f>VLOOKUP($I9241,DATA!$A$1:$V$200,12,FALSE)</f>
        <v>0</v>
      </c>
      <c r="E9266" s="69"/>
    </row>
    <row r="9267" spans="1:5" ht="21.75" customHeight="1">
      <c r="A9267" s="26" t="s">
        <v>75</v>
      </c>
    </row>
    <row r="9268" spans="1:5" ht="18" customHeight="1">
      <c r="A9268" s="75" t="s">
        <v>65</v>
      </c>
      <c r="B9268" s="73" t="s">
        <v>60</v>
      </c>
      <c r="C9268" s="74"/>
      <c r="D9268" s="73" t="s">
        <v>61</v>
      </c>
      <c r="E9268" s="74"/>
    </row>
    <row r="9269" spans="1:5" ht="37.5" customHeight="1">
      <c r="A9269" s="76"/>
      <c r="B9269" s="65" t="e">
        <f t="shared" ref="B9269" si="3282">HLOOKUP(D9264,$I$23:$M$32,5,FALSE)</f>
        <v>#N/A</v>
      </c>
      <c r="C9269" s="66"/>
      <c r="D9269" s="68">
        <f>VLOOKUP($I9241,DATA!$A$1:$V$200,13,FALSE)</f>
        <v>0</v>
      </c>
      <c r="E9269" s="69"/>
    </row>
    <row r="9270" spans="1:5" ht="22.5" customHeight="1">
      <c r="A9270" s="26" t="s">
        <v>76</v>
      </c>
    </row>
    <row r="9271" spans="1:5" ht="18" customHeight="1">
      <c r="A9271" s="77" t="s">
        <v>66</v>
      </c>
      <c r="B9271" s="73" t="s">
        <v>60</v>
      </c>
      <c r="C9271" s="74"/>
      <c r="D9271" s="73" t="s">
        <v>61</v>
      </c>
      <c r="E9271" s="74"/>
    </row>
    <row r="9272" spans="1:5" ht="37.5" customHeight="1">
      <c r="A9272" s="78"/>
      <c r="B9272" s="65" t="e">
        <f t="shared" ref="B9272" si="3283">HLOOKUP(D9264,$I$23:$M$32,6,FALSE)</f>
        <v>#N/A</v>
      </c>
      <c r="C9272" s="66"/>
      <c r="D9272" s="68">
        <f>VLOOKUP($I9241,DATA!$A$1:$V$200,14,FALSE)</f>
        <v>0</v>
      </c>
      <c r="E9272" s="69"/>
    </row>
    <row r="9273" spans="1:5" ht="22.5" customHeight="1">
      <c r="A9273" s="26" t="s">
        <v>77</v>
      </c>
    </row>
    <row r="9274" spans="1:5" ht="30" customHeight="1">
      <c r="A9274" s="27" t="s">
        <v>67</v>
      </c>
      <c r="B9274" s="73" t="s">
        <v>60</v>
      </c>
      <c r="C9274" s="74"/>
      <c r="D9274" s="73" t="s">
        <v>61</v>
      </c>
      <c r="E9274" s="74"/>
    </row>
    <row r="9275" spans="1:5" ht="37.5" customHeight="1">
      <c r="A9275" s="28" t="s">
        <v>68</v>
      </c>
      <c r="B9275" s="65" t="e">
        <f t="shared" ref="B9275" si="3284">HLOOKUP(D9264,$I$23:$M$32,7,FALSE)</f>
        <v>#N/A</v>
      </c>
      <c r="C9275" s="66"/>
      <c r="D9275" s="68">
        <f>VLOOKUP($I9241,DATA!$A$1:$V$200,15,FALSE)</f>
        <v>0</v>
      </c>
      <c r="E9275" s="69"/>
    </row>
    <row r="9276" spans="1:5" ht="37.5" customHeight="1">
      <c r="A9276" s="28" t="s">
        <v>69</v>
      </c>
      <c r="B9276" s="65" t="e">
        <f t="shared" ref="B9276" si="3285">HLOOKUP(D9264,$I$23:$M$32,8,FALSE)</f>
        <v>#N/A</v>
      </c>
      <c r="C9276" s="66"/>
      <c r="D9276" s="68">
        <f>VLOOKUP($I9241,DATA!$A$1:$V$200,16,FALSE)</f>
        <v>0</v>
      </c>
      <c r="E9276" s="69"/>
    </row>
    <row r="9277" spans="1:5" ht="45" customHeight="1">
      <c r="A9277" s="29" t="s">
        <v>70</v>
      </c>
      <c r="B9277" s="65" t="e">
        <f t="shared" ref="B9277" si="3286">HLOOKUP(D9264,$I$23:$M$32,9,FALSE)</f>
        <v>#N/A</v>
      </c>
      <c r="C9277" s="66"/>
      <c r="D9277" s="68">
        <f>VLOOKUP($I9241,DATA!$A$1:$V$200,17,FALSE)</f>
        <v>0</v>
      </c>
      <c r="E9277" s="69"/>
    </row>
    <row r="9278" spans="1:5" ht="37.5" customHeight="1">
      <c r="A9278" s="28" t="s">
        <v>71</v>
      </c>
      <c r="B9278" s="65" t="e">
        <f t="shared" ref="B9278" si="3287">HLOOKUP(D9264,$I$23:$M$32,10,FALSE)</f>
        <v>#N/A</v>
      </c>
      <c r="C9278" s="66"/>
      <c r="D9278" s="68">
        <f>VLOOKUP($I9241,DATA!$A$1:$V$200,18,FALSE)</f>
        <v>0</v>
      </c>
      <c r="E9278" s="69"/>
    </row>
    <row r="9279" spans="1:5" ht="37.5" customHeight="1">
      <c r="A9279" s="30"/>
      <c r="B9279" s="31"/>
      <c r="C9279" s="31"/>
      <c r="D9279" s="32"/>
      <c r="E9279" s="32"/>
    </row>
    <row r="9280" spans="1:5" ht="18.75" customHeight="1">
      <c r="A9280" s="72" t="s">
        <v>72</v>
      </c>
      <c r="B9280" s="72"/>
      <c r="C9280" s="72"/>
      <c r="D9280" s="72"/>
      <c r="E9280" s="72"/>
    </row>
    <row r="9281" spans="1:13" ht="22.5" customHeight="1">
      <c r="A9281" s="26" t="s">
        <v>78</v>
      </c>
    </row>
    <row r="9282" spans="1:13" ht="30" customHeight="1">
      <c r="A9282" s="27" t="s">
        <v>73</v>
      </c>
      <c r="B9282" s="73" t="s">
        <v>60</v>
      </c>
      <c r="C9282" s="74"/>
      <c r="D9282" s="73" t="s">
        <v>61</v>
      </c>
      <c r="E9282" s="74"/>
      <c r="I9282" s="1" t="s">
        <v>26</v>
      </c>
      <c r="J9282" s="1" t="s">
        <v>25</v>
      </c>
      <c r="K9282" s="1" t="s">
        <v>194</v>
      </c>
      <c r="L9282" s="1" t="s">
        <v>195</v>
      </c>
      <c r="M9282" s="1" t="s">
        <v>196</v>
      </c>
    </row>
    <row r="9283" spans="1:13" ht="52.5" customHeight="1">
      <c r="A9283" s="29" t="str">
        <f>GRD!$L$4</f>
        <v>SELECT</v>
      </c>
      <c r="B9283" s="65" t="e">
        <f t="shared" ref="B9283:B9284" si="3288">HLOOKUP(D9283,$I$42:$M$44,$G9283,FALSE)</f>
        <v>#N/A</v>
      </c>
      <c r="C9283" s="66"/>
      <c r="D9283" s="68">
        <f>VLOOKUP($I9241,DATA!$A$1:$V$200,19,FALSE)</f>
        <v>0</v>
      </c>
      <c r="E9283" s="69"/>
      <c r="G9283" s="1">
        <v>2</v>
      </c>
      <c r="H9283" s="1" t="str">
        <f t="shared" ref="H9283:H9284" si="3289">A9283</f>
        <v>SELECT</v>
      </c>
      <c r="I9283" s="1" t="e">
        <f t="shared" ref="I9283:I9284" si="3290">VLOOKUP($H9283,$H$3:$M$15,2,FALSE)</f>
        <v>#N/A</v>
      </c>
      <c r="J9283" s="1" t="e">
        <f t="shared" ref="J9283:J9284" si="3291">VLOOKUP($H9283,$H$3:$M$15,3,FALSE)</f>
        <v>#N/A</v>
      </c>
      <c r="K9283" s="1" t="e">
        <f t="shared" ref="K9283:K9284" si="3292">VLOOKUP($H9283,$H$3:$M$15,4,FALSE)</f>
        <v>#N/A</v>
      </c>
      <c r="L9283" s="1" t="e">
        <f t="shared" ref="L9283:L9284" si="3293">VLOOKUP($H9283,$H$3:$M$15,5,FALSE)</f>
        <v>#N/A</v>
      </c>
      <c r="M9283" s="1" t="e">
        <f t="shared" ref="M9283:M9284" si="3294">VLOOKUP($H9283,$H$3:$M$15,6,FALSE)</f>
        <v>#N/A</v>
      </c>
    </row>
    <row r="9284" spans="1:13" ht="52.5" customHeight="1">
      <c r="A9284" s="29" t="str">
        <f>GRD!$M$4</f>
        <v>SELECT</v>
      </c>
      <c r="B9284" s="65" t="e">
        <f t="shared" si="3288"/>
        <v>#N/A</v>
      </c>
      <c r="C9284" s="66"/>
      <c r="D9284" s="68">
        <f>VLOOKUP($I9241,DATA!$A$1:$V$200,20,FALSE)</f>
        <v>0</v>
      </c>
      <c r="E9284" s="69"/>
      <c r="G9284" s="1">
        <v>3</v>
      </c>
      <c r="H9284" s="1" t="str">
        <f t="shared" si="3289"/>
        <v>SELECT</v>
      </c>
      <c r="I9284" s="1" t="e">
        <f t="shared" si="3290"/>
        <v>#N/A</v>
      </c>
      <c r="J9284" s="1" t="e">
        <f t="shared" si="3291"/>
        <v>#N/A</v>
      </c>
      <c r="K9284" s="1" t="e">
        <f t="shared" si="3292"/>
        <v>#N/A</v>
      </c>
      <c r="L9284" s="1" t="e">
        <f t="shared" si="3293"/>
        <v>#N/A</v>
      </c>
      <c r="M9284" s="1" t="e">
        <f t="shared" si="3294"/>
        <v>#N/A</v>
      </c>
    </row>
    <row r="9285" spans="1:13" ht="37.5" customHeight="1">
      <c r="A9285" s="70" t="s">
        <v>79</v>
      </c>
      <c r="B9285" s="70"/>
      <c r="C9285" s="70"/>
      <c r="D9285" s="70"/>
      <c r="E9285" s="70"/>
    </row>
    <row r="9286" spans="1:13" ht="12" customHeight="1">
      <c r="A9286" s="33"/>
      <c r="B9286" s="33"/>
      <c r="C9286" s="33"/>
      <c r="D9286" s="33"/>
      <c r="E9286" s="33"/>
    </row>
    <row r="9287" spans="1:13" ht="30" customHeight="1">
      <c r="A9287" s="27" t="s">
        <v>73</v>
      </c>
      <c r="B9287" s="71" t="s">
        <v>60</v>
      </c>
      <c r="C9287" s="71"/>
      <c r="D9287" s="71" t="s">
        <v>61</v>
      </c>
      <c r="E9287" s="71"/>
      <c r="I9287" s="1" t="s">
        <v>26</v>
      </c>
      <c r="J9287" s="1" t="s">
        <v>25</v>
      </c>
      <c r="K9287" s="1" t="s">
        <v>194</v>
      </c>
      <c r="L9287" s="1" t="s">
        <v>195</v>
      </c>
      <c r="M9287" s="1" t="s">
        <v>196</v>
      </c>
    </row>
    <row r="9288" spans="1:13" ht="52.5" customHeight="1">
      <c r="A9288" s="29" t="str">
        <f>GRD!$N$4</f>
        <v>SELECT</v>
      </c>
      <c r="B9288" s="65" t="e">
        <f t="shared" ref="B9288:B9289" si="3295">HLOOKUP(D9288,$I$47:$M$49,$G9288,FALSE)</f>
        <v>#N/A</v>
      </c>
      <c r="C9288" s="66"/>
      <c r="D9288" s="67">
        <f>VLOOKUP($I9241,DATA!$A$1:$V$200,21,FALSE)</f>
        <v>0</v>
      </c>
      <c r="E9288" s="67"/>
      <c r="G9288" s="1">
        <v>2</v>
      </c>
      <c r="H9288" s="1" t="str">
        <f t="shared" ref="H9288:H9289" si="3296">A9288</f>
        <v>SELECT</v>
      </c>
      <c r="I9288" s="1" t="e">
        <f t="shared" ref="I9288:I9349" si="3297">VLOOKUP($H9288,$H$3:$M$15,2,FALSE)</f>
        <v>#N/A</v>
      </c>
      <c r="J9288" s="1" t="e">
        <f t="shared" ref="J9288:J9349" si="3298">VLOOKUP($H9288,$H$3:$M$15,3,FALSE)</f>
        <v>#N/A</v>
      </c>
      <c r="K9288" s="1" t="e">
        <f t="shared" ref="K9288:K9349" si="3299">VLOOKUP($H9288,$H$3:$M$15,4,FALSE)</f>
        <v>#N/A</v>
      </c>
      <c r="L9288" s="1" t="e">
        <f t="shared" ref="L9288:L9349" si="3300">VLOOKUP($H9288,$H$3:$M$15,5,FALSE)</f>
        <v>#N/A</v>
      </c>
      <c r="M9288" s="1" t="e">
        <f t="shared" ref="M9288:M9349" si="3301">VLOOKUP($H9288,$H$3:$M$15,6,FALSE)</f>
        <v>#N/A</v>
      </c>
    </row>
    <row r="9289" spans="1:13" ht="52.5" customHeight="1">
      <c r="A9289" s="29" t="str">
        <f>GRD!$O$4</f>
        <v>SELECT</v>
      </c>
      <c r="B9289" s="65" t="e">
        <f t="shared" si="3295"/>
        <v>#N/A</v>
      </c>
      <c r="C9289" s="66"/>
      <c r="D9289" s="67">
        <f>VLOOKUP($I9241,DATA!$A$1:$V$200,22,FALSE)</f>
        <v>0</v>
      </c>
      <c r="E9289" s="67"/>
      <c r="G9289" s="1">
        <v>3</v>
      </c>
      <c r="H9289" s="1" t="str">
        <f t="shared" si="3296"/>
        <v>SELECT</v>
      </c>
      <c r="I9289" s="1" t="e">
        <f t="shared" si="3297"/>
        <v>#N/A</v>
      </c>
      <c r="J9289" s="1" t="e">
        <f t="shared" si="3298"/>
        <v>#N/A</v>
      </c>
      <c r="K9289" s="1" t="e">
        <f t="shared" si="3299"/>
        <v>#N/A</v>
      </c>
      <c r="L9289" s="1" t="e">
        <f t="shared" si="3300"/>
        <v>#N/A</v>
      </c>
      <c r="M9289" s="1" t="e">
        <f t="shared" si="3301"/>
        <v>#N/A</v>
      </c>
    </row>
    <row r="9295" spans="1:13">
      <c r="A9295" s="64" t="s">
        <v>80</v>
      </c>
      <c r="B9295" s="64"/>
      <c r="C9295" s="64" t="s">
        <v>81</v>
      </c>
      <c r="D9295" s="64"/>
      <c r="E9295" s="64"/>
    </row>
    <row r="9296" spans="1:13">
      <c r="C9296" s="64" t="s">
        <v>82</v>
      </c>
      <c r="D9296" s="64"/>
      <c r="E9296" s="64"/>
    </row>
    <row r="9297" spans="1:13">
      <c r="A9297" s="1" t="s">
        <v>84</v>
      </c>
    </row>
    <row r="9299" spans="1:13">
      <c r="A9299" s="1" t="s">
        <v>83</v>
      </c>
    </row>
    <row r="9301" spans="1:13" s="21" customFormat="1" ht="18.75" customHeight="1">
      <c r="A9301" s="89" t="s">
        <v>34</v>
      </c>
      <c r="B9301" s="89"/>
      <c r="C9301" s="89"/>
      <c r="D9301" s="89"/>
      <c r="E9301" s="89"/>
      <c r="I9301" s="21">
        <f t="shared" ref="I9301" si="3302">I9241+1</f>
        <v>156</v>
      </c>
    </row>
    <row r="9302" spans="1:13" s="21" customFormat="1" ht="30" customHeight="1">
      <c r="A9302" s="90" t="s">
        <v>35</v>
      </c>
      <c r="B9302" s="90"/>
      <c r="C9302" s="90"/>
      <c r="D9302" s="90"/>
      <c r="E9302" s="90"/>
      <c r="H9302" s="1"/>
      <c r="I9302" s="1"/>
      <c r="J9302" s="1"/>
      <c r="K9302" s="1"/>
      <c r="L9302" s="1"/>
      <c r="M9302" s="1"/>
    </row>
    <row r="9303" spans="1:13" ht="18.75" customHeight="1">
      <c r="A9303" s="22" t="s">
        <v>49</v>
      </c>
      <c r="B9303" s="91" t="str">
        <f>IF((SCH!$B$2=""),"",SCH!$B$2)</f>
        <v/>
      </c>
      <c r="C9303" s="91"/>
      <c r="D9303" s="91"/>
      <c r="E9303" s="92"/>
    </row>
    <row r="9304" spans="1:13" ht="18.75" customHeight="1">
      <c r="A9304" s="23" t="s">
        <v>50</v>
      </c>
      <c r="B9304" s="82" t="str">
        <f>IF((SCH!$B$3=""),"",SCH!$B$3)</f>
        <v/>
      </c>
      <c r="C9304" s="82"/>
      <c r="D9304" s="82"/>
      <c r="E9304" s="83"/>
    </row>
    <row r="9305" spans="1:13" ht="18.75" customHeight="1">
      <c r="A9305" s="23" t="s">
        <v>56</v>
      </c>
      <c r="B9305" s="46" t="str">
        <f>IF((SCH!$B$4=""),"",SCH!$B$4)</f>
        <v/>
      </c>
      <c r="C9305" s="24" t="s">
        <v>57</v>
      </c>
      <c r="D9305" s="82" t="str">
        <f>IF((SCH!$B$5=""),"",SCH!$B$5)</f>
        <v/>
      </c>
      <c r="E9305" s="83"/>
    </row>
    <row r="9306" spans="1:13" ht="18.75" customHeight="1">
      <c r="A9306" s="23" t="s">
        <v>51</v>
      </c>
      <c r="B9306" s="82" t="str">
        <f>IF((SCH!$B$6=""),"",SCH!$B$6)</f>
        <v/>
      </c>
      <c r="C9306" s="82"/>
      <c r="D9306" s="82"/>
      <c r="E9306" s="83"/>
    </row>
    <row r="9307" spans="1:13" ht="18.75" customHeight="1">
      <c r="A9307" s="23" t="s">
        <v>52</v>
      </c>
      <c r="B9307" s="82" t="str">
        <f>IF((SCH!$B$7=""),"",SCH!$B$7)</f>
        <v/>
      </c>
      <c r="C9307" s="82"/>
      <c r="D9307" s="82"/>
      <c r="E9307" s="83"/>
    </row>
    <row r="9308" spans="1:13" ht="18.75" customHeight="1">
      <c r="A9308" s="25" t="s">
        <v>53</v>
      </c>
      <c r="B9308" s="84" t="str">
        <f>IF((SCH!$B$8=""),"",SCH!$B$8)</f>
        <v/>
      </c>
      <c r="C9308" s="84"/>
      <c r="D9308" s="84"/>
      <c r="E9308" s="85"/>
    </row>
    <row r="9309" spans="1:13" ht="26.25" customHeight="1">
      <c r="A9309" s="86" t="s">
        <v>36</v>
      </c>
      <c r="B9309" s="86"/>
      <c r="C9309" s="86"/>
      <c r="D9309" s="86"/>
      <c r="E9309" s="86"/>
    </row>
    <row r="9310" spans="1:13" s="21" customFormat="1" ht="15" customHeight="1">
      <c r="A9310" s="87" t="s">
        <v>37</v>
      </c>
      <c r="B9310" s="87"/>
      <c r="C9310" s="87"/>
      <c r="D9310" s="87"/>
      <c r="E9310" s="87"/>
      <c r="H9310" s="1"/>
      <c r="I9310" s="1"/>
      <c r="J9310" s="1"/>
      <c r="K9310" s="1"/>
      <c r="L9310" s="1"/>
      <c r="M9310" s="1"/>
    </row>
    <row r="9311" spans="1:13" s="21" customFormat="1">
      <c r="A9311" s="88" t="s">
        <v>38</v>
      </c>
      <c r="B9311" s="88"/>
      <c r="C9311" s="88"/>
      <c r="D9311" s="88"/>
      <c r="E9311" s="88"/>
      <c r="H9311" s="1"/>
      <c r="I9311" s="1"/>
      <c r="J9311" s="1"/>
      <c r="K9311" s="1"/>
      <c r="L9311" s="1"/>
      <c r="M9311" s="1"/>
    </row>
    <row r="9312" spans="1:13" ht="26.25" customHeight="1">
      <c r="A9312" s="72" t="s">
        <v>39</v>
      </c>
      <c r="B9312" s="72"/>
      <c r="C9312" s="72"/>
      <c r="D9312" s="72"/>
      <c r="E9312" s="72"/>
    </row>
    <row r="9313" spans="1:5" ht="23.25">
      <c r="A9313" s="5" t="s">
        <v>45</v>
      </c>
      <c r="B9313" s="45">
        <f>VLOOKUP($I9301,DATA!$A$1:$V$200,2,FALSE)</f>
        <v>0</v>
      </c>
      <c r="C9313" s="43" t="s">
        <v>48</v>
      </c>
      <c r="D9313" s="81">
        <f>VLOOKUP($I9301,DATA!$A$1:$V$200,3,FALSE)</f>
        <v>0</v>
      </c>
      <c r="E9313" s="81"/>
    </row>
    <row r="9314" spans="1:5" ht="23.25">
      <c r="A9314" s="5" t="s">
        <v>46</v>
      </c>
      <c r="B9314" s="79">
        <f>VLOOKUP($I9301,DATA!$A$1:$V$200,4,FALSE)</f>
        <v>0</v>
      </c>
      <c r="C9314" s="79"/>
      <c r="D9314" s="79"/>
      <c r="E9314" s="79"/>
    </row>
    <row r="9315" spans="1:5" ht="23.25">
      <c r="A9315" s="5" t="s">
        <v>47</v>
      </c>
      <c r="B9315" s="79">
        <f>VLOOKUP($I9301,DATA!$A$1:$V$200,5,FALSE)</f>
        <v>0</v>
      </c>
      <c r="C9315" s="79"/>
      <c r="D9315" s="79"/>
      <c r="E9315" s="79"/>
    </row>
    <row r="9316" spans="1:5" ht="23.25" customHeight="1">
      <c r="A9316" s="5" t="s">
        <v>40</v>
      </c>
      <c r="B9316" s="79">
        <f>VLOOKUP($I9301,DATA!$A$1:$V$200,6,FALSE)</f>
        <v>0</v>
      </c>
      <c r="C9316" s="79"/>
      <c r="D9316" s="79"/>
      <c r="E9316" s="79"/>
    </row>
    <row r="9317" spans="1:5" ht="23.25" customHeight="1">
      <c r="A9317" s="5" t="s">
        <v>41</v>
      </c>
      <c r="B9317" s="79">
        <f>VLOOKUP($I9301,DATA!$A$1:$V$200,7,FALSE)</f>
        <v>0</v>
      </c>
      <c r="C9317" s="79"/>
      <c r="D9317" s="79"/>
      <c r="E9317" s="79"/>
    </row>
    <row r="9318" spans="1:5" ht="23.25" customHeight="1">
      <c r="A9318" s="5" t="s">
        <v>42</v>
      </c>
      <c r="B9318" s="79">
        <f>VLOOKUP($I9301,DATA!$A$1:$V$200,8,FALSE)</f>
        <v>0</v>
      </c>
      <c r="C9318" s="79"/>
      <c r="D9318" s="79"/>
      <c r="E9318" s="79"/>
    </row>
    <row r="9319" spans="1:5" ht="25.5">
      <c r="A9319" s="5" t="s">
        <v>43</v>
      </c>
      <c r="B9319" s="79">
        <f>VLOOKUP($I9301,DATA!$A$1:$V$200,9,FALSE)</f>
        <v>0</v>
      </c>
      <c r="C9319" s="79"/>
      <c r="D9319" s="79"/>
      <c r="E9319" s="79"/>
    </row>
    <row r="9320" spans="1:5" ht="22.5" customHeight="1">
      <c r="A9320" s="80" t="s">
        <v>44</v>
      </c>
      <c r="B9320" s="80"/>
      <c r="C9320" s="80"/>
      <c r="D9320" s="80"/>
      <c r="E9320" s="80"/>
    </row>
    <row r="9321" spans="1:5" ht="18.75" customHeight="1">
      <c r="A9321" s="72" t="s">
        <v>58</v>
      </c>
      <c r="B9321" s="72"/>
      <c r="C9321" s="72"/>
      <c r="D9321" s="72"/>
      <c r="E9321" s="72"/>
    </row>
    <row r="9322" spans="1:5" ht="22.5" customHeight="1">
      <c r="A9322" s="26" t="s">
        <v>74</v>
      </c>
    </row>
    <row r="9323" spans="1:5" ht="18" customHeight="1">
      <c r="A9323" s="44" t="s">
        <v>59</v>
      </c>
      <c r="B9323" s="73" t="s">
        <v>60</v>
      </c>
      <c r="C9323" s="74"/>
      <c r="D9323" s="73" t="s">
        <v>61</v>
      </c>
      <c r="E9323" s="74"/>
    </row>
    <row r="9324" spans="1:5" ht="37.5" customHeight="1">
      <c r="A9324" s="28" t="s">
        <v>62</v>
      </c>
      <c r="B9324" s="65" t="e">
        <f t="shared" ref="B9324" si="3303">HLOOKUP(D9324,$I$23:$M$32,2,FALSE)</f>
        <v>#N/A</v>
      </c>
      <c r="C9324" s="66"/>
      <c r="D9324" s="68">
        <f>VLOOKUP($I9301,DATA!$A$1:$V$200,10,FALSE)</f>
        <v>0</v>
      </c>
      <c r="E9324" s="69"/>
    </row>
    <row r="9325" spans="1:5" ht="37.5" customHeight="1">
      <c r="A9325" s="28" t="s">
        <v>63</v>
      </c>
      <c r="B9325" s="65" t="e">
        <f t="shared" ref="B9325" si="3304">HLOOKUP(D9324,$I$23:$M$32,3,FALSE)</f>
        <v>#N/A</v>
      </c>
      <c r="C9325" s="66"/>
      <c r="D9325" s="68">
        <f>VLOOKUP($I9301,DATA!$A$1:$V$200,11,FALSE)</f>
        <v>0</v>
      </c>
      <c r="E9325" s="69"/>
    </row>
    <row r="9326" spans="1:5" ht="37.5" customHeight="1">
      <c r="A9326" s="28" t="s">
        <v>64</v>
      </c>
      <c r="B9326" s="65" t="e">
        <f t="shared" ref="B9326" si="3305">HLOOKUP(D9324,$I$23:$M$32,4,FALSE)</f>
        <v>#N/A</v>
      </c>
      <c r="C9326" s="66"/>
      <c r="D9326" s="68">
        <f>VLOOKUP($I9301,DATA!$A$1:$V$200,12,FALSE)</f>
        <v>0</v>
      </c>
      <c r="E9326" s="69"/>
    </row>
    <row r="9327" spans="1:5" ht="21.75" customHeight="1">
      <c r="A9327" s="26" t="s">
        <v>75</v>
      </c>
    </row>
    <row r="9328" spans="1:5" ht="18" customHeight="1">
      <c r="A9328" s="75" t="s">
        <v>65</v>
      </c>
      <c r="B9328" s="73" t="s">
        <v>60</v>
      </c>
      <c r="C9328" s="74"/>
      <c r="D9328" s="73" t="s">
        <v>61</v>
      </c>
      <c r="E9328" s="74"/>
    </row>
    <row r="9329" spans="1:13" ht="37.5" customHeight="1">
      <c r="A9329" s="76"/>
      <c r="B9329" s="65" t="e">
        <f t="shared" ref="B9329" si="3306">HLOOKUP(D9324,$I$23:$M$32,5,FALSE)</f>
        <v>#N/A</v>
      </c>
      <c r="C9329" s="66"/>
      <c r="D9329" s="68">
        <f>VLOOKUP($I9301,DATA!$A$1:$V$200,13,FALSE)</f>
        <v>0</v>
      </c>
      <c r="E9329" s="69"/>
    </row>
    <row r="9330" spans="1:13" ht="22.5" customHeight="1">
      <c r="A9330" s="26" t="s">
        <v>76</v>
      </c>
    </row>
    <row r="9331" spans="1:13" ht="18" customHeight="1">
      <c r="A9331" s="77" t="s">
        <v>66</v>
      </c>
      <c r="B9331" s="73" t="s">
        <v>60</v>
      </c>
      <c r="C9331" s="74"/>
      <c r="D9331" s="73" t="s">
        <v>61</v>
      </c>
      <c r="E9331" s="74"/>
    </row>
    <row r="9332" spans="1:13" ht="37.5" customHeight="1">
      <c r="A9332" s="78"/>
      <c r="B9332" s="65" t="e">
        <f t="shared" ref="B9332" si="3307">HLOOKUP(D9324,$I$23:$M$32,6,FALSE)</f>
        <v>#N/A</v>
      </c>
      <c r="C9332" s="66"/>
      <c r="D9332" s="68">
        <f>VLOOKUP($I9301,DATA!$A$1:$V$200,14,FALSE)</f>
        <v>0</v>
      </c>
      <c r="E9332" s="69"/>
    </row>
    <row r="9333" spans="1:13" ht="22.5" customHeight="1">
      <c r="A9333" s="26" t="s">
        <v>77</v>
      </c>
    </row>
    <row r="9334" spans="1:13" ht="30" customHeight="1">
      <c r="A9334" s="27" t="s">
        <v>67</v>
      </c>
      <c r="B9334" s="73" t="s">
        <v>60</v>
      </c>
      <c r="C9334" s="74"/>
      <c r="D9334" s="73" t="s">
        <v>61</v>
      </c>
      <c r="E9334" s="74"/>
    </row>
    <row r="9335" spans="1:13" ht="37.5" customHeight="1">
      <c r="A9335" s="28" t="s">
        <v>68</v>
      </c>
      <c r="B9335" s="65" t="e">
        <f t="shared" ref="B9335" si="3308">HLOOKUP(D9324,$I$23:$M$32,7,FALSE)</f>
        <v>#N/A</v>
      </c>
      <c r="C9335" s="66"/>
      <c r="D9335" s="68">
        <f>VLOOKUP($I9301,DATA!$A$1:$V$200,15,FALSE)</f>
        <v>0</v>
      </c>
      <c r="E9335" s="69"/>
    </row>
    <row r="9336" spans="1:13" ht="37.5" customHeight="1">
      <c r="A9336" s="28" t="s">
        <v>69</v>
      </c>
      <c r="B9336" s="65" t="e">
        <f t="shared" ref="B9336" si="3309">HLOOKUP(D9324,$I$23:$M$32,8,FALSE)</f>
        <v>#N/A</v>
      </c>
      <c r="C9336" s="66"/>
      <c r="D9336" s="68">
        <f>VLOOKUP($I9301,DATA!$A$1:$V$200,16,FALSE)</f>
        <v>0</v>
      </c>
      <c r="E9336" s="69"/>
    </row>
    <row r="9337" spans="1:13" ht="45" customHeight="1">
      <c r="A9337" s="29" t="s">
        <v>70</v>
      </c>
      <c r="B9337" s="65" t="e">
        <f t="shared" ref="B9337" si="3310">HLOOKUP(D9324,$I$23:$M$32,9,FALSE)</f>
        <v>#N/A</v>
      </c>
      <c r="C9337" s="66"/>
      <c r="D9337" s="68">
        <f>VLOOKUP($I9301,DATA!$A$1:$V$200,17,FALSE)</f>
        <v>0</v>
      </c>
      <c r="E9337" s="69"/>
    </row>
    <row r="9338" spans="1:13" ht="37.5" customHeight="1">
      <c r="A9338" s="28" t="s">
        <v>71</v>
      </c>
      <c r="B9338" s="65" t="e">
        <f t="shared" ref="B9338" si="3311">HLOOKUP(D9324,$I$23:$M$32,10,FALSE)</f>
        <v>#N/A</v>
      </c>
      <c r="C9338" s="66"/>
      <c r="D9338" s="68">
        <f>VLOOKUP($I9301,DATA!$A$1:$V$200,18,FALSE)</f>
        <v>0</v>
      </c>
      <c r="E9338" s="69"/>
    </row>
    <row r="9339" spans="1:13" ht="37.5" customHeight="1">
      <c r="A9339" s="30"/>
      <c r="B9339" s="31"/>
      <c r="C9339" s="31"/>
      <c r="D9339" s="32"/>
      <c r="E9339" s="32"/>
    </row>
    <row r="9340" spans="1:13" ht="18.75" customHeight="1">
      <c r="A9340" s="72" t="s">
        <v>72</v>
      </c>
      <c r="B9340" s="72"/>
      <c r="C9340" s="72"/>
      <c r="D9340" s="72"/>
      <c r="E9340" s="72"/>
    </row>
    <row r="9341" spans="1:13" ht="22.5" customHeight="1">
      <c r="A9341" s="26" t="s">
        <v>78</v>
      </c>
    </row>
    <row r="9342" spans="1:13" ht="30" customHeight="1">
      <c r="A9342" s="27" t="s">
        <v>73</v>
      </c>
      <c r="B9342" s="73" t="s">
        <v>60</v>
      </c>
      <c r="C9342" s="74"/>
      <c r="D9342" s="73" t="s">
        <v>61</v>
      </c>
      <c r="E9342" s="74"/>
      <c r="I9342" s="1" t="s">
        <v>26</v>
      </c>
      <c r="J9342" s="1" t="s">
        <v>25</v>
      </c>
      <c r="K9342" s="1" t="s">
        <v>194</v>
      </c>
      <c r="L9342" s="1" t="s">
        <v>195</v>
      </c>
      <c r="M9342" s="1" t="s">
        <v>196</v>
      </c>
    </row>
    <row r="9343" spans="1:13" ht="52.5" customHeight="1">
      <c r="A9343" s="29" t="str">
        <f>GRD!$L$4</f>
        <v>SELECT</v>
      </c>
      <c r="B9343" s="65" t="e">
        <f t="shared" ref="B9343:B9344" si="3312">HLOOKUP(D9343,$I$42:$M$44,$G9343,FALSE)</f>
        <v>#N/A</v>
      </c>
      <c r="C9343" s="66"/>
      <c r="D9343" s="68">
        <f>VLOOKUP($I9301,DATA!$A$1:$V$200,19,FALSE)</f>
        <v>0</v>
      </c>
      <c r="E9343" s="69"/>
      <c r="G9343" s="1">
        <v>2</v>
      </c>
      <c r="H9343" s="1" t="str">
        <f t="shared" ref="H9343:H9344" si="3313">A9343</f>
        <v>SELECT</v>
      </c>
      <c r="I9343" s="1" t="e">
        <f t="shared" ref="I9343:I9344" si="3314">VLOOKUP($H9343,$H$3:$M$15,2,FALSE)</f>
        <v>#N/A</v>
      </c>
      <c r="J9343" s="1" t="e">
        <f t="shared" ref="J9343:J9344" si="3315">VLOOKUP($H9343,$H$3:$M$15,3,FALSE)</f>
        <v>#N/A</v>
      </c>
      <c r="K9343" s="1" t="e">
        <f t="shared" ref="K9343:K9344" si="3316">VLOOKUP($H9343,$H$3:$M$15,4,FALSE)</f>
        <v>#N/A</v>
      </c>
      <c r="L9343" s="1" t="e">
        <f t="shared" ref="L9343:L9344" si="3317">VLOOKUP($H9343,$H$3:$M$15,5,FALSE)</f>
        <v>#N/A</v>
      </c>
      <c r="M9343" s="1" t="e">
        <f t="shared" ref="M9343:M9344" si="3318">VLOOKUP($H9343,$H$3:$M$15,6,FALSE)</f>
        <v>#N/A</v>
      </c>
    </row>
    <row r="9344" spans="1:13" ht="52.5" customHeight="1">
      <c r="A9344" s="29" t="str">
        <f>GRD!$M$4</f>
        <v>SELECT</v>
      </c>
      <c r="B9344" s="65" t="e">
        <f t="shared" si="3312"/>
        <v>#N/A</v>
      </c>
      <c r="C9344" s="66"/>
      <c r="D9344" s="68">
        <f>VLOOKUP($I9301,DATA!$A$1:$V$200,20,FALSE)</f>
        <v>0</v>
      </c>
      <c r="E9344" s="69"/>
      <c r="G9344" s="1">
        <v>3</v>
      </c>
      <c r="H9344" s="1" t="str">
        <f t="shared" si="3313"/>
        <v>SELECT</v>
      </c>
      <c r="I9344" s="1" t="e">
        <f t="shared" si="3314"/>
        <v>#N/A</v>
      </c>
      <c r="J9344" s="1" t="e">
        <f t="shared" si="3315"/>
        <v>#N/A</v>
      </c>
      <c r="K9344" s="1" t="e">
        <f t="shared" si="3316"/>
        <v>#N/A</v>
      </c>
      <c r="L9344" s="1" t="e">
        <f t="shared" si="3317"/>
        <v>#N/A</v>
      </c>
      <c r="M9344" s="1" t="e">
        <f t="shared" si="3318"/>
        <v>#N/A</v>
      </c>
    </row>
    <row r="9345" spans="1:13" ht="37.5" customHeight="1">
      <c r="A9345" s="70" t="s">
        <v>79</v>
      </c>
      <c r="B9345" s="70"/>
      <c r="C9345" s="70"/>
      <c r="D9345" s="70"/>
      <c r="E9345" s="70"/>
    </row>
    <row r="9346" spans="1:13" ht="12" customHeight="1">
      <c r="A9346" s="33"/>
      <c r="B9346" s="33"/>
      <c r="C9346" s="33"/>
      <c r="D9346" s="33"/>
      <c r="E9346" s="33"/>
    </row>
    <row r="9347" spans="1:13" ht="30" customHeight="1">
      <c r="A9347" s="27" t="s">
        <v>73</v>
      </c>
      <c r="B9347" s="71" t="s">
        <v>60</v>
      </c>
      <c r="C9347" s="71"/>
      <c r="D9347" s="71" t="s">
        <v>61</v>
      </c>
      <c r="E9347" s="71"/>
      <c r="I9347" s="1" t="s">
        <v>26</v>
      </c>
      <c r="J9347" s="1" t="s">
        <v>25</v>
      </c>
      <c r="K9347" s="1" t="s">
        <v>194</v>
      </c>
      <c r="L9347" s="1" t="s">
        <v>195</v>
      </c>
      <c r="M9347" s="1" t="s">
        <v>196</v>
      </c>
    </row>
    <row r="9348" spans="1:13" ht="52.5" customHeight="1">
      <c r="A9348" s="29" t="str">
        <f>GRD!$N$4</f>
        <v>SELECT</v>
      </c>
      <c r="B9348" s="65" t="e">
        <f t="shared" ref="B9348:B9349" si="3319">HLOOKUP(D9348,$I$47:$M$49,$G9348,FALSE)</f>
        <v>#N/A</v>
      </c>
      <c r="C9348" s="66"/>
      <c r="D9348" s="67">
        <f>VLOOKUP($I9301,DATA!$A$1:$V$200,21,FALSE)</f>
        <v>0</v>
      </c>
      <c r="E9348" s="67"/>
      <c r="G9348" s="1">
        <v>2</v>
      </c>
      <c r="H9348" s="1" t="str">
        <f t="shared" ref="H9348:H9349" si="3320">A9348</f>
        <v>SELECT</v>
      </c>
      <c r="I9348" s="1" t="e">
        <f t="shared" si="3297"/>
        <v>#N/A</v>
      </c>
      <c r="J9348" s="1" t="e">
        <f t="shared" si="3298"/>
        <v>#N/A</v>
      </c>
      <c r="K9348" s="1" t="e">
        <f t="shared" si="3299"/>
        <v>#N/A</v>
      </c>
      <c r="L9348" s="1" t="e">
        <f t="shared" si="3300"/>
        <v>#N/A</v>
      </c>
      <c r="M9348" s="1" t="e">
        <f t="shared" si="3301"/>
        <v>#N/A</v>
      </c>
    </row>
    <row r="9349" spans="1:13" ht="52.5" customHeight="1">
      <c r="A9349" s="29" t="str">
        <f>GRD!$O$4</f>
        <v>SELECT</v>
      </c>
      <c r="B9349" s="65" t="e">
        <f t="shared" si="3319"/>
        <v>#N/A</v>
      </c>
      <c r="C9349" s="66"/>
      <c r="D9349" s="67">
        <f>VLOOKUP($I9301,DATA!$A$1:$V$200,22,FALSE)</f>
        <v>0</v>
      </c>
      <c r="E9349" s="67"/>
      <c r="G9349" s="1">
        <v>3</v>
      </c>
      <c r="H9349" s="1" t="str">
        <f t="shared" si="3320"/>
        <v>SELECT</v>
      </c>
      <c r="I9349" s="1" t="e">
        <f t="shared" si="3297"/>
        <v>#N/A</v>
      </c>
      <c r="J9349" s="1" t="e">
        <f t="shared" si="3298"/>
        <v>#N/A</v>
      </c>
      <c r="K9349" s="1" t="e">
        <f t="shared" si="3299"/>
        <v>#N/A</v>
      </c>
      <c r="L9349" s="1" t="e">
        <f t="shared" si="3300"/>
        <v>#N/A</v>
      </c>
      <c r="M9349" s="1" t="e">
        <f t="shared" si="3301"/>
        <v>#N/A</v>
      </c>
    </row>
    <row r="9355" spans="1:13">
      <c r="A9355" s="64" t="s">
        <v>80</v>
      </c>
      <c r="B9355" s="64"/>
      <c r="C9355" s="64" t="s">
        <v>81</v>
      </c>
      <c r="D9355" s="64"/>
      <c r="E9355" s="64"/>
    </row>
    <row r="9356" spans="1:13">
      <c r="C9356" s="64" t="s">
        <v>82</v>
      </c>
      <c r="D9356" s="64"/>
      <c r="E9356" s="64"/>
    </row>
    <row r="9357" spans="1:13">
      <c r="A9357" s="1" t="s">
        <v>84</v>
      </c>
    </row>
    <row r="9359" spans="1:13">
      <c r="A9359" s="1" t="s">
        <v>83</v>
      </c>
    </row>
    <row r="9361" spans="1:13" s="21" customFormat="1" ht="18.75" customHeight="1">
      <c r="A9361" s="89" t="s">
        <v>34</v>
      </c>
      <c r="B9361" s="89"/>
      <c r="C9361" s="89"/>
      <c r="D9361" s="89"/>
      <c r="E9361" s="89"/>
      <c r="I9361" s="21">
        <f t="shared" ref="I9361" si="3321">I9301+1</f>
        <v>157</v>
      </c>
    </row>
    <row r="9362" spans="1:13" s="21" customFormat="1" ht="30" customHeight="1">
      <c r="A9362" s="90" t="s">
        <v>35</v>
      </c>
      <c r="B9362" s="90"/>
      <c r="C9362" s="90"/>
      <c r="D9362" s="90"/>
      <c r="E9362" s="90"/>
      <c r="H9362" s="1"/>
      <c r="I9362" s="1"/>
      <c r="J9362" s="1"/>
      <c r="K9362" s="1"/>
      <c r="L9362" s="1"/>
      <c r="M9362" s="1"/>
    </row>
    <row r="9363" spans="1:13" ht="18.75" customHeight="1">
      <c r="A9363" s="22" t="s">
        <v>49</v>
      </c>
      <c r="B9363" s="91" t="str">
        <f>IF((SCH!$B$2=""),"",SCH!$B$2)</f>
        <v/>
      </c>
      <c r="C9363" s="91"/>
      <c r="D9363" s="91"/>
      <c r="E9363" s="92"/>
    </row>
    <row r="9364" spans="1:13" ht="18.75" customHeight="1">
      <c r="A9364" s="23" t="s">
        <v>50</v>
      </c>
      <c r="B9364" s="82" t="str">
        <f>IF((SCH!$B$3=""),"",SCH!$B$3)</f>
        <v/>
      </c>
      <c r="C9364" s="82"/>
      <c r="D9364" s="82"/>
      <c r="E9364" s="83"/>
    </row>
    <row r="9365" spans="1:13" ht="18.75" customHeight="1">
      <c r="A9365" s="23" t="s">
        <v>56</v>
      </c>
      <c r="B9365" s="46" t="str">
        <f>IF((SCH!$B$4=""),"",SCH!$B$4)</f>
        <v/>
      </c>
      <c r="C9365" s="24" t="s">
        <v>57</v>
      </c>
      <c r="D9365" s="82" t="str">
        <f>IF((SCH!$B$5=""),"",SCH!$B$5)</f>
        <v/>
      </c>
      <c r="E9365" s="83"/>
    </row>
    <row r="9366" spans="1:13" ht="18.75" customHeight="1">
      <c r="A9366" s="23" t="s">
        <v>51</v>
      </c>
      <c r="B9366" s="82" t="str">
        <f>IF((SCH!$B$6=""),"",SCH!$B$6)</f>
        <v/>
      </c>
      <c r="C9366" s="82"/>
      <c r="D9366" s="82"/>
      <c r="E9366" s="83"/>
    </row>
    <row r="9367" spans="1:13" ht="18.75" customHeight="1">
      <c r="A9367" s="23" t="s">
        <v>52</v>
      </c>
      <c r="B9367" s="82" t="str">
        <f>IF((SCH!$B$7=""),"",SCH!$B$7)</f>
        <v/>
      </c>
      <c r="C9367" s="82"/>
      <c r="D9367" s="82"/>
      <c r="E9367" s="83"/>
    </row>
    <row r="9368" spans="1:13" ht="18.75" customHeight="1">
      <c r="A9368" s="25" t="s">
        <v>53</v>
      </c>
      <c r="B9368" s="84" t="str">
        <f>IF((SCH!$B$8=""),"",SCH!$B$8)</f>
        <v/>
      </c>
      <c r="C9368" s="84"/>
      <c r="D9368" s="84"/>
      <c r="E9368" s="85"/>
    </row>
    <row r="9369" spans="1:13" ht="26.25" customHeight="1">
      <c r="A9369" s="86" t="s">
        <v>36</v>
      </c>
      <c r="B9369" s="86"/>
      <c r="C9369" s="86"/>
      <c r="D9369" s="86"/>
      <c r="E9369" s="86"/>
    </row>
    <row r="9370" spans="1:13" s="21" customFormat="1" ht="15" customHeight="1">
      <c r="A9370" s="87" t="s">
        <v>37</v>
      </c>
      <c r="B9370" s="87"/>
      <c r="C9370" s="87"/>
      <c r="D9370" s="87"/>
      <c r="E9370" s="87"/>
      <c r="H9370" s="1"/>
      <c r="I9370" s="1"/>
      <c r="J9370" s="1"/>
      <c r="K9370" s="1"/>
      <c r="L9370" s="1"/>
      <c r="M9370" s="1"/>
    </row>
    <row r="9371" spans="1:13" s="21" customFormat="1">
      <c r="A9371" s="88" t="s">
        <v>38</v>
      </c>
      <c r="B9371" s="88"/>
      <c r="C9371" s="88"/>
      <c r="D9371" s="88"/>
      <c r="E9371" s="88"/>
      <c r="H9371" s="1"/>
      <c r="I9371" s="1"/>
      <c r="J9371" s="1"/>
      <c r="K9371" s="1"/>
      <c r="L9371" s="1"/>
      <c r="M9371" s="1"/>
    </row>
    <row r="9372" spans="1:13" ht="26.25" customHeight="1">
      <c r="A9372" s="72" t="s">
        <v>39</v>
      </c>
      <c r="B9372" s="72"/>
      <c r="C9372" s="72"/>
      <c r="D9372" s="72"/>
      <c r="E9372" s="72"/>
    </row>
    <row r="9373" spans="1:13" ht="23.25">
      <c r="A9373" s="5" t="s">
        <v>45</v>
      </c>
      <c r="B9373" s="45">
        <f>VLOOKUP($I9361,DATA!$A$1:$V$200,2,FALSE)</f>
        <v>0</v>
      </c>
      <c r="C9373" s="43" t="s">
        <v>48</v>
      </c>
      <c r="D9373" s="81">
        <f>VLOOKUP($I9361,DATA!$A$1:$V$200,3,FALSE)</f>
        <v>0</v>
      </c>
      <c r="E9373" s="81"/>
    </row>
    <row r="9374" spans="1:13" ht="23.25">
      <c r="A9374" s="5" t="s">
        <v>46</v>
      </c>
      <c r="B9374" s="79">
        <f>VLOOKUP($I9361,DATA!$A$1:$V$200,4,FALSE)</f>
        <v>0</v>
      </c>
      <c r="C9374" s="79"/>
      <c r="D9374" s="79"/>
      <c r="E9374" s="79"/>
    </row>
    <row r="9375" spans="1:13" ht="23.25">
      <c r="A9375" s="5" t="s">
        <v>47</v>
      </c>
      <c r="B9375" s="79">
        <f>VLOOKUP($I9361,DATA!$A$1:$V$200,5,FALSE)</f>
        <v>0</v>
      </c>
      <c r="C9375" s="79"/>
      <c r="D9375" s="79"/>
      <c r="E9375" s="79"/>
    </row>
    <row r="9376" spans="1:13" ht="23.25" customHeight="1">
      <c r="A9376" s="5" t="s">
        <v>40</v>
      </c>
      <c r="B9376" s="79">
        <f>VLOOKUP($I9361,DATA!$A$1:$V$200,6,FALSE)</f>
        <v>0</v>
      </c>
      <c r="C9376" s="79"/>
      <c r="D9376" s="79"/>
      <c r="E9376" s="79"/>
    </row>
    <row r="9377" spans="1:5" ht="23.25" customHeight="1">
      <c r="A9377" s="5" t="s">
        <v>41</v>
      </c>
      <c r="B9377" s="79">
        <f>VLOOKUP($I9361,DATA!$A$1:$V$200,7,FALSE)</f>
        <v>0</v>
      </c>
      <c r="C9377" s="79"/>
      <c r="D9377" s="79"/>
      <c r="E9377" s="79"/>
    </row>
    <row r="9378" spans="1:5" ht="23.25" customHeight="1">
      <c r="A9378" s="5" t="s">
        <v>42</v>
      </c>
      <c r="B9378" s="79">
        <f>VLOOKUP($I9361,DATA!$A$1:$V$200,8,FALSE)</f>
        <v>0</v>
      </c>
      <c r="C9378" s="79"/>
      <c r="D9378" s="79"/>
      <c r="E9378" s="79"/>
    </row>
    <row r="9379" spans="1:5" ht="25.5">
      <c r="A9379" s="5" t="s">
        <v>43</v>
      </c>
      <c r="B9379" s="79">
        <f>VLOOKUP($I9361,DATA!$A$1:$V$200,9,FALSE)</f>
        <v>0</v>
      </c>
      <c r="C9379" s="79"/>
      <c r="D9379" s="79"/>
      <c r="E9379" s="79"/>
    </row>
    <row r="9380" spans="1:5" ht="22.5" customHeight="1">
      <c r="A9380" s="80" t="s">
        <v>44</v>
      </c>
      <c r="B9380" s="80"/>
      <c r="C9380" s="80"/>
      <c r="D9380" s="80"/>
      <c r="E9380" s="80"/>
    </row>
    <row r="9381" spans="1:5" ht="18.75" customHeight="1">
      <c r="A9381" s="72" t="s">
        <v>58</v>
      </c>
      <c r="B9381" s="72"/>
      <c r="C9381" s="72"/>
      <c r="D9381" s="72"/>
      <c r="E9381" s="72"/>
    </row>
    <row r="9382" spans="1:5" ht="22.5" customHeight="1">
      <c r="A9382" s="26" t="s">
        <v>74</v>
      </c>
    </row>
    <row r="9383" spans="1:5" ht="18" customHeight="1">
      <c r="A9383" s="44" t="s">
        <v>59</v>
      </c>
      <c r="B9383" s="73" t="s">
        <v>60</v>
      </c>
      <c r="C9383" s="74"/>
      <c r="D9383" s="73" t="s">
        <v>61</v>
      </c>
      <c r="E9383" s="74"/>
    </row>
    <row r="9384" spans="1:5" ht="37.5" customHeight="1">
      <c r="A9384" s="28" t="s">
        <v>62</v>
      </c>
      <c r="B9384" s="65" t="e">
        <f t="shared" ref="B9384" si="3322">HLOOKUP(D9384,$I$23:$M$32,2,FALSE)</f>
        <v>#N/A</v>
      </c>
      <c r="C9384" s="66"/>
      <c r="D9384" s="68">
        <f>VLOOKUP($I9361,DATA!$A$1:$V$200,10,FALSE)</f>
        <v>0</v>
      </c>
      <c r="E9384" s="69"/>
    </row>
    <row r="9385" spans="1:5" ht="37.5" customHeight="1">
      <c r="A9385" s="28" t="s">
        <v>63</v>
      </c>
      <c r="B9385" s="65" t="e">
        <f t="shared" ref="B9385" si="3323">HLOOKUP(D9384,$I$23:$M$32,3,FALSE)</f>
        <v>#N/A</v>
      </c>
      <c r="C9385" s="66"/>
      <c r="D9385" s="68">
        <f>VLOOKUP($I9361,DATA!$A$1:$V$200,11,FALSE)</f>
        <v>0</v>
      </c>
      <c r="E9385" s="69"/>
    </row>
    <row r="9386" spans="1:5" ht="37.5" customHeight="1">
      <c r="A9386" s="28" t="s">
        <v>64</v>
      </c>
      <c r="B9386" s="65" t="e">
        <f t="shared" ref="B9386" si="3324">HLOOKUP(D9384,$I$23:$M$32,4,FALSE)</f>
        <v>#N/A</v>
      </c>
      <c r="C9386" s="66"/>
      <c r="D9386" s="68">
        <f>VLOOKUP($I9361,DATA!$A$1:$V$200,12,FALSE)</f>
        <v>0</v>
      </c>
      <c r="E9386" s="69"/>
    </row>
    <row r="9387" spans="1:5" ht="21.75" customHeight="1">
      <c r="A9387" s="26" t="s">
        <v>75</v>
      </c>
    </row>
    <row r="9388" spans="1:5" ht="18" customHeight="1">
      <c r="A9388" s="75" t="s">
        <v>65</v>
      </c>
      <c r="B9388" s="73" t="s">
        <v>60</v>
      </c>
      <c r="C9388" s="74"/>
      <c r="D9388" s="73" t="s">
        <v>61</v>
      </c>
      <c r="E9388" s="74"/>
    </row>
    <row r="9389" spans="1:5" ht="37.5" customHeight="1">
      <c r="A9389" s="76"/>
      <c r="B9389" s="65" t="e">
        <f t="shared" ref="B9389" si="3325">HLOOKUP(D9384,$I$23:$M$32,5,FALSE)</f>
        <v>#N/A</v>
      </c>
      <c r="C9389" s="66"/>
      <c r="D9389" s="68">
        <f>VLOOKUP($I9361,DATA!$A$1:$V$200,13,FALSE)</f>
        <v>0</v>
      </c>
      <c r="E9389" s="69"/>
    </row>
    <row r="9390" spans="1:5" ht="22.5" customHeight="1">
      <c r="A9390" s="26" t="s">
        <v>76</v>
      </c>
    </row>
    <row r="9391" spans="1:5" ht="18" customHeight="1">
      <c r="A9391" s="77" t="s">
        <v>66</v>
      </c>
      <c r="B9391" s="73" t="s">
        <v>60</v>
      </c>
      <c r="C9391" s="74"/>
      <c r="D9391" s="73" t="s">
        <v>61</v>
      </c>
      <c r="E9391" s="74"/>
    </row>
    <row r="9392" spans="1:5" ht="37.5" customHeight="1">
      <c r="A9392" s="78"/>
      <c r="B9392" s="65" t="e">
        <f t="shared" ref="B9392" si="3326">HLOOKUP(D9384,$I$23:$M$32,6,FALSE)</f>
        <v>#N/A</v>
      </c>
      <c r="C9392" s="66"/>
      <c r="D9392" s="68">
        <f>VLOOKUP($I9361,DATA!$A$1:$V$200,14,FALSE)</f>
        <v>0</v>
      </c>
      <c r="E9392" s="69"/>
    </row>
    <row r="9393" spans="1:13" ht="22.5" customHeight="1">
      <c r="A9393" s="26" t="s">
        <v>77</v>
      </c>
    </row>
    <row r="9394" spans="1:13" ht="30" customHeight="1">
      <c r="A9394" s="27" t="s">
        <v>67</v>
      </c>
      <c r="B9394" s="73" t="s">
        <v>60</v>
      </c>
      <c r="C9394" s="74"/>
      <c r="D9394" s="73" t="s">
        <v>61</v>
      </c>
      <c r="E9394" s="74"/>
    </row>
    <row r="9395" spans="1:13" ht="37.5" customHeight="1">
      <c r="A9395" s="28" t="s">
        <v>68</v>
      </c>
      <c r="B9395" s="65" t="e">
        <f t="shared" ref="B9395" si="3327">HLOOKUP(D9384,$I$23:$M$32,7,FALSE)</f>
        <v>#N/A</v>
      </c>
      <c r="C9395" s="66"/>
      <c r="D9395" s="68">
        <f>VLOOKUP($I9361,DATA!$A$1:$V$200,15,FALSE)</f>
        <v>0</v>
      </c>
      <c r="E9395" s="69"/>
    </row>
    <row r="9396" spans="1:13" ht="37.5" customHeight="1">
      <c r="A9396" s="28" t="s">
        <v>69</v>
      </c>
      <c r="B9396" s="65" t="e">
        <f t="shared" ref="B9396" si="3328">HLOOKUP(D9384,$I$23:$M$32,8,FALSE)</f>
        <v>#N/A</v>
      </c>
      <c r="C9396" s="66"/>
      <c r="D9396" s="68">
        <f>VLOOKUP($I9361,DATA!$A$1:$V$200,16,FALSE)</f>
        <v>0</v>
      </c>
      <c r="E9396" s="69"/>
    </row>
    <row r="9397" spans="1:13" ht="45" customHeight="1">
      <c r="A9397" s="29" t="s">
        <v>70</v>
      </c>
      <c r="B9397" s="65" t="e">
        <f t="shared" ref="B9397" si="3329">HLOOKUP(D9384,$I$23:$M$32,9,FALSE)</f>
        <v>#N/A</v>
      </c>
      <c r="C9397" s="66"/>
      <c r="D9397" s="68">
        <f>VLOOKUP($I9361,DATA!$A$1:$V$200,17,FALSE)</f>
        <v>0</v>
      </c>
      <c r="E9397" s="69"/>
    </row>
    <row r="9398" spans="1:13" ht="37.5" customHeight="1">
      <c r="A9398" s="28" t="s">
        <v>71</v>
      </c>
      <c r="B9398" s="65" t="e">
        <f t="shared" ref="B9398" si="3330">HLOOKUP(D9384,$I$23:$M$32,10,FALSE)</f>
        <v>#N/A</v>
      </c>
      <c r="C9398" s="66"/>
      <c r="D9398" s="68">
        <f>VLOOKUP($I9361,DATA!$A$1:$V$200,18,FALSE)</f>
        <v>0</v>
      </c>
      <c r="E9398" s="69"/>
    </row>
    <row r="9399" spans="1:13" ht="37.5" customHeight="1">
      <c r="A9399" s="30"/>
      <c r="B9399" s="31"/>
      <c r="C9399" s="31"/>
      <c r="D9399" s="32"/>
      <c r="E9399" s="32"/>
    </row>
    <row r="9400" spans="1:13" ht="18.75" customHeight="1">
      <c r="A9400" s="72" t="s">
        <v>72</v>
      </c>
      <c r="B9400" s="72"/>
      <c r="C9400" s="72"/>
      <c r="D9400" s="72"/>
      <c r="E9400" s="72"/>
    </row>
    <row r="9401" spans="1:13" ht="22.5" customHeight="1">
      <c r="A9401" s="26" t="s">
        <v>78</v>
      </c>
    </row>
    <row r="9402" spans="1:13" ht="30" customHeight="1">
      <c r="A9402" s="27" t="s">
        <v>73</v>
      </c>
      <c r="B9402" s="73" t="s">
        <v>60</v>
      </c>
      <c r="C9402" s="74"/>
      <c r="D9402" s="73" t="s">
        <v>61</v>
      </c>
      <c r="E9402" s="74"/>
      <c r="I9402" s="1" t="s">
        <v>26</v>
      </c>
      <c r="J9402" s="1" t="s">
        <v>25</v>
      </c>
      <c r="K9402" s="1" t="s">
        <v>194</v>
      </c>
      <c r="L9402" s="1" t="s">
        <v>195</v>
      </c>
      <c r="M9402" s="1" t="s">
        <v>196</v>
      </c>
    </row>
    <row r="9403" spans="1:13" ht="52.5" customHeight="1">
      <c r="A9403" s="29" t="str">
        <f>GRD!$L$4</f>
        <v>SELECT</v>
      </c>
      <c r="B9403" s="65" t="e">
        <f t="shared" ref="B9403:B9404" si="3331">HLOOKUP(D9403,$I$42:$M$44,$G9403,FALSE)</f>
        <v>#N/A</v>
      </c>
      <c r="C9403" s="66"/>
      <c r="D9403" s="68">
        <f>VLOOKUP($I9361,DATA!$A$1:$V$200,19,FALSE)</f>
        <v>0</v>
      </c>
      <c r="E9403" s="69"/>
      <c r="G9403" s="1">
        <v>2</v>
      </c>
      <c r="H9403" s="1" t="str">
        <f t="shared" ref="H9403:H9404" si="3332">A9403</f>
        <v>SELECT</v>
      </c>
      <c r="I9403" s="1" t="e">
        <f t="shared" ref="I9403:I9404" si="3333">VLOOKUP($H9403,$H$3:$M$15,2,FALSE)</f>
        <v>#N/A</v>
      </c>
      <c r="J9403" s="1" t="e">
        <f t="shared" ref="J9403:J9404" si="3334">VLOOKUP($H9403,$H$3:$M$15,3,FALSE)</f>
        <v>#N/A</v>
      </c>
      <c r="K9403" s="1" t="e">
        <f t="shared" ref="K9403:K9404" si="3335">VLOOKUP($H9403,$H$3:$M$15,4,FALSE)</f>
        <v>#N/A</v>
      </c>
      <c r="L9403" s="1" t="e">
        <f t="shared" ref="L9403:L9404" si="3336">VLOOKUP($H9403,$H$3:$M$15,5,FALSE)</f>
        <v>#N/A</v>
      </c>
      <c r="M9403" s="1" t="e">
        <f t="shared" ref="M9403:M9404" si="3337">VLOOKUP($H9403,$H$3:$M$15,6,FALSE)</f>
        <v>#N/A</v>
      </c>
    </row>
    <row r="9404" spans="1:13" ht="52.5" customHeight="1">
      <c r="A9404" s="29" t="str">
        <f>GRD!$M$4</f>
        <v>SELECT</v>
      </c>
      <c r="B9404" s="65" t="e">
        <f t="shared" si="3331"/>
        <v>#N/A</v>
      </c>
      <c r="C9404" s="66"/>
      <c r="D9404" s="68">
        <f>VLOOKUP($I9361,DATA!$A$1:$V$200,20,FALSE)</f>
        <v>0</v>
      </c>
      <c r="E9404" s="69"/>
      <c r="G9404" s="1">
        <v>3</v>
      </c>
      <c r="H9404" s="1" t="str">
        <f t="shared" si="3332"/>
        <v>SELECT</v>
      </c>
      <c r="I9404" s="1" t="e">
        <f t="shared" si="3333"/>
        <v>#N/A</v>
      </c>
      <c r="J9404" s="1" t="e">
        <f t="shared" si="3334"/>
        <v>#N/A</v>
      </c>
      <c r="K9404" s="1" t="e">
        <f t="shared" si="3335"/>
        <v>#N/A</v>
      </c>
      <c r="L9404" s="1" t="e">
        <f t="shared" si="3336"/>
        <v>#N/A</v>
      </c>
      <c r="M9404" s="1" t="e">
        <f t="shared" si="3337"/>
        <v>#N/A</v>
      </c>
    </row>
    <row r="9405" spans="1:13" ht="37.5" customHeight="1">
      <c r="A9405" s="70" t="s">
        <v>79</v>
      </c>
      <c r="B9405" s="70"/>
      <c r="C9405" s="70"/>
      <c r="D9405" s="70"/>
      <c r="E9405" s="70"/>
    </row>
    <row r="9406" spans="1:13" ht="12" customHeight="1">
      <c r="A9406" s="33"/>
      <c r="B9406" s="33"/>
      <c r="C9406" s="33"/>
      <c r="D9406" s="33"/>
      <c r="E9406" s="33"/>
    </row>
    <row r="9407" spans="1:13" ht="30" customHeight="1">
      <c r="A9407" s="27" t="s">
        <v>73</v>
      </c>
      <c r="B9407" s="71" t="s">
        <v>60</v>
      </c>
      <c r="C9407" s="71"/>
      <c r="D9407" s="71" t="s">
        <v>61</v>
      </c>
      <c r="E9407" s="71"/>
      <c r="I9407" s="1" t="s">
        <v>26</v>
      </c>
      <c r="J9407" s="1" t="s">
        <v>25</v>
      </c>
      <c r="K9407" s="1" t="s">
        <v>194</v>
      </c>
      <c r="L9407" s="1" t="s">
        <v>195</v>
      </c>
      <c r="M9407" s="1" t="s">
        <v>196</v>
      </c>
    </row>
    <row r="9408" spans="1:13" ht="52.5" customHeight="1">
      <c r="A9408" s="29" t="str">
        <f>GRD!$N$4</f>
        <v>SELECT</v>
      </c>
      <c r="B9408" s="65" t="e">
        <f t="shared" ref="B9408:B9409" si="3338">HLOOKUP(D9408,$I$47:$M$49,$G9408,FALSE)</f>
        <v>#N/A</v>
      </c>
      <c r="C9408" s="66"/>
      <c r="D9408" s="67">
        <f>VLOOKUP($I9361,DATA!$A$1:$V$200,21,FALSE)</f>
        <v>0</v>
      </c>
      <c r="E9408" s="67"/>
      <c r="G9408" s="1">
        <v>2</v>
      </c>
      <c r="H9408" s="1" t="str">
        <f t="shared" ref="H9408:H9409" si="3339">A9408</f>
        <v>SELECT</v>
      </c>
      <c r="I9408" s="1" t="e">
        <f t="shared" ref="I9408:I9469" si="3340">VLOOKUP($H9408,$H$3:$M$15,2,FALSE)</f>
        <v>#N/A</v>
      </c>
      <c r="J9408" s="1" t="e">
        <f t="shared" ref="J9408:J9469" si="3341">VLOOKUP($H9408,$H$3:$M$15,3,FALSE)</f>
        <v>#N/A</v>
      </c>
      <c r="K9408" s="1" t="e">
        <f t="shared" ref="K9408:K9469" si="3342">VLOOKUP($H9408,$H$3:$M$15,4,FALSE)</f>
        <v>#N/A</v>
      </c>
      <c r="L9408" s="1" t="e">
        <f t="shared" ref="L9408:L9469" si="3343">VLOOKUP($H9408,$H$3:$M$15,5,FALSE)</f>
        <v>#N/A</v>
      </c>
      <c r="M9408" s="1" t="e">
        <f t="shared" ref="M9408:M9469" si="3344">VLOOKUP($H9408,$H$3:$M$15,6,FALSE)</f>
        <v>#N/A</v>
      </c>
    </row>
    <row r="9409" spans="1:13" ht="52.5" customHeight="1">
      <c r="A9409" s="29" t="str">
        <f>GRD!$O$4</f>
        <v>SELECT</v>
      </c>
      <c r="B9409" s="65" t="e">
        <f t="shared" si="3338"/>
        <v>#N/A</v>
      </c>
      <c r="C9409" s="66"/>
      <c r="D9409" s="67">
        <f>VLOOKUP($I9361,DATA!$A$1:$V$200,22,FALSE)</f>
        <v>0</v>
      </c>
      <c r="E9409" s="67"/>
      <c r="G9409" s="1">
        <v>3</v>
      </c>
      <c r="H9409" s="1" t="str">
        <f t="shared" si="3339"/>
        <v>SELECT</v>
      </c>
      <c r="I9409" s="1" t="e">
        <f t="shared" si="3340"/>
        <v>#N/A</v>
      </c>
      <c r="J9409" s="1" t="e">
        <f t="shared" si="3341"/>
        <v>#N/A</v>
      </c>
      <c r="K9409" s="1" t="e">
        <f t="shared" si="3342"/>
        <v>#N/A</v>
      </c>
      <c r="L9409" s="1" t="e">
        <f t="shared" si="3343"/>
        <v>#N/A</v>
      </c>
      <c r="M9409" s="1" t="e">
        <f t="shared" si="3344"/>
        <v>#N/A</v>
      </c>
    </row>
    <row r="9415" spans="1:13">
      <c r="A9415" s="64" t="s">
        <v>80</v>
      </c>
      <c r="B9415" s="64"/>
      <c r="C9415" s="64" t="s">
        <v>81</v>
      </c>
      <c r="D9415" s="64"/>
      <c r="E9415" s="64"/>
    </row>
    <row r="9416" spans="1:13">
      <c r="C9416" s="64" t="s">
        <v>82</v>
      </c>
      <c r="D9416" s="64"/>
      <c r="E9416" s="64"/>
    </row>
    <row r="9417" spans="1:13">
      <c r="A9417" s="1" t="s">
        <v>84</v>
      </c>
    </row>
    <row r="9419" spans="1:13">
      <c r="A9419" s="1" t="s">
        <v>83</v>
      </c>
    </row>
    <row r="9421" spans="1:13" s="21" customFormat="1" ht="18.75" customHeight="1">
      <c r="A9421" s="89" t="s">
        <v>34</v>
      </c>
      <c r="B9421" s="89"/>
      <c r="C9421" s="89"/>
      <c r="D9421" s="89"/>
      <c r="E9421" s="89"/>
      <c r="I9421" s="21">
        <f t="shared" ref="I9421" si="3345">I9361+1</f>
        <v>158</v>
      </c>
    </row>
    <row r="9422" spans="1:13" s="21" customFormat="1" ht="30" customHeight="1">
      <c r="A9422" s="90" t="s">
        <v>35</v>
      </c>
      <c r="B9422" s="90"/>
      <c r="C9422" s="90"/>
      <c r="D9422" s="90"/>
      <c r="E9422" s="90"/>
      <c r="H9422" s="1"/>
      <c r="I9422" s="1"/>
      <c r="J9422" s="1"/>
      <c r="K9422" s="1"/>
      <c r="L9422" s="1"/>
      <c r="M9422" s="1"/>
    </row>
    <row r="9423" spans="1:13" ht="18.75" customHeight="1">
      <c r="A9423" s="22" t="s">
        <v>49</v>
      </c>
      <c r="B9423" s="91" t="str">
        <f>IF((SCH!$B$2=""),"",SCH!$B$2)</f>
        <v/>
      </c>
      <c r="C9423" s="91"/>
      <c r="D9423" s="91"/>
      <c r="E9423" s="92"/>
    </row>
    <row r="9424" spans="1:13" ht="18.75" customHeight="1">
      <c r="A9424" s="23" t="s">
        <v>50</v>
      </c>
      <c r="B9424" s="82" t="str">
        <f>IF((SCH!$B$3=""),"",SCH!$B$3)</f>
        <v/>
      </c>
      <c r="C9424" s="82"/>
      <c r="D9424" s="82"/>
      <c r="E9424" s="83"/>
    </row>
    <row r="9425" spans="1:13" ht="18.75" customHeight="1">
      <c r="A9425" s="23" t="s">
        <v>56</v>
      </c>
      <c r="B9425" s="46" t="str">
        <f>IF((SCH!$B$4=""),"",SCH!$B$4)</f>
        <v/>
      </c>
      <c r="C9425" s="24" t="s">
        <v>57</v>
      </c>
      <c r="D9425" s="82" t="str">
        <f>IF((SCH!$B$5=""),"",SCH!$B$5)</f>
        <v/>
      </c>
      <c r="E9425" s="83"/>
    </row>
    <row r="9426" spans="1:13" ht="18.75" customHeight="1">
      <c r="A9426" s="23" t="s">
        <v>51</v>
      </c>
      <c r="B9426" s="82" t="str">
        <f>IF((SCH!$B$6=""),"",SCH!$B$6)</f>
        <v/>
      </c>
      <c r="C9426" s="82"/>
      <c r="D9426" s="82"/>
      <c r="E9426" s="83"/>
    </row>
    <row r="9427" spans="1:13" ht="18.75" customHeight="1">
      <c r="A9427" s="23" t="s">
        <v>52</v>
      </c>
      <c r="B9427" s="82" t="str">
        <f>IF((SCH!$B$7=""),"",SCH!$B$7)</f>
        <v/>
      </c>
      <c r="C9427" s="82"/>
      <c r="D9427" s="82"/>
      <c r="E9427" s="83"/>
    </row>
    <row r="9428" spans="1:13" ht="18.75" customHeight="1">
      <c r="A9428" s="25" t="s">
        <v>53</v>
      </c>
      <c r="B9428" s="84" t="str">
        <f>IF((SCH!$B$8=""),"",SCH!$B$8)</f>
        <v/>
      </c>
      <c r="C9428" s="84"/>
      <c r="D9428" s="84"/>
      <c r="E9428" s="85"/>
    </row>
    <row r="9429" spans="1:13" ht="26.25" customHeight="1">
      <c r="A9429" s="86" t="s">
        <v>36</v>
      </c>
      <c r="B9429" s="86"/>
      <c r="C9429" s="86"/>
      <c r="D9429" s="86"/>
      <c r="E9429" s="86"/>
    </row>
    <row r="9430" spans="1:13" s="21" customFormat="1" ht="15" customHeight="1">
      <c r="A9430" s="87" t="s">
        <v>37</v>
      </c>
      <c r="B9430" s="87"/>
      <c r="C9430" s="87"/>
      <c r="D9430" s="87"/>
      <c r="E9430" s="87"/>
      <c r="H9430" s="1"/>
      <c r="I9430" s="1"/>
      <c r="J9430" s="1"/>
      <c r="K9430" s="1"/>
      <c r="L9430" s="1"/>
      <c r="M9430" s="1"/>
    </row>
    <row r="9431" spans="1:13" s="21" customFormat="1">
      <c r="A9431" s="88" t="s">
        <v>38</v>
      </c>
      <c r="B9431" s="88"/>
      <c r="C9431" s="88"/>
      <c r="D9431" s="88"/>
      <c r="E9431" s="88"/>
      <c r="H9431" s="1"/>
      <c r="I9431" s="1"/>
      <c r="J9431" s="1"/>
      <c r="K9431" s="1"/>
      <c r="L9431" s="1"/>
      <c r="M9431" s="1"/>
    </row>
    <row r="9432" spans="1:13" ht="26.25" customHeight="1">
      <c r="A9432" s="72" t="s">
        <v>39</v>
      </c>
      <c r="B9432" s="72"/>
      <c r="C9432" s="72"/>
      <c r="D9432" s="72"/>
      <c r="E9432" s="72"/>
    </row>
    <row r="9433" spans="1:13" ht="23.25">
      <c r="A9433" s="5" t="s">
        <v>45</v>
      </c>
      <c r="B9433" s="45">
        <f>VLOOKUP($I9421,DATA!$A$1:$V$200,2,FALSE)</f>
        <v>0</v>
      </c>
      <c r="C9433" s="43" t="s">
        <v>48</v>
      </c>
      <c r="D9433" s="81">
        <f>VLOOKUP($I9421,DATA!$A$1:$V$200,3,FALSE)</f>
        <v>0</v>
      </c>
      <c r="E9433" s="81"/>
    </row>
    <row r="9434" spans="1:13" ht="23.25">
      <c r="A9434" s="5" t="s">
        <v>46</v>
      </c>
      <c r="B9434" s="79">
        <f>VLOOKUP($I9421,DATA!$A$1:$V$200,4,FALSE)</f>
        <v>0</v>
      </c>
      <c r="C9434" s="79"/>
      <c r="D9434" s="79"/>
      <c r="E9434" s="79"/>
    </row>
    <row r="9435" spans="1:13" ht="23.25">
      <c r="A9435" s="5" t="s">
        <v>47</v>
      </c>
      <c r="B9435" s="79">
        <f>VLOOKUP($I9421,DATA!$A$1:$V$200,5,FALSE)</f>
        <v>0</v>
      </c>
      <c r="C9435" s="79"/>
      <c r="D9435" s="79"/>
      <c r="E9435" s="79"/>
    </row>
    <row r="9436" spans="1:13" ht="23.25" customHeight="1">
      <c r="A9436" s="5" t="s">
        <v>40</v>
      </c>
      <c r="B9436" s="79">
        <f>VLOOKUP($I9421,DATA!$A$1:$V$200,6,FALSE)</f>
        <v>0</v>
      </c>
      <c r="C9436" s="79"/>
      <c r="D9436" s="79"/>
      <c r="E9436" s="79"/>
    </row>
    <row r="9437" spans="1:13" ht="23.25" customHeight="1">
      <c r="A9437" s="5" t="s">
        <v>41</v>
      </c>
      <c r="B9437" s="79">
        <f>VLOOKUP($I9421,DATA!$A$1:$V$200,7,FALSE)</f>
        <v>0</v>
      </c>
      <c r="C9437" s="79"/>
      <c r="D9437" s="79"/>
      <c r="E9437" s="79"/>
    </row>
    <row r="9438" spans="1:13" ht="23.25" customHeight="1">
      <c r="A9438" s="5" t="s">
        <v>42</v>
      </c>
      <c r="B9438" s="79">
        <f>VLOOKUP($I9421,DATA!$A$1:$V$200,8,FALSE)</f>
        <v>0</v>
      </c>
      <c r="C9438" s="79"/>
      <c r="D9438" s="79"/>
      <c r="E9438" s="79"/>
    </row>
    <row r="9439" spans="1:13" ht="25.5">
      <c r="A9439" s="5" t="s">
        <v>43</v>
      </c>
      <c r="B9439" s="79">
        <f>VLOOKUP($I9421,DATA!$A$1:$V$200,9,FALSE)</f>
        <v>0</v>
      </c>
      <c r="C9439" s="79"/>
      <c r="D9439" s="79"/>
      <c r="E9439" s="79"/>
    </row>
    <row r="9440" spans="1:13" ht="22.5" customHeight="1">
      <c r="A9440" s="80" t="s">
        <v>44</v>
      </c>
      <c r="B9440" s="80"/>
      <c r="C9440" s="80"/>
      <c r="D9440" s="80"/>
      <c r="E9440" s="80"/>
    </row>
    <row r="9441" spans="1:5" ht="18.75" customHeight="1">
      <c r="A9441" s="72" t="s">
        <v>58</v>
      </c>
      <c r="B9441" s="72"/>
      <c r="C9441" s="72"/>
      <c r="D9441" s="72"/>
      <c r="E9441" s="72"/>
    </row>
    <row r="9442" spans="1:5" ht="22.5" customHeight="1">
      <c r="A9442" s="26" t="s">
        <v>74</v>
      </c>
    </row>
    <row r="9443" spans="1:5" ht="18" customHeight="1">
      <c r="A9443" s="44" t="s">
        <v>59</v>
      </c>
      <c r="B9443" s="73" t="s">
        <v>60</v>
      </c>
      <c r="C9443" s="74"/>
      <c r="D9443" s="73" t="s">
        <v>61</v>
      </c>
      <c r="E9443" s="74"/>
    </row>
    <row r="9444" spans="1:5" ht="37.5" customHeight="1">
      <c r="A9444" s="28" t="s">
        <v>62</v>
      </c>
      <c r="B9444" s="65" t="e">
        <f t="shared" ref="B9444" si="3346">HLOOKUP(D9444,$I$23:$M$32,2,FALSE)</f>
        <v>#N/A</v>
      </c>
      <c r="C9444" s="66"/>
      <c r="D9444" s="68">
        <f>VLOOKUP($I9421,DATA!$A$1:$V$200,10,FALSE)</f>
        <v>0</v>
      </c>
      <c r="E9444" s="69"/>
    </row>
    <row r="9445" spans="1:5" ht="37.5" customHeight="1">
      <c r="A9445" s="28" t="s">
        <v>63</v>
      </c>
      <c r="B9445" s="65" t="e">
        <f t="shared" ref="B9445" si="3347">HLOOKUP(D9444,$I$23:$M$32,3,FALSE)</f>
        <v>#N/A</v>
      </c>
      <c r="C9445" s="66"/>
      <c r="D9445" s="68">
        <f>VLOOKUP($I9421,DATA!$A$1:$V$200,11,FALSE)</f>
        <v>0</v>
      </c>
      <c r="E9445" s="69"/>
    </row>
    <row r="9446" spans="1:5" ht="37.5" customHeight="1">
      <c r="A9446" s="28" t="s">
        <v>64</v>
      </c>
      <c r="B9446" s="65" t="e">
        <f t="shared" ref="B9446" si="3348">HLOOKUP(D9444,$I$23:$M$32,4,FALSE)</f>
        <v>#N/A</v>
      </c>
      <c r="C9446" s="66"/>
      <c r="D9446" s="68">
        <f>VLOOKUP($I9421,DATA!$A$1:$V$200,12,FALSE)</f>
        <v>0</v>
      </c>
      <c r="E9446" s="69"/>
    </row>
    <row r="9447" spans="1:5" ht="21.75" customHeight="1">
      <c r="A9447" s="26" t="s">
        <v>75</v>
      </c>
    </row>
    <row r="9448" spans="1:5" ht="18" customHeight="1">
      <c r="A9448" s="75" t="s">
        <v>65</v>
      </c>
      <c r="B9448" s="73" t="s">
        <v>60</v>
      </c>
      <c r="C9448" s="74"/>
      <c r="D9448" s="73" t="s">
        <v>61</v>
      </c>
      <c r="E9448" s="74"/>
    </row>
    <row r="9449" spans="1:5" ht="37.5" customHeight="1">
      <c r="A9449" s="76"/>
      <c r="B9449" s="65" t="e">
        <f t="shared" ref="B9449" si="3349">HLOOKUP(D9444,$I$23:$M$32,5,FALSE)</f>
        <v>#N/A</v>
      </c>
      <c r="C9449" s="66"/>
      <c r="D9449" s="68">
        <f>VLOOKUP($I9421,DATA!$A$1:$V$200,13,FALSE)</f>
        <v>0</v>
      </c>
      <c r="E9449" s="69"/>
    </row>
    <row r="9450" spans="1:5" ht="22.5" customHeight="1">
      <c r="A9450" s="26" t="s">
        <v>76</v>
      </c>
    </row>
    <row r="9451" spans="1:5" ht="18" customHeight="1">
      <c r="A9451" s="77" t="s">
        <v>66</v>
      </c>
      <c r="B9451" s="73" t="s">
        <v>60</v>
      </c>
      <c r="C9451" s="74"/>
      <c r="D9451" s="73" t="s">
        <v>61</v>
      </c>
      <c r="E9451" s="74"/>
    </row>
    <row r="9452" spans="1:5" ht="37.5" customHeight="1">
      <c r="A9452" s="78"/>
      <c r="B9452" s="65" t="e">
        <f t="shared" ref="B9452" si="3350">HLOOKUP(D9444,$I$23:$M$32,6,FALSE)</f>
        <v>#N/A</v>
      </c>
      <c r="C9452" s="66"/>
      <c r="D9452" s="68">
        <f>VLOOKUP($I9421,DATA!$A$1:$V$200,14,FALSE)</f>
        <v>0</v>
      </c>
      <c r="E9452" s="69"/>
    </row>
    <row r="9453" spans="1:5" ht="22.5" customHeight="1">
      <c r="A9453" s="26" t="s">
        <v>77</v>
      </c>
    </row>
    <row r="9454" spans="1:5" ht="30" customHeight="1">
      <c r="A9454" s="27" t="s">
        <v>67</v>
      </c>
      <c r="B9454" s="73" t="s">
        <v>60</v>
      </c>
      <c r="C9454" s="74"/>
      <c r="D9454" s="73" t="s">
        <v>61</v>
      </c>
      <c r="E9454" s="74"/>
    </row>
    <row r="9455" spans="1:5" ht="37.5" customHeight="1">
      <c r="A9455" s="28" t="s">
        <v>68</v>
      </c>
      <c r="B9455" s="65" t="e">
        <f t="shared" ref="B9455" si="3351">HLOOKUP(D9444,$I$23:$M$32,7,FALSE)</f>
        <v>#N/A</v>
      </c>
      <c r="C9455" s="66"/>
      <c r="D9455" s="68">
        <f>VLOOKUP($I9421,DATA!$A$1:$V$200,15,FALSE)</f>
        <v>0</v>
      </c>
      <c r="E9455" s="69"/>
    </row>
    <row r="9456" spans="1:5" ht="37.5" customHeight="1">
      <c r="A9456" s="28" t="s">
        <v>69</v>
      </c>
      <c r="B9456" s="65" t="e">
        <f t="shared" ref="B9456" si="3352">HLOOKUP(D9444,$I$23:$M$32,8,FALSE)</f>
        <v>#N/A</v>
      </c>
      <c r="C9456" s="66"/>
      <c r="D9456" s="68">
        <f>VLOOKUP($I9421,DATA!$A$1:$V$200,16,FALSE)</f>
        <v>0</v>
      </c>
      <c r="E9456" s="69"/>
    </row>
    <row r="9457" spans="1:13" ht="45" customHeight="1">
      <c r="A9457" s="29" t="s">
        <v>70</v>
      </c>
      <c r="B9457" s="65" t="e">
        <f t="shared" ref="B9457" si="3353">HLOOKUP(D9444,$I$23:$M$32,9,FALSE)</f>
        <v>#N/A</v>
      </c>
      <c r="C9457" s="66"/>
      <c r="D9457" s="68">
        <f>VLOOKUP($I9421,DATA!$A$1:$V$200,17,FALSE)</f>
        <v>0</v>
      </c>
      <c r="E9457" s="69"/>
    </row>
    <row r="9458" spans="1:13" ht="37.5" customHeight="1">
      <c r="A9458" s="28" t="s">
        <v>71</v>
      </c>
      <c r="B9458" s="65" t="e">
        <f t="shared" ref="B9458" si="3354">HLOOKUP(D9444,$I$23:$M$32,10,FALSE)</f>
        <v>#N/A</v>
      </c>
      <c r="C9458" s="66"/>
      <c r="D9458" s="68">
        <f>VLOOKUP($I9421,DATA!$A$1:$V$200,18,FALSE)</f>
        <v>0</v>
      </c>
      <c r="E9458" s="69"/>
    </row>
    <row r="9459" spans="1:13" ht="37.5" customHeight="1">
      <c r="A9459" s="30"/>
      <c r="B9459" s="31"/>
      <c r="C9459" s="31"/>
      <c r="D9459" s="32"/>
      <c r="E9459" s="32"/>
    </row>
    <row r="9460" spans="1:13" ht="18.75" customHeight="1">
      <c r="A9460" s="72" t="s">
        <v>72</v>
      </c>
      <c r="B9460" s="72"/>
      <c r="C9460" s="72"/>
      <c r="D9460" s="72"/>
      <c r="E9460" s="72"/>
    </row>
    <row r="9461" spans="1:13" ht="22.5" customHeight="1">
      <c r="A9461" s="26" t="s">
        <v>78</v>
      </c>
    </row>
    <row r="9462" spans="1:13" ht="30" customHeight="1">
      <c r="A9462" s="27" t="s">
        <v>73</v>
      </c>
      <c r="B9462" s="73" t="s">
        <v>60</v>
      </c>
      <c r="C9462" s="74"/>
      <c r="D9462" s="73" t="s">
        <v>61</v>
      </c>
      <c r="E9462" s="74"/>
      <c r="I9462" s="1" t="s">
        <v>26</v>
      </c>
      <c r="J9462" s="1" t="s">
        <v>25</v>
      </c>
      <c r="K9462" s="1" t="s">
        <v>194</v>
      </c>
      <c r="L9462" s="1" t="s">
        <v>195</v>
      </c>
      <c r="M9462" s="1" t="s">
        <v>196</v>
      </c>
    </row>
    <row r="9463" spans="1:13" ht="52.5" customHeight="1">
      <c r="A9463" s="29" t="str">
        <f>GRD!$L$4</f>
        <v>SELECT</v>
      </c>
      <c r="B9463" s="65" t="e">
        <f t="shared" ref="B9463:B9464" si="3355">HLOOKUP(D9463,$I$42:$M$44,$G9463,FALSE)</f>
        <v>#N/A</v>
      </c>
      <c r="C9463" s="66"/>
      <c r="D9463" s="68">
        <f>VLOOKUP($I9421,DATA!$A$1:$V$200,19,FALSE)</f>
        <v>0</v>
      </c>
      <c r="E9463" s="69"/>
      <c r="G9463" s="1">
        <v>2</v>
      </c>
      <c r="H9463" s="1" t="str">
        <f t="shared" ref="H9463:H9464" si="3356">A9463</f>
        <v>SELECT</v>
      </c>
      <c r="I9463" s="1" t="e">
        <f t="shared" ref="I9463:I9464" si="3357">VLOOKUP($H9463,$H$3:$M$15,2,FALSE)</f>
        <v>#N/A</v>
      </c>
      <c r="J9463" s="1" t="e">
        <f t="shared" ref="J9463:J9464" si="3358">VLOOKUP($H9463,$H$3:$M$15,3,FALSE)</f>
        <v>#N/A</v>
      </c>
      <c r="K9463" s="1" t="e">
        <f t="shared" ref="K9463:K9464" si="3359">VLOOKUP($H9463,$H$3:$M$15,4,FALSE)</f>
        <v>#N/A</v>
      </c>
      <c r="L9463" s="1" t="e">
        <f t="shared" ref="L9463:L9464" si="3360">VLOOKUP($H9463,$H$3:$M$15,5,FALSE)</f>
        <v>#N/A</v>
      </c>
      <c r="M9463" s="1" t="e">
        <f t="shared" ref="M9463:M9464" si="3361">VLOOKUP($H9463,$H$3:$M$15,6,FALSE)</f>
        <v>#N/A</v>
      </c>
    </row>
    <row r="9464" spans="1:13" ht="52.5" customHeight="1">
      <c r="A9464" s="29" t="str">
        <f>GRD!$M$4</f>
        <v>SELECT</v>
      </c>
      <c r="B9464" s="65" t="e">
        <f t="shared" si="3355"/>
        <v>#N/A</v>
      </c>
      <c r="C9464" s="66"/>
      <c r="D9464" s="68">
        <f>VLOOKUP($I9421,DATA!$A$1:$V$200,20,FALSE)</f>
        <v>0</v>
      </c>
      <c r="E9464" s="69"/>
      <c r="G9464" s="1">
        <v>3</v>
      </c>
      <c r="H9464" s="1" t="str">
        <f t="shared" si="3356"/>
        <v>SELECT</v>
      </c>
      <c r="I9464" s="1" t="e">
        <f t="shared" si="3357"/>
        <v>#N/A</v>
      </c>
      <c r="J9464" s="1" t="e">
        <f t="shared" si="3358"/>
        <v>#N/A</v>
      </c>
      <c r="K9464" s="1" t="e">
        <f t="shared" si="3359"/>
        <v>#N/A</v>
      </c>
      <c r="L9464" s="1" t="e">
        <f t="shared" si="3360"/>
        <v>#N/A</v>
      </c>
      <c r="M9464" s="1" t="e">
        <f t="shared" si="3361"/>
        <v>#N/A</v>
      </c>
    </row>
    <row r="9465" spans="1:13" ht="37.5" customHeight="1">
      <c r="A9465" s="70" t="s">
        <v>79</v>
      </c>
      <c r="B9465" s="70"/>
      <c r="C9465" s="70"/>
      <c r="D9465" s="70"/>
      <c r="E9465" s="70"/>
    </row>
    <row r="9466" spans="1:13" ht="12" customHeight="1">
      <c r="A9466" s="33"/>
      <c r="B9466" s="33"/>
      <c r="C9466" s="33"/>
      <c r="D9466" s="33"/>
      <c r="E9466" s="33"/>
    </row>
    <row r="9467" spans="1:13" ht="30" customHeight="1">
      <c r="A9467" s="27" t="s">
        <v>73</v>
      </c>
      <c r="B9467" s="71" t="s">
        <v>60</v>
      </c>
      <c r="C9467" s="71"/>
      <c r="D9467" s="71" t="s">
        <v>61</v>
      </c>
      <c r="E9467" s="71"/>
      <c r="I9467" s="1" t="s">
        <v>26</v>
      </c>
      <c r="J9467" s="1" t="s">
        <v>25</v>
      </c>
      <c r="K9467" s="1" t="s">
        <v>194</v>
      </c>
      <c r="L9467" s="1" t="s">
        <v>195</v>
      </c>
      <c r="M9467" s="1" t="s">
        <v>196</v>
      </c>
    </row>
    <row r="9468" spans="1:13" ht="52.5" customHeight="1">
      <c r="A9468" s="29" t="str">
        <f>GRD!$N$4</f>
        <v>SELECT</v>
      </c>
      <c r="B9468" s="65" t="e">
        <f t="shared" ref="B9468:B9469" si="3362">HLOOKUP(D9468,$I$47:$M$49,$G9468,FALSE)</f>
        <v>#N/A</v>
      </c>
      <c r="C9468" s="66"/>
      <c r="D9468" s="67">
        <f>VLOOKUP($I9421,DATA!$A$1:$V$200,21,FALSE)</f>
        <v>0</v>
      </c>
      <c r="E9468" s="67"/>
      <c r="G9468" s="1">
        <v>2</v>
      </c>
      <c r="H9468" s="1" t="str">
        <f t="shared" ref="H9468:H9469" si="3363">A9468</f>
        <v>SELECT</v>
      </c>
      <c r="I9468" s="1" t="e">
        <f t="shared" si="3340"/>
        <v>#N/A</v>
      </c>
      <c r="J9468" s="1" t="e">
        <f t="shared" si="3341"/>
        <v>#N/A</v>
      </c>
      <c r="K9468" s="1" t="e">
        <f t="shared" si="3342"/>
        <v>#N/A</v>
      </c>
      <c r="L9468" s="1" t="e">
        <f t="shared" si="3343"/>
        <v>#N/A</v>
      </c>
      <c r="M9468" s="1" t="e">
        <f t="shared" si="3344"/>
        <v>#N/A</v>
      </c>
    </row>
    <row r="9469" spans="1:13" ht="52.5" customHeight="1">
      <c r="A9469" s="29" t="str">
        <f>GRD!$O$4</f>
        <v>SELECT</v>
      </c>
      <c r="B9469" s="65" t="e">
        <f t="shared" si="3362"/>
        <v>#N/A</v>
      </c>
      <c r="C9469" s="66"/>
      <c r="D9469" s="67">
        <f>VLOOKUP($I9421,DATA!$A$1:$V$200,22,FALSE)</f>
        <v>0</v>
      </c>
      <c r="E9469" s="67"/>
      <c r="G9469" s="1">
        <v>3</v>
      </c>
      <c r="H9469" s="1" t="str">
        <f t="shared" si="3363"/>
        <v>SELECT</v>
      </c>
      <c r="I9469" s="1" t="e">
        <f t="shared" si="3340"/>
        <v>#N/A</v>
      </c>
      <c r="J9469" s="1" t="e">
        <f t="shared" si="3341"/>
        <v>#N/A</v>
      </c>
      <c r="K9469" s="1" t="e">
        <f t="shared" si="3342"/>
        <v>#N/A</v>
      </c>
      <c r="L9469" s="1" t="e">
        <f t="shared" si="3343"/>
        <v>#N/A</v>
      </c>
      <c r="M9469" s="1" t="e">
        <f t="shared" si="3344"/>
        <v>#N/A</v>
      </c>
    </row>
    <row r="9475" spans="1:13">
      <c r="A9475" s="64" t="s">
        <v>80</v>
      </c>
      <c r="B9475" s="64"/>
      <c r="C9475" s="64" t="s">
        <v>81</v>
      </c>
      <c r="D9475" s="64"/>
      <c r="E9475" s="64"/>
    </row>
    <row r="9476" spans="1:13">
      <c r="C9476" s="64" t="s">
        <v>82</v>
      </c>
      <c r="D9476" s="64"/>
      <c r="E9476" s="64"/>
    </row>
    <row r="9477" spans="1:13">
      <c r="A9477" s="1" t="s">
        <v>84</v>
      </c>
    </row>
    <row r="9479" spans="1:13">
      <c r="A9479" s="1" t="s">
        <v>83</v>
      </c>
    </row>
    <row r="9481" spans="1:13" s="21" customFormat="1" ht="18.75" customHeight="1">
      <c r="A9481" s="89" t="s">
        <v>34</v>
      </c>
      <c r="B9481" s="89"/>
      <c r="C9481" s="89"/>
      <c r="D9481" s="89"/>
      <c r="E9481" s="89"/>
      <c r="I9481" s="21">
        <f t="shared" ref="I9481" si="3364">I9421+1</f>
        <v>159</v>
      </c>
    </row>
    <row r="9482" spans="1:13" s="21" customFormat="1" ht="30" customHeight="1">
      <c r="A9482" s="90" t="s">
        <v>35</v>
      </c>
      <c r="B9482" s="90"/>
      <c r="C9482" s="90"/>
      <c r="D9482" s="90"/>
      <c r="E9482" s="90"/>
      <c r="H9482" s="1"/>
      <c r="I9482" s="1"/>
      <c r="J9482" s="1"/>
      <c r="K9482" s="1"/>
      <c r="L9482" s="1"/>
      <c r="M9482" s="1"/>
    </row>
    <row r="9483" spans="1:13" ht="18.75" customHeight="1">
      <c r="A9483" s="22" t="s">
        <v>49</v>
      </c>
      <c r="B9483" s="91" t="str">
        <f>IF((SCH!$B$2=""),"",SCH!$B$2)</f>
        <v/>
      </c>
      <c r="C9483" s="91"/>
      <c r="D9483" s="91"/>
      <c r="E9483" s="92"/>
    </row>
    <row r="9484" spans="1:13" ht="18.75" customHeight="1">
      <c r="A9484" s="23" t="s">
        <v>50</v>
      </c>
      <c r="B9484" s="82" t="str">
        <f>IF((SCH!$B$3=""),"",SCH!$B$3)</f>
        <v/>
      </c>
      <c r="C9484" s="82"/>
      <c r="D9484" s="82"/>
      <c r="E9484" s="83"/>
    </row>
    <row r="9485" spans="1:13" ht="18.75" customHeight="1">
      <c r="A9485" s="23" t="s">
        <v>56</v>
      </c>
      <c r="B9485" s="46" t="str">
        <f>IF((SCH!$B$4=""),"",SCH!$B$4)</f>
        <v/>
      </c>
      <c r="C9485" s="24" t="s">
        <v>57</v>
      </c>
      <c r="D9485" s="82" t="str">
        <f>IF((SCH!$B$5=""),"",SCH!$B$5)</f>
        <v/>
      </c>
      <c r="E9485" s="83"/>
    </row>
    <row r="9486" spans="1:13" ht="18.75" customHeight="1">
      <c r="A9486" s="23" t="s">
        <v>51</v>
      </c>
      <c r="B9486" s="82" t="str">
        <f>IF((SCH!$B$6=""),"",SCH!$B$6)</f>
        <v/>
      </c>
      <c r="C9486" s="82"/>
      <c r="D9486" s="82"/>
      <c r="E9486" s="83"/>
    </row>
    <row r="9487" spans="1:13" ht="18.75" customHeight="1">
      <c r="A9487" s="23" t="s">
        <v>52</v>
      </c>
      <c r="B9487" s="82" t="str">
        <f>IF((SCH!$B$7=""),"",SCH!$B$7)</f>
        <v/>
      </c>
      <c r="C9487" s="82"/>
      <c r="D9487" s="82"/>
      <c r="E9487" s="83"/>
    </row>
    <row r="9488" spans="1:13" ht="18.75" customHeight="1">
      <c r="A9488" s="25" t="s">
        <v>53</v>
      </c>
      <c r="B9488" s="84" t="str">
        <f>IF((SCH!$B$8=""),"",SCH!$B$8)</f>
        <v/>
      </c>
      <c r="C9488" s="84"/>
      <c r="D9488" s="84"/>
      <c r="E9488" s="85"/>
    </row>
    <row r="9489" spans="1:13" ht="26.25" customHeight="1">
      <c r="A9489" s="86" t="s">
        <v>36</v>
      </c>
      <c r="B9489" s="86"/>
      <c r="C9489" s="86"/>
      <c r="D9489" s="86"/>
      <c r="E9489" s="86"/>
    </row>
    <row r="9490" spans="1:13" s="21" customFormat="1" ht="15" customHeight="1">
      <c r="A9490" s="87" t="s">
        <v>37</v>
      </c>
      <c r="B9490" s="87"/>
      <c r="C9490" s="87"/>
      <c r="D9490" s="87"/>
      <c r="E9490" s="87"/>
      <c r="H9490" s="1"/>
      <c r="I9490" s="1"/>
      <c r="J9490" s="1"/>
      <c r="K9490" s="1"/>
      <c r="L9490" s="1"/>
      <c r="M9490" s="1"/>
    </row>
    <row r="9491" spans="1:13" s="21" customFormat="1">
      <c r="A9491" s="88" t="s">
        <v>38</v>
      </c>
      <c r="B9491" s="88"/>
      <c r="C9491" s="88"/>
      <c r="D9491" s="88"/>
      <c r="E9491" s="88"/>
      <c r="H9491" s="1"/>
      <c r="I9491" s="1"/>
      <c r="J9491" s="1"/>
      <c r="K9491" s="1"/>
      <c r="L9491" s="1"/>
      <c r="M9491" s="1"/>
    </row>
    <row r="9492" spans="1:13" ht="26.25" customHeight="1">
      <c r="A9492" s="72" t="s">
        <v>39</v>
      </c>
      <c r="B9492" s="72"/>
      <c r="C9492" s="72"/>
      <c r="D9492" s="72"/>
      <c r="E9492" s="72"/>
    </row>
    <row r="9493" spans="1:13" ht="23.25">
      <c r="A9493" s="5" t="s">
        <v>45</v>
      </c>
      <c r="B9493" s="45">
        <f>VLOOKUP($I9481,DATA!$A$1:$V$200,2,FALSE)</f>
        <v>0</v>
      </c>
      <c r="C9493" s="43" t="s">
        <v>48</v>
      </c>
      <c r="D9493" s="81">
        <f>VLOOKUP($I9481,DATA!$A$1:$V$200,3,FALSE)</f>
        <v>0</v>
      </c>
      <c r="E9493" s="81"/>
    </row>
    <row r="9494" spans="1:13" ht="23.25">
      <c r="A9494" s="5" t="s">
        <v>46</v>
      </c>
      <c r="B9494" s="79">
        <f>VLOOKUP($I9481,DATA!$A$1:$V$200,4,FALSE)</f>
        <v>0</v>
      </c>
      <c r="C9494" s="79"/>
      <c r="D9494" s="79"/>
      <c r="E9494" s="79"/>
    </row>
    <row r="9495" spans="1:13" ht="23.25">
      <c r="A9495" s="5" t="s">
        <v>47</v>
      </c>
      <c r="B9495" s="79">
        <f>VLOOKUP($I9481,DATA!$A$1:$V$200,5,FALSE)</f>
        <v>0</v>
      </c>
      <c r="C9495" s="79"/>
      <c r="D9495" s="79"/>
      <c r="E9495" s="79"/>
    </row>
    <row r="9496" spans="1:13" ht="23.25" customHeight="1">
      <c r="A9496" s="5" t="s">
        <v>40</v>
      </c>
      <c r="B9496" s="79">
        <f>VLOOKUP($I9481,DATA!$A$1:$V$200,6,FALSE)</f>
        <v>0</v>
      </c>
      <c r="C9496" s="79"/>
      <c r="D9496" s="79"/>
      <c r="E9496" s="79"/>
    </row>
    <row r="9497" spans="1:13" ht="23.25" customHeight="1">
      <c r="A9497" s="5" t="s">
        <v>41</v>
      </c>
      <c r="B9497" s="79">
        <f>VLOOKUP($I9481,DATA!$A$1:$V$200,7,FALSE)</f>
        <v>0</v>
      </c>
      <c r="C9497" s="79"/>
      <c r="D9497" s="79"/>
      <c r="E9497" s="79"/>
    </row>
    <row r="9498" spans="1:13" ht="23.25" customHeight="1">
      <c r="A9498" s="5" t="s">
        <v>42</v>
      </c>
      <c r="B9498" s="79">
        <f>VLOOKUP($I9481,DATA!$A$1:$V$200,8,FALSE)</f>
        <v>0</v>
      </c>
      <c r="C9498" s="79"/>
      <c r="D9498" s="79"/>
      <c r="E9498" s="79"/>
    </row>
    <row r="9499" spans="1:13" ht="25.5">
      <c r="A9499" s="5" t="s">
        <v>43</v>
      </c>
      <c r="B9499" s="79">
        <f>VLOOKUP($I9481,DATA!$A$1:$V$200,9,FALSE)</f>
        <v>0</v>
      </c>
      <c r="C9499" s="79"/>
      <c r="D9499" s="79"/>
      <c r="E9499" s="79"/>
    </row>
    <row r="9500" spans="1:13" ht="22.5" customHeight="1">
      <c r="A9500" s="80" t="s">
        <v>44</v>
      </c>
      <c r="B9500" s="80"/>
      <c r="C9500" s="80"/>
      <c r="D9500" s="80"/>
      <c r="E9500" s="80"/>
    </row>
    <row r="9501" spans="1:13" ht="18.75" customHeight="1">
      <c r="A9501" s="72" t="s">
        <v>58</v>
      </c>
      <c r="B9501" s="72"/>
      <c r="C9501" s="72"/>
      <c r="D9501" s="72"/>
      <c r="E9501" s="72"/>
    </row>
    <row r="9502" spans="1:13" ht="22.5" customHeight="1">
      <c r="A9502" s="26" t="s">
        <v>74</v>
      </c>
    </row>
    <row r="9503" spans="1:13" ht="18" customHeight="1">
      <c r="A9503" s="44" t="s">
        <v>59</v>
      </c>
      <c r="B9503" s="73" t="s">
        <v>60</v>
      </c>
      <c r="C9503" s="74"/>
      <c r="D9503" s="73" t="s">
        <v>61</v>
      </c>
      <c r="E9503" s="74"/>
    </row>
    <row r="9504" spans="1:13" ht="37.5" customHeight="1">
      <c r="A9504" s="28" t="s">
        <v>62</v>
      </c>
      <c r="B9504" s="65" t="e">
        <f t="shared" ref="B9504" si="3365">HLOOKUP(D9504,$I$23:$M$32,2,FALSE)</f>
        <v>#N/A</v>
      </c>
      <c r="C9504" s="66"/>
      <c r="D9504" s="68">
        <f>VLOOKUP($I9481,DATA!$A$1:$V$200,10,FALSE)</f>
        <v>0</v>
      </c>
      <c r="E9504" s="69"/>
    </row>
    <row r="9505" spans="1:5" ht="37.5" customHeight="1">
      <c r="A9505" s="28" t="s">
        <v>63</v>
      </c>
      <c r="B9505" s="65" t="e">
        <f t="shared" ref="B9505" si="3366">HLOOKUP(D9504,$I$23:$M$32,3,FALSE)</f>
        <v>#N/A</v>
      </c>
      <c r="C9505" s="66"/>
      <c r="D9505" s="68">
        <f>VLOOKUP($I9481,DATA!$A$1:$V$200,11,FALSE)</f>
        <v>0</v>
      </c>
      <c r="E9505" s="69"/>
    </row>
    <row r="9506" spans="1:5" ht="37.5" customHeight="1">
      <c r="A9506" s="28" t="s">
        <v>64</v>
      </c>
      <c r="B9506" s="65" t="e">
        <f t="shared" ref="B9506" si="3367">HLOOKUP(D9504,$I$23:$M$32,4,FALSE)</f>
        <v>#N/A</v>
      </c>
      <c r="C9506" s="66"/>
      <c r="D9506" s="68">
        <f>VLOOKUP($I9481,DATA!$A$1:$V$200,12,FALSE)</f>
        <v>0</v>
      </c>
      <c r="E9506" s="69"/>
    </row>
    <row r="9507" spans="1:5" ht="21.75" customHeight="1">
      <c r="A9507" s="26" t="s">
        <v>75</v>
      </c>
    </row>
    <row r="9508" spans="1:5" ht="18" customHeight="1">
      <c r="A9508" s="75" t="s">
        <v>65</v>
      </c>
      <c r="B9508" s="73" t="s">
        <v>60</v>
      </c>
      <c r="C9508" s="74"/>
      <c r="D9508" s="73" t="s">
        <v>61</v>
      </c>
      <c r="E9508" s="74"/>
    </row>
    <row r="9509" spans="1:5" ht="37.5" customHeight="1">
      <c r="A9509" s="76"/>
      <c r="B9509" s="65" t="e">
        <f t="shared" ref="B9509" si="3368">HLOOKUP(D9504,$I$23:$M$32,5,FALSE)</f>
        <v>#N/A</v>
      </c>
      <c r="C9509" s="66"/>
      <c r="D9509" s="68">
        <f>VLOOKUP($I9481,DATA!$A$1:$V$200,13,FALSE)</f>
        <v>0</v>
      </c>
      <c r="E9509" s="69"/>
    </row>
    <row r="9510" spans="1:5" ht="22.5" customHeight="1">
      <c r="A9510" s="26" t="s">
        <v>76</v>
      </c>
    </row>
    <row r="9511" spans="1:5" ht="18" customHeight="1">
      <c r="A9511" s="77" t="s">
        <v>66</v>
      </c>
      <c r="B9511" s="73" t="s">
        <v>60</v>
      </c>
      <c r="C9511" s="74"/>
      <c r="D9511" s="73" t="s">
        <v>61</v>
      </c>
      <c r="E9511" s="74"/>
    </row>
    <row r="9512" spans="1:5" ht="37.5" customHeight="1">
      <c r="A9512" s="78"/>
      <c r="B9512" s="65" t="e">
        <f t="shared" ref="B9512" si="3369">HLOOKUP(D9504,$I$23:$M$32,6,FALSE)</f>
        <v>#N/A</v>
      </c>
      <c r="C9512" s="66"/>
      <c r="D9512" s="68">
        <f>VLOOKUP($I9481,DATA!$A$1:$V$200,14,FALSE)</f>
        <v>0</v>
      </c>
      <c r="E9512" s="69"/>
    </row>
    <row r="9513" spans="1:5" ht="22.5" customHeight="1">
      <c r="A9513" s="26" t="s">
        <v>77</v>
      </c>
    </row>
    <row r="9514" spans="1:5" ht="30" customHeight="1">
      <c r="A9514" s="27" t="s">
        <v>67</v>
      </c>
      <c r="B9514" s="73" t="s">
        <v>60</v>
      </c>
      <c r="C9514" s="74"/>
      <c r="D9514" s="73" t="s">
        <v>61</v>
      </c>
      <c r="E9514" s="74"/>
    </row>
    <row r="9515" spans="1:5" ht="37.5" customHeight="1">
      <c r="A9515" s="28" t="s">
        <v>68</v>
      </c>
      <c r="B9515" s="65" t="e">
        <f t="shared" ref="B9515" si="3370">HLOOKUP(D9504,$I$23:$M$32,7,FALSE)</f>
        <v>#N/A</v>
      </c>
      <c r="C9515" s="66"/>
      <c r="D9515" s="68">
        <f>VLOOKUP($I9481,DATA!$A$1:$V$200,15,FALSE)</f>
        <v>0</v>
      </c>
      <c r="E9515" s="69"/>
    </row>
    <row r="9516" spans="1:5" ht="37.5" customHeight="1">
      <c r="A9516" s="28" t="s">
        <v>69</v>
      </c>
      <c r="B9516" s="65" t="e">
        <f t="shared" ref="B9516" si="3371">HLOOKUP(D9504,$I$23:$M$32,8,FALSE)</f>
        <v>#N/A</v>
      </c>
      <c r="C9516" s="66"/>
      <c r="D9516" s="68">
        <f>VLOOKUP($I9481,DATA!$A$1:$V$200,16,FALSE)</f>
        <v>0</v>
      </c>
      <c r="E9516" s="69"/>
    </row>
    <row r="9517" spans="1:5" ht="45" customHeight="1">
      <c r="A9517" s="29" t="s">
        <v>70</v>
      </c>
      <c r="B9517" s="65" t="e">
        <f t="shared" ref="B9517" si="3372">HLOOKUP(D9504,$I$23:$M$32,9,FALSE)</f>
        <v>#N/A</v>
      </c>
      <c r="C9517" s="66"/>
      <c r="D9517" s="68">
        <f>VLOOKUP($I9481,DATA!$A$1:$V$200,17,FALSE)</f>
        <v>0</v>
      </c>
      <c r="E9517" s="69"/>
    </row>
    <row r="9518" spans="1:5" ht="37.5" customHeight="1">
      <c r="A9518" s="28" t="s">
        <v>71</v>
      </c>
      <c r="B9518" s="65" t="e">
        <f t="shared" ref="B9518" si="3373">HLOOKUP(D9504,$I$23:$M$32,10,FALSE)</f>
        <v>#N/A</v>
      </c>
      <c r="C9518" s="66"/>
      <c r="D9518" s="68">
        <f>VLOOKUP($I9481,DATA!$A$1:$V$200,18,FALSE)</f>
        <v>0</v>
      </c>
      <c r="E9518" s="69"/>
    </row>
    <row r="9519" spans="1:5" ht="37.5" customHeight="1">
      <c r="A9519" s="30"/>
      <c r="B9519" s="31"/>
      <c r="C9519" s="31"/>
      <c r="D9519" s="32"/>
      <c r="E9519" s="32"/>
    </row>
    <row r="9520" spans="1:5" ht="18.75" customHeight="1">
      <c r="A9520" s="72" t="s">
        <v>72</v>
      </c>
      <c r="B9520" s="72"/>
      <c r="C9520" s="72"/>
      <c r="D9520" s="72"/>
      <c r="E9520" s="72"/>
    </row>
    <row r="9521" spans="1:13" ht="22.5" customHeight="1">
      <c r="A9521" s="26" t="s">
        <v>78</v>
      </c>
    </row>
    <row r="9522" spans="1:13" ht="30" customHeight="1">
      <c r="A9522" s="27" t="s">
        <v>73</v>
      </c>
      <c r="B9522" s="73" t="s">
        <v>60</v>
      </c>
      <c r="C9522" s="74"/>
      <c r="D9522" s="73" t="s">
        <v>61</v>
      </c>
      <c r="E9522" s="74"/>
      <c r="I9522" s="1" t="s">
        <v>26</v>
      </c>
      <c r="J9522" s="1" t="s">
        <v>25</v>
      </c>
      <c r="K9522" s="1" t="s">
        <v>194</v>
      </c>
      <c r="L9522" s="1" t="s">
        <v>195</v>
      </c>
      <c r="M9522" s="1" t="s">
        <v>196</v>
      </c>
    </row>
    <row r="9523" spans="1:13" ht="52.5" customHeight="1">
      <c r="A9523" s="29" t="str">
        <f>GRD!$L$4</f>
        <v>SELECT</v>
      </c>
      <c r="B9523" s="65" t="e">
        <f t="shared" ref="B9523:B9524" si="3374">HLOOKUP(D9523,$I$42:$M$44,$G9523,FALSE)</f>
        <v>#N/A</v>
      </c>
      <c r="C9523" s="66"/>
      <c r="D9523" s="68">
        <f>VLOOKUP($I9481,DATA!$A$1:$V$200,19,FALSE)</f>
        <v>0</v>
      </c>
      <c r="E9523" s="69"/>
      <c r="G9523" s="1">
        <v>2</v>
      </c>
      <c r="H9523" s="1" t="str">
        <f t="shared" ref="H9523:H9524" si="3375">A9523</f>
        <v>SELECT</v>
      </c>
      <c r="I9523" s="1" t="e">
        <f t="shared" ref="I9523:I9524" si="3376">VLOOKUP($H9523,$H$3:$M$15,2,FALSE)</f>
        <v>#N/A</v>
      </c>
      <c r="J9523" s="1" t="e">
        <f t="shared" ref="J9523:J9524" si="3377">VLOOKUP($H9523,$H$3:$M$15,3,FALSE)</f>
        <v>#N/A</v>
      </c>
      <c r="K9523" s="1" t="e">
        <f t="shared" ref="K9523:K9524" si="3378">VLOOKUP($H9523,$H$3:$M$15,4,FALSE)</f>
        <v>#N/A</v>
      </c>
      <c r="L9523" s="1" t="e">
        <f t="shared" ref="L9523:L9524" si="3379">VLOOKUP($H9523,$H$3:$M$15,5,FALSE)</f>
        <v>#N/A</v>
      </c>
      <c r="M9523" s="1" t="e">
        <f t="shared" ref="M9523:M9524" si="3380">VLOOKUP($H9523,$H$3:$M$15,6,FALSE)</f>
        <v>#N/A</v>
      </c>
    </row>
    <row r="9524" spans="1:13" ht="52.5" customHeight="1">
      <c r="A9524" s="29" t="str">
        <f>GRD!$M$4</f>
        <v>SELECT</v>
      </c>
      <c r="B9524" s="65" t="e">
        <f t="shared" si="3374"/>
        <v>#N/A</v>
      </c>
      <c r="C9524" s="66"/>
      <c r="D9524" s="68">
        <f>VLOOKUP($I9481,DATA!$A$1:$V$200,20,FALSE)</f>
        <v>0</v>
      </c>
      <c r="E9524" s="69"/>
      <c r="G9524" s="1">
        <v>3</v>
      </c>
      <c r="H9524" s="1" t="str">
        <f t="shared" si="3375"/>
        <v>SELECT</v>
      </c>
      <c r="I9524" s="1" t="e">
        <f t="shared" si="3376"/>
        <v>#N/A</v>
      </c>
      <c r="J9524" s="1" t="e">
        <f t="shared" si="3377"/>
        <v>#N/A</v>
      </c>
      <c r="K9524" s="1" t="e">
        <f t="shared" si="3378"/>
        <v>#N/A</v>
      </c>
      <c r="L9524" s="1" t="e">
        <f t="shared" si="3379"/>
        <v>#N/A</v>
      </c>
      <c r="M9524" s="1" t="e">
        <f t="shared" si="3380"/>
        <v>#N/A</v>
      </c>
    </row>
    <row r="9525" spans="1:13" ht="37.5" customHeight="1">
      <c r="A9525" s="70" t="s">
        <v>79</v>
      </c>
      <c r="B9525" s="70"/>
      <c r="C9525" s="70"/>
      <c r="D9525" s="70"/>
      <c r="E9525" s="70"/>
    </row>
    <row r="9526" spans="1:13" ht="12" customHeight="1">
      <c r="A9526" s="33"/>
      <c r="B9526" s="33"/>
      <c r="C9526" s="33"/>
      <c r="D9526" s="33"/>
      <c r="E9526" s="33"/>
    </row>
    <row r="9527" spans="1:13" ht="30" customHeight="1">
      <c r="A9527" s="27" t="s">
        <v>73</v>
      </c>
      <c r="B9527" s="71" t="s">
        <v>60</v>
      </c>
      <c r="C9527" s="71"/>
      <c r="D9527" s="71" t="s">
        <v>61</v>
      </c>
      <c r="E9527" s="71"/>
      <c r="I9527" s="1" t="s">
        <v>26</v>
      </c>
      <c r="J9527" s="1" t="s">
        <v>25</v>
      </c>
      <c r="K9527" s="1" t="s">
        <v>194</v>
      </c>
      <c r="L9527" s="1" t="s">
        <v>195</v>
      </c>
      <c r="M9527" s="1" t="s">
        <v>196</v>
      </c>
    </row>
    <row r="9528" spans="1:13" ht="52.5" customHeight="1">
      <c r="A9528" s="29" t="str">
        <f>GRD!$N$4</f>
        <v>SELECT</v>
      </c>
      <c r="B9528" s="65" t="e">
        <f t="shared" ref="B9528:B9529" si="3381">HLOOKUP(D9528,$I$47:$M$49,$G9528,FALSE)</f>
        <v>#N/A</v>
      </c>
      <c r="C9528" s="66"/>
      <c r="D9528" s="67">
        <f>VLOOKUP($I9481,DATA!$A$1:$V$200,21,FALSE)</f>
        <v>0</v>
      </c>
      <c r="E9528" s="67"/>
      <c r="G9528" s="1">
        <v>2</v>
      </c>
      <c r="H9528" s="1" t="str">
        <f t="shared" ref="H9528:H9529" si="3382">A9528</f>
        <v>SELECT</v>
      </c>
      <c r="I9528" s="1" t="e">
        <f t="shared" ref="I9528:I9589" si="3383">VLOOKUP($H9528,$H$3:$M$15,2,FALSE)</f>
        <v>#N/A</v>
      </c>
      <c r="J9528" s="1" t="e">
        <f t="shared" ref="J9528:J9589" si="3384">VLOOKUP($H9528,$H$3:$M$15,3,FALSE)</f>
        <v>#N/A</v>
      </c>
      <c r="K9528" s="1" t="e">
        <f t="shared" ref="K9528:K9589" si="3385">VLOOKUP($H9528,$H$3:$M$15,4,FALSE)</f>
        <v>#N/A</v>
      </c>
      <c r="L9528" s="1" t="e">
        <f t="shared" ref="L9528:L9589" si="3386">VLOOKUP($H9528,$H$3:$M$15,5,FALSE)</f>
        <v>#N/A</v>
      </c>
      <c r="M9528" s="1" t="e">
        <f t="shared" ref="M9528:M9589" si="3387">VLOOKUP($H9528,$H$3:$M$15,6,FALSE)</f>
        <v>#N/A</v>
      </c>
    </row>
    <row r="9529" spans="1:13" ht="52.5" customHeight="1">
      <c r="A9529" s="29" t="str">
        <f>GRD!$O$4</f>
        <v>SELECT</v>
      </c>
      <c r="B9529" s="65" t="e">
        <f t="shared" si="3381"/>
        <v>#N/A</v>
      </c>
      <c r="C9529" s="66"/>
      <c r="D9529" s="67">
        <f>VLOOKUP($I9481,DATA!$A$1:$V$200,22,FALSE)</f>
        <v>0</v>
      </c>
      <c r="E9529" s="67"/>
      <c r="G9529" s="1">
        <v>3</v>
      </c>
      <c r="H9529" s="1" t="str">
        <f t="shared" si="3382"/>
        <v>SELECT</v>
      </c>
      <c r="I9529" s="1" t="e">
        <f t="shared" si="3383"/>
        <v>#N/A</v>
      </c>
      <c r="J9529" s="1" t="e">
        <f t="shared" si="3384"/>
        <v>#N/A</v>
      </c>
      <c r="K9529" s="1" t="e">
        <f t="shared" si="3385"/>
        <v>#N/A</v>
      </c>
      <c r="L9529" s="1" t="e">
        <f t="shared" si="3386"/>
        <v>#N/A</v>
      </c>
      <c r="M9529" s="1" t="e">
        <f t="shared" si="3387"/>
        <v>#N/A</v>
      </c>
    </row>
    <row r="9535" spans="1:13">
      <c r="A9535" s="64" t="s">
        <v>80</v>
      </c>
      <c r="B9535" s="64"/>
      <c r="C9535" s="64" t="s">
        <v>81</v>
      </c>
      <c r="D9535" s="64"/>
      <c r="E9535" s="64"/>
    </row>
    <row r="9536" spans="1:13">
      <c r="C9536" s="64" t="s">
        <v>82</v>
      </c>
      <c r="D9536" s="64"/>
      <c r="E9536" s="64"/>
    </row>
    <row r="9537" spans="1:13">
      <c r="A9537" s="1" t="s">
        <v>84</v>
      </c>
    </row>
    <row r="9539" spans="1:13">
      <c r="A9539" s="1" t="s">
        <v>83</v>
      </c>
    </row>
    <row r="9541" spans="1:13" s="21" customFormat="1" ht="18.75" customHeight="1">
      <c r="A9541" s="89" t="s">
        <v>34</v>
      </c>
      <c r="B9541" s="89"/>
      <c r="C9541" s="89"/>
      <c r="D9541" s="89"/>
      <c r="E9541" s="89"/>
      <c r="I9541" s="21">
        <f t="shared" ref="I9541" si="3388">I9481+1</f>
        <v>160</v>
      </c>
    </row>
    <row r="9542" spans="1:13" s="21" customFormat="1" ht="30" customHeight="1">
      <c r="A9542" s="90" t="s">
        <v>35</v>
      </c>
      <c r="B9542" s="90"/>
      <c r="C9542" s="90"/>
      <c r="D9542" s="90"/>
      <c r="E9542" s="90"/>
      <c r="H9542" s="1"/>
      <c r="I9542" s="1"/>
      <c r="J9542" s="1"/>
      <c r="K9542" s="1"/>
      <c r="L9542" s="1"/>
      <c r="M9542" s="1"/>
    </row>
    <row r="9543" spans="1:13" ht="18.75" customHeight="1">
      <c r="A9543" s="22" t="s">
        <v>49</v>
      </c>
      <c r="B9543" s="91" t="str">
        <f>IF((SCH!$B$2=""),"",SCH!$B$2)</f>
        <v/>
      </c>
      <c r="C9543" s="91"/>
      <c r="D9543" s="91"/>
      <c r="E9543" s="92"/>
    </row>
    <row r="9544" spans="1:13" ht="18.75" customHeight="1">
      <c r="A9544" s="23" t="s">
        <v>50</v>
      </c>
      <c r="B9544" s="82" t="str">
        <f>IF((SCH!$B$3=""),"",SCH!$B$3)</f>
        <v/>
      </c>
      <c r="C9544" s="82"/>
      <c r="D9544" s="82"/>
      <c r="E9544" s="83"/>
    </row>
    <row r="9545" spans="1:13" ht="18.75" customHeight="1">
      <c r="A9545" s="23" t="s">
        <v>56</v>
      </c>
      <c r="B9545" s="46" t="str">
        <f>IF((SCH!$B$4=""),"",SCH!$B$4)</f>
        <v/>
      </c>
      <c r="C9545" s="24" t="s">
        <v>57</v>
      </c>
      <c r="D9545" s="82" t="str">
        <f>IF((SCH!$B$5=""),"",SCH!$B$5)</f>
        <v/>
      </c>
      <c r="E9545" s="83"/>
    </row>
    <row r="9546" spans="1:13" ht="18.75" customHeight="1">
      <c r="A9546" s="23" t="s">
        <v>51</v>
      </c>
      <c r="B9546" s="82" t="str">
        <f>IF((SCH!$B$6=""),"",SCH!$B$6)</f>
        <v/>
      </c>
      <c r="C9546" s="82"/>
      <c r="D9546" s="82"/>
      <c r="E9546" s="83"/>
    </row>
    <row r="9547" spans="1:13" ht="18.75" customHeight="1">
      <c r="A9547" s="23" t="s">
        <v>52</v>
      </c>
      <c r="B9547" s="82" t="str">
        <f>IF((SCH!$B$7=""),"",SCH!$B$7)</f>
        <v/>
      </c>
      <c r="C9547" s="82"/>
      <c r="D9547" s="82"/>
      <c r="E9547" s="83"/>
    </row>
    <row r="9548" spans="1:13" ht="18.75" customHeight="1">
      <c r="A9548" s="25" t="s">
        <v>53</v>
      </c>
      <c r="B9548" s="84" t="str">
        <f>IF((SCH!$B$8=""),"",SCH!$B$8)</f>
        <v/>
      </c>
      <c r="C9548" s="84"/>
      <c r="D9548" s="84"/>
      <c r="E9548" s="85"/>
    </row>
    <row r="9549" spans="1:13" ht="26.25" customHeight="1">
      <c r="A9549" s="86" t="s">
        <v>36</v>
      </c>
      <c r="B9549" s="86"/>
      <c r="C9549" s="86"/>
      <c r="D9549" s="86"/>
      <c r="E9549" s="86"/>
    </row>
    <row r="9550" spans="1:13" s="21" customFormat="1" ht="15" customHeight="1">
      <c r="A9550" s="87" t="s">
        <v>37</v>
      </c>
      <c r="B9550" s="87"/>
      <c r="C9550" s="87"/>
      <c r="D9550" s="87"/>
      <c r="E9550" s="87"/>
      <c r="H9550" s="1"/>
      <c r="I9550" s="1"/>
      <c r="J9550" s="1"/>
      <c r="K9550" s="1"/>
      <c r="L9550" s="1"/>
      <c r="M9550" s="1"/>
    </row>
    <row r="9551" spans="1:13" s="21" customFormat="1">
      <c r="A9551" s="88" t="s">
        <v>38</v>
      </c>
      <c r="B9551" s="88"/>
      <c r="C9551" s="88"/>
      <c r="D9551" s="88"/>
      <c r="E9551" s="88"/>
      <c r="H9551" s="1"/>
      <c r="I9551" s="1"/>
      <c r="J9551" s="1"/>
      <c r="K9551" s="1"/>
      <c r="L9551" s="1"/>
      <c r="M9551" s="1"/>
    </row>
    <row r="9552" spans="1:13" ht="26.25" customHeight="1">
      <c r="A9552" s="72" t="s">
        <v>39</v>
      </c>
      <c r="B9552" s="72"/>
      <c r="C9552" s="72"/>
      <c r="D9552" s="72"/>
      <c r="E9552" s="72"/>
    </row>
    <row r="9553" spans="1:5" ht="23.25">
      <c r="A9553" s="5" t="s">
        <v>45</v>
      </c>
      <c r="B9553" s="45">
        <f>VLOOKUP($I9541,DATA!$A$1:$V$200,2,FALSE)</f>
        <v>0</v>
      </c>
      <c r="C9553" s="43" t="s">
        <v>48</v>
      </c>
      <c r="D9553" s="81">
        <f>VLOOKUP($I9541,DATA!$A$1:$V$200,3,FALSE)</f>
        <v>0</v>
      </c>
      <c r="E9553" s="81"/>
    </row>
    <row r="9554" spans="1:5" ht="23.25">
      <c r="A9554" s="5" t="s">
        <v>46</v>
      </c>
      <c r="B9554" s="79">
        <f>VLOOKUP($I9541,DATA!$A$1:$V$200,4,FALSE)</f>
        <v>0</v>
      </c>
      <c r="C9554" s="79"/>
      <c r="D9554" s="79"/>
      <c r="E9554" s="79"/>
    </row>
    <row r="9555" spans="1:5" ht="23.25">
      <c r="A9555" s="5" t="s">
        <v>47</v>
      </c>
      <c r="B9555" s="79">
        <f>VLOOKUP($I9541,DATA!$A$1:$V$200,5,FALSE)</f>
        <v>0</v>
      </c>
      <c r="C9555" s="79"/>
      <c r="D9555" s="79"/>
      <c r="E9555" s="79"/>
    </row>
    <row r="9556" spans="1:5" ht="23.25" customHeight="1">
      <c r="A9556" s="5" t="s">
        <v>40</v>
      </c>
      <c r="B9556" s="79">
        <f>VLOOKUP($I9541,DATA!$A$1:$V$200,6,FALSE)</f>
        <v>0</v>
      </c>
      <c r="C9556" s="79"/>
      <c r="D9556" s="79"/>
      <c r="E9556" s="79"/>
    </row>
    <row r="9557" spans="1:5" ht="23.25" customHeight="1">
      <c r="A9557" s="5" t="s">
        <v>41</v>
      </c>
      <c r="B9557" s="79">
        <f>VLOOKUP($I9541,DATA!$A$1:$V$200,7,FALSE)</f>
        <v>0</v>
      </c>
      <c r="C9557" s="79"/>
      <c r="D9557" s="79"/>
      <c r="E9557" s="79"/>
    </row>
    <row r="9558" spans="1:5" ht="23.25" customHeight="1">
      <c r="A9558" s="5" t="s">
        <v>42</v>
      </c>
      <c r="B9558" s="79">
        <f>VLOOKUP($I9541,DATA!$A$1:$V$200,8,FALSE)</f>
        <v>0</v>
      </c>
      <c r="C9558" s="79"/>
      <c r="D9558" s="79"/>
      <c r="E9558" s="79"/>
    </row>
    <row r="9559" spans="1:5" ht="25.5">
      <c r="A9559" s="5" t="s">
        <v>43</v>
      </c>
      <c r="B9559" s="79">
        <f>VLOOKUP($I9541,DATA!$A$1:$V$200,9,FALSE)</f>
        <v>0</v>
      </c>
      <c r="C9559" s="79"/>
      <c r="D9559" s="79"/>
      <c r="E9559" s="79"/>
    </row>
    <row r="9560" spans="1:5" ht="22.5" customHeight="1">
      <c r="A9560" s="80" t="s">
        <v>44</v>
      </c>
      <c r="B9560" s="80"/>
      <c r="C9560" s="80"/>
      <c r="D9560" s="80"/>
      <c r="E9560" s="80"/>
    </row>
    <row r="9561" spans="1:5" ht="18.75" customHeight="1">
      <c r="A9561" s="72" t="s">
        <v>58</v>
      </c>
      <c r="B9561" s="72"/>
      <c r="C9561" s="72"/>
      <c r="D9561" s="72"/>
      <c r="E9561" s="72"/>
    </row>
    <row r="9562" spans="1:5" ht="22.5" customHeight="1">
      <c r="A9562" s="26" t="s">
        <v>74</v>
      </c>
    </row>
    <row r="9563" spans="1:5" ht="18" customHeight="1">
      <c r="A9563" s="44" t="s">
        <v>59</v>
      </c>
      <c r="B9563" s="73" t="s">
        <v>60</v>
      </c>
      <c r="C9563" s="74"/>
      <c r="D9563" s="73" t="s">
        <v>61</v>
      </c>
      <c r="E9563" s="74"/>
    </row>
    <row r="9564" spans="1:5" ht="37.5" customHeight="1">
      <c r="A9564" s="28" t="s">
        <v>62</v>
      </c>
      <c r="B9564" s="65" t="e">
        <f t="shared" ref="B9564" si="3389">HLOOKUP(D9564,$I$23:$M$32,2,FALSE)</f>
        <v>#N/A</v>
      </c>
      <c r="C9564" s="66"/>
      <c r="D9564" s="68">
        <f>VLOOKUP($I9541,DATA!$A$1:$V$200,10,FALSE)</f>
        <v>0</v>
      </c>
      <c r="E9564" s="69"/>
    </row>
    <row r="9565" spans="1:5" ht="37.5" customHeight="1">
      <c r="A9565" s="28" t="s">
        <v>63</v>
      </c>
      <c r="B9565" s="65" t="e">
        <f t="shared" ref="B9565" si="3390">HLOOKUP(D9564,$I$23:$M$32,3,FALSE)</f>
        <v>#N/A</v>
      </c>
      <c r="C9565" s="66"/>
      <c r="D9565" s="68">
        <f>VLOOKUP($I9541,DATA!$A$1:$V$200,11,FALSE)</f>
        <v>0</v>
      </c>
      <c r="E9565" s="69"/>
    </row>
    <row r="9566" spans="1:5" ht="37.5" customHeight="1">
      <c r="A9566" s="28" t="s">
        <v>64</v>
      </c>
      <c r="B9566" s="65" t="e">
        <f t="shared" ref="B9566" si="3391">HLOOKUP(D9564,$I$23:$M$32,4,FALSE)</f>
        <v>#N/A</v>
      </c>
      <c r="C9566" s="66"/>
      <c r="D9566" s="68">
        <f>VLOOKUP($I9541,DATA!$A$1:$V$200,12,FALSE)</f>
        <v>0</v>
      </c>
      <c r="E9566" s="69"/>
    </row>
    <row r="9567" spans="1:5" ht="21.75" customHeight="1">
      <c r="A9567" s="26" t="s">
        <v>75</v>
      </c>
    </row>
    <row r="9568" spans="1:5" ht="18" customHeight="1">
      <c r="A9568" s="75" t="s">
        <v>65</v>
      </c>
      <c r="B9568" s="73" t="s">
        <v>60</v>
      </c>
      <c r="C9568" s="74"/>
      <c r="D9568" s="73" t="s">
        <v>61</v>
      </c>
      <c r="E9568" s="74"/>
    </row>
    <row r="9569" spans="1:13" ht="37.5" customHeight="1">
      <c r="A9569" s="76"/>
      <c r="B9569" s="65" t="e">
        <f t="shared" ref="B9569" si="3392">HLOOKUP(D9564,$I$23:$M$32,5,FALSE)</f>
        <v>#N/A</v>
      </c>
      <c r="C9569" s="66"/>
      <c r="D9569" s="68">
        <f>VLOOKUP($I9541,DATA!$A$1:$V$200,13,FALSE)</f>
        <v>0</v>
      </c>
      <c r="E9569" s="69"/>
    </row>
    <row r="9570" spans="1:13" ht="22.5" customHeight="1">
      <c r="A9570" s="26" t="s">
        <v>76</v>
      </c>
    </row>
    <row r="9571" spans="1:13" ht="18" customHeight="1">
      <c r="A9571" s="77" t="s">
        <v>66</v>
      </c>
      <c r="B9571" s="73" t="s">
        <v>60</v>
      </c>
      <c r="C9571" s="74"/>
      <c r="D9571" s="73" t="s">
        <v>61</v>
      </c>
      <c r="E9571" s="74"/>
    </row>
    <row r="9572" spans="1:13" ht="37.5" customHeight="1">
      <c r="A9572" s="78"/>
      <c r="B9572" s="65" t="e">
        <f t="shared" ref="B9572" si="3393">HLOOKUP(D9564,$I$23:$M$32,6,FALSE)</f>
        <v>#N/A</v>
      </c>
      <c r="C9572" s="66"/>
      <c r="D9572" s="68">
        <f>VLOOKUP($I9541,DATA!$A$1:$V$200,14,FALSE)</f>
        <v>0</v>
      </c>
      <c r="E9572" s="69"/>
    </row>
    <row r="9573" spans="1:13" ht="22.5" customHeight="1">
      <c r="A9573" s="26" t="s">
        <v>77</v>
      </c>
    </row>
    <row r="9574" spans="1:13" ht="30" customHeight="1">
      <c r="A9574" s="27" t="s">
        <v>67</v>
      </c>
      <c r="B9574" s="73" t="s">
        <v>60</v>
      </c>
      <c r="C9574" s="74"/>
      <c r="D9574" s="73" t="s">
        <v>61</v>
      </c>
      <c r="E9574" s="74"/>
    </row>
    <row r="9575" spans="1:13" ht="37.5" customHeight="1">
      <c r="A9575" s="28" t="s">
        <v>68</v>
      </c>
      <c r="B9575" s="65" t="e">
        <f t="shared" ref="B9575" si="3394">HLOOKUP(D9564,$I$23:$M$32,7,FALSE)</f>
        <v>#N/A</v>
      </c>
      <c r="C9575" s="66"/>
      <c r="D9575" s="68">
        <f>VLOOKUP($I9541,DATA!$A$1:$V$200,15,FALSE)</f>
        <v>0</v>
      </c>
      <c r="E9575" s="69"/>
    </row>
    <row r="9576" spans="1:13" ht="37.5" customHeight="1">
      <c r="A9576" s="28" t="s">
        <v>69</v>
      </c>
      <c r="B9576" s="65" t="e">
        <f t="shared" ref="B9576" si="3395">HLOOKUP(D9564,$I$23:$M$32,8,FALSE)</f>
        <v>#N/A</v>
      </c>
      <c r="C9576" s="66"/>
      <c r="D9576" s="68">
        <f>VLOOKUP($I9541,DATA!$A$1:$V$200,16,FALSE)</f>
        <v>0</v>
      </c>
      <c r="E9576" s="69"/>
    </row>
    <row r="9577" spans="1:13" ht="45" customHeight="1">
      <c r="A9577" s="29" t="s">
        <v>70</v>
      </c>
      <c r="B9577" s="65" t="e">
        <f t="shared" ref="B9577" si="3396">HLOOKUP(D9564,$I$23:$M$32,9,FALSE)</f>
        <v>#N/A</v>
      </c>
      <c r="C9577" s="66"/>
      <c r="D9577" s="68">
        <f>VLOOKUP($I9541,DATA!$A$1:$V$200,17,FALSE)</f>
        <v>0</v>
      </c>
      <c r="E9577" s="69"/>
    </row>
    <row r="9578" spans="1:13" ht="37.5" customHeight="1">
      <c r="A9578" s="28" t="s">
        <v>71</v>
      </c>
      <c r="B9578" s="65" t="e">
        <f t="shared" ref="B9578" si="3397">HLOOKUP(D9564,$I$23:$M$32,10,FALSE)</f>
        <v>#N/A</v>
      </c>
      <c r="C9578" s="66"/>
      <c r="D9578" s="68">
        <f>VLOOKUP($I9541,DATA!$A$1:$V$200,18,FALSE)</f>
        <v>0</v>
      </c>
      <c r="E9578" s="69"/>
    </row>
    <row r="9579" spans="1:13" ht="37.5" customHeight="1">
      <c r="A9579" s="30"/>
      <c r="B9579" s="31"/>
      <c r="C9579" s="31"/>
      <c r="D9579" s="32"/>
      <c r="E9579" s="32"/>
    </row>
    <row r="9580" spans="1:13" ht="18.75" customHeight="1">
      <c r="A9580" s="72" t="s">
        <v>72</v>
      </c>
      <c r="B9580" s="72"/>
      <c r="C9580" s="72"/>
      <c r="D9580" s="72"/>
      <c r="E9580" s="72"/>
    </row>
    <row r="9581" spans="1:13" ht="22.5" customHeight="1">
      <c r="A9581" s="26" t="s">
        <v>78</v>
      </c>
    </row>
    <row r="9582" spans="1:13" ht="30" customHeight="1">
      <c r="A9582" s="27" t="s">
        <v>73</v>
      </c>
      <c r="B9582" s="73" t="s">
        <v>60</v>
      </c>
      <c r="C9582" s="74"/>
      <c r="D9582" s="73" t="s">
        <v>61</v>
      </c>
      <c r="E9582" s="74"/>
      <c r="I9582" s="1" t="s">
        <v>26</v>
      </c>
      <c r="J9582" s="1" t="s">
        <v>25</v>
      </c>
      <c r="K9582" s="1" t="s">
        <v>194</v>
      </c>
      <c r="L9582" s="1" t="s">
        <v>195</v>
      </c>
      <c r="M9582" s="1" t="s">
        <v>196</v>
      </c>
    </row>
    <row r="9583" spans="1:13" ht="52.5" customHeight="1">
      <c r="A9583" s="29" t="str">
        <f>GRD!$L$4</f>
        <v>SELECT</v>
      </c>
      <c r="B9583" s="65" t="e">
        <f t="shared" ref="B9583:B9584" si="3398">HLOOKUP(D9583,$I$42:$M$44,$G9583,FALSE)</f>
        <v>#N/A</v>
      </c>
      <c r="C9583" s="66"/>
      <c r="D9583" s="68">
        <f>VLOOKUP($I9541,DATA!$A$1:$V$200,19,FALSE)</f>
        <v>0</v>
      </c>
      <c r="E9583" s="69"/>
      <c r="G9583" s="1">
        <v>2</v>
      </c>
      <c r="H9583" s="1" t="str">
        <f t="shared" ref="H9583:H9584" si="3399">A9583</f>
        <v>SELECT</v>
      </c>
      <c r="I9583" s="1" t="e">
        <f t="shared" ref="I9583:I9584" si="3400">VLOOKUP($H9583,$H$3:$M$15,2,FALSE)</f>
        <v>#N/A</v>
      </c>
      <c r="J9583" s="1" t="e">
        <f t="shared" ref="J9583:J9584" si="3401">VLOOKUP($H9583,$H$3:$M$15,3,FALSE)</f>
        <v>#N/A</v>
      </c>
      <c r="K9583" s="1" t="e">
        <f t="shared" ref="K9583:K9584" si="3402">VLOOKUP($H9583,$H$3:$M$15,4,FALSE)</f>
        <v>#N/A</v>
      </c>
      <c r="L9583" s="1" t="e">
        <f t="shared" ref="L9583:L9584" si="3403">VLOOKUP($H9583,$H$3:$M$15,5,FALSE)</f>
        <v>#N/A</v>
      </c>
      <c r="M9583" s="1" t="e">
        <f t="shared" ref="M9583:M9584" si="3404">VLOOKUP($H9583,$H$3:$M$15,6,FALSE)</f>
        <v>#N/A</v>
      </c>
    </row>
    <row r="9584" spans="1:13" ht="52.5" customHeight="1">
      <c r="A9584" s="29" t="str">
        <f>GRD!$M$4</f>
        <v>SELECT</v>
      </c>
      <c r="B9584" s="65" t="e">
        <f t="shared" si="3398"/>
        <v>#N/A</v>
      </c>
      <c r="C9584" s="66"/>
      <c r="D9584" s="68">
        <f>VLOOKUP($I9541,DATA!$A$1:$V$200,20,FALSE)</f>
        <v>0</v>
      </c>
      <c r="E9584" s="69"/>
      <c r="G9584" s="1">
        <v>3</v>
      </c>
      <c r="H9584" s="1" t="str">
        <f t="shared" si="3399"/>
        <v>SELECT</v>
      </c>
      <c r="I9584" s="1" t="e">
        <f t="shared" si="3400"/>
        <v>#N/A</v>
      </c>
      <c r="J9584" s="1" t="e">
        <f t="shared" si="3401"/>
        <v>#N/A</v>
      </c>
      <c r="K9584" s="1" t="e">
        <f t="shared" si="3402"/>
        <v>#N/A</v>
      </c>
      <c r="L9584" s="1" t="e">
        <f t="shared" si="3403"/>
        <v>#N/A</v>
      </c>
      <c r="M9584" s="1" t="e">
        <f t="shared" si="3404"/>
        <v>#N/A</v>
      </c>
    </row>
    <row r="9585" spans="1:13" ht="37.5" customHeight="1">
      <c r="A9585" s="70" t="s">
        <v>79</v>
      </c>
      <c r="B9585" s="70"/>
      <c r="C9585" s="70"/>
      <c r="D9585" s="70"/>
      <c r="E9585" s="70"/>
    </row>
    <row r="9586" spans="1:13" ht="12" customHeight="1">
      <c r="A9586" s="33"/>
      <c r="B9586" s="33"/>
      <c r="C9586" s="33"/>
      <c r="D9586" s="33"/>
      <c r="E9586" s="33"/>
    </row>
    <row r="9587" spans="1:13" ht="30" customHeight="1">
      <c r="A9587" s="27" t="s">
        <v>73</v>
      </c>
      <c r="B9587" s="71" t="s">
        <v>60</v>
      </c>
      <c r="C9587" s="71"/>
      <c r="D9587" s="71" t="s">
        <v>61</v>
      </c>
      <c r="E9587" s="71"/>
      <c r="I9587" s="1" t="s">
        <v>26</v>
      </c>
      <c r="J9587" s="1" t="s">
        <v>25</v>
      </c>
      <c r="K9587" s="1" t="s">
        <v>194</v>
      </c>
      <c r="L9587" s="1" t="s">
        <v>195</v>
      </c>
      <c r="M9587" s="1" t="s">
        <v>196</v>
      </c>
    </row>
    <row r="9588" spans="1:13" ht="52.5" customHeight="1">
      <c r="A9588" s="29" t="str">
        <f>GRD!$N$4</f>
        <v>SELECT</v>
      </c>
      <c r="B9588" s="65" t="e">
        <f t="shared" ref="B9588:B9589" si="3405">HLOOKUP(D9588,$I$47:$M$49,$G9588,FALSE)</f>
        <v>#N/A</v>
      </c>
      <c r="C9588" s="66"/>
      <c r="D9588" s="67">
        <f>VLOOKUP($I9541,DATA!$A$1:$V$200,21,FALSE)</f>
        <v>0</v>
      </c>
      <c r="E9588" s="67"/>
      <c r="G9588" s="1">
        <v>2</v>
      </c>
      <c r="H9588" s="1" t="str">
        <f t="shared" ref="H9588:H9589" si="3406">A9588</f>
        <v>SELECT</v>
      </c>
      <c r="I9588" s="1" t="e">
        <f t="shared" si="3383"/>
        <v>#N/A</v>
      </c>
      <c r="J9588" s="1" t="e">
        <f t="shared" si="3384"/>
        <v>#N/A</v>
      </c>
      <c r="K9588" s="1" t="e">
        <f t="shared" si="3385"/>
        <v>#N/A</v>
      </c>
      <c r="L9588" s="1" t="e">
        <f t="shared" si="3386"/>
        <v>#N/A</v>
      </c>
      <c r="M9588" s="1" t="e">
        <f t="shared" si="3387"/>
        <v>#N/A</v>
      </c>
    </row>
    <row r="9589" spans="1:13" ht="52.5" customHeight="1">
      <c r="A9589" s="29" t="str">
        <f>GRD!$O$4</f>
        <v>SELECT</v>
      </c>
      <c r="B9589" s="65" t="e">
        <f t="shared" si="3405"/>
        <v>#N/A</v>
      </c>
      <c r="C9589" s="66"/>
      <c r="D9589" s="67">
        <f>VLOOKUP($I9541,DATA!$A$1:$V$200,22,FALSE)</f>
        <v>0</v>
      </c>
      <c r="E9589" s="67"/>
      <c r="G9589" s="1">
        <v>3</v>
      </c>
      <c r="H9589" s="1" t="str">
        <f t="shared" si="3406"/>
        <v>SELECT</v>
      </c>
      <c r="I9589" s="1" t="e">
        <f t="shared" si="3383"/>
        <v>#N/A</v>
      </c>
      <c r="J9589" s="1" t="e">
        <f t="shared" si="3384"/>
        <v>#N/A</v>
      </c>
      <c r="K9589" s="1" t="e">
        <f t="shared" si="3385"/>
        <v>#N/A</v>
      </c>
      <c r="L9589" s="1" t="e">
        <f t="shared" si="3386"/>
        <v>#N/A</v>
      </c>
      <c r="M9589" s="1" t="e">
        <f t="shared" si="3387"/>
        <v>#N/A</v>
      </c>
    </row>
    <row r="9595" spans="1:13">
      <c r="A9595" s="64" t="s">
        <v>80</v>
      </c>
      <c r="B9595" s="64"/>
      <c r="C9595" s="64" t="s">
        <v>81</v>
      </c>
      <c r="D9595" s="64"/>
      <c r="E9595" s="64"/>
    </row>
    <row r="9596" spans="1:13">
      <c r="C9596" s="64" t="s">
        <v>82</v>
      </c>
      <c r="D9596" s="64"/>
      <c r="E9596" s="64"/>
    </row>
    <row r="9597" spans="1:13">
      <c r="A9597" s="1" t="s">
        <v>84</v>
      </c>
    </row>
    <row r="9599" spans="1:13">
      <c r="A9599" s="1" t="s">
        <v>83</v>
      </c>
    </row>
    <row r="9601" spans="1:13" s="21" customFormat="1" ht="18.75" customHeight="1">
      <c r="A9601" s="89" t="s">
        <v>34</v>
      </c>
      <c r="B9601" s="89"/>
      <c r="C9601" s="89"/>
      <c r="D9601" s="89"/>
      <c r="E9601" s="89"/>
      <c r="I9601" s="21">
        <f t="shared" ref="I9601" si="3407">I9541+1</f>
        <v>161</v>
      </c>
    </row>
    <row r="9602" spans="1:13" s="21" customFormat="1" ht="30" customHeight="1">
      <c r="A9602" s="90" t="s">
        <v>35</v>
      </c>
      <c r="B9602" s="90"/>
      <c r="C9602" s="90"/>
      <c r="D9602" s="90"/>
      <c r="E9602" s="90"/>
      <c r="H9602" s="1"/>
      <c r="I9602" s="1"/>
      <c r="J9602" s="1"/>
      <c r="K9602" s="1"/>
      <c r="L9602" s="1"/>
      <c r="M9602" s="1"/>
    </row>
    <row r="9603" spans="1:13" ht="18.75" customHeight="1">
      <c r="A9603" s="22" t="s">
        <v>49</v>
      </c>
      <c r="B9603" s="91" t="str">
        <f>IF((SCH!$B$2=""),"",SCH!$B$2)</f>
        <v/>
      </c>
      <c r="C9603" s="91"/>
      <c r="D9603" s="91"/>
      <c r="E9603" s="92"/>
    </row>
    <row r="9604" spans="1:13" ht="18.75" customHeight="1">
      <c r="A9604" s="23" t="s">
        <v>50</v>
      </c>
      <c r="B9604" s="82" t="str">
        <f>IF((SCH!$B$3=""),"",SCH!$B$3)</f>
        <v/>
      </c>
      <c r="C9604" s="82"/>
      <c r="D9604" s="82"/>
      <c r="E9604" s="83"/>
    </row>
    <row r="9605" spans="1:13" ht="18.75" customHeight="1">
      <c r="A9605" s="23" t="s">
        <v>56</v>
      </c>
      <c r="B9605" s="46" t="str">
        <f>IF((SCH!$B$4=""),"",SCH!$B$4)</f>
        <v/>
      </c>
      <c r="C9605" s="24" t="s">
        <v>57</v>
      </c>
      <c r="D9605" s="82" t="str">
        <f>IF((SCH!$B$5=""),"",SCH!$B$5)</f>
        <v/>
      </c>
      <c r="E9605" s="83"/>
    </row>
    <row r="9606" spans="1:13" ht="18.75" customHeight="1">
      <c r="A9606" s="23" t="s">
        <v>51</v>
      </c>
      <c r="B9606" s="82" t="str">
        <f>IF((SCH!$B$6=""),"",SCH!$B$6)</f>
        <v/>
      </c>
      <c r="C9606" s="82"/>
      <c r="D9606" s="82"/>
      <c r="E9606" s="83"/>
    </row>
    <row r="9607" spans="1:13" ht="18.75" customHeight="1">
      <c r="A9607" s="23" t="s">
        <v>52</v>
      </c>
      <c r="B9607" s="82" t="str">
        <f>IF((SCH!$B$7=""),"",SCH!$B$7)</f>
        <v/>
      </c>
      <c r="C9607" s="82"/>
      <c r="D9607" s="82"/>
      <c r="E9607" s="83"/>
    </row>
    <row r="9608" spans="1:13" ht="18.75" customHeight="1">
      <c r="A9608" s="25" t="s">
        <v>53</v>
      </c>
      <c r="B9608" s="84" t="str">
        <f>IF((SCH!$B$8=""),"",SCH!$B$8)</f>
        <v/>
      </c>
      <c r="C9608" s="84"/>
      <c r="D9608" s="84"/>
      <c r="E9608" s="85"/>
    </row>
    <row r="9609" spans="1:13" ht="26.25" customHeight="1">
      <c r="A9609" s="86" t="s">
        <v>36</v>
      </c>
      <c r="B9609" s="86"/>
      <c r="C9609" s="86"/>
      <c r="D9609" s="86"/>
      <c r="E9609" s="86"/>
    </row>
    <row r="9610" spans="1:13" s="21" customFormat="1" ht="15" customHeight="1">
      <c r="A9610" s="87" t="s">
        <v>37</v>
      </c>
      <c r="B9610" s="87"/>
      <c r="C9610" s="87"/>
      <c r="D9610" s="87"/>
      <c r="E9610" s="87"/>
      <c r="H9610" s="1"/>
      <c r="I9610" s="1"/>
      <c r="J9610" s="1"/>
      <c r="K9610" s="1"/>
      <c r="L9610" s="1"/>
      <c r="M9610" s="1"/>
    </row>
    <row r="9611" spans="1:13" s="21" customFormat="1">
      <c r="A9611" s="88" t="s">
        <v>38</v>
      </c>
      <c r="B9611" s="88"/>
      <c r="C9611" s="88"/>
      <c r="D9611" s="88"/>
      <c r="E9611" s="88"/>
      <c r="H9611" s="1"/>
      <c r="I9611" s="1"/>
      <c r="J9611" s="1"/>
      <c r="K9611" s="1"/>
      <c r="L9611" s="1"/>
      <c r="M9611" s="1"/>
    </row>
    <row r="9612" spans="1:13" ht="26.25" customHeight="1">
      <c r="A9612" s="72" t="s">
        <v>39</v>
      </c>
      <c r="B9612" s="72"/>
      <c r="C9612" s="72"/>
      <c r="D9612" s="72"/>
      <c r="E9612" s="72"/>
    </row>
    <row r="9613" spans="1:13" ht="23.25">
      <c r="A9613" s="5" t="s">
        <v>45</v>
      </c>
      <c r="B9613" s="45">
        <f>VLOOKUP($I9601,DATA!$A$1:$V$200,2,FALSE)</f>
        <v>0</v>
      </c>
      <c r="C9613" s="43" t="s">
        <v>48</v>
      </c>
      <c r="D9613" s="81">
        <f>VLOOKUP($I9601,DATA!$A$1:$V$200,3,FALSE)</f>
        <v>0</v>
      </c>
      <c r="E9613" s="81"/>
    </row>
    <row r="9614" spans="1:13" ht="23.25">
      <c r="A9614" s="5" t="s">
        <v>46</v>
      </c>
      <c r="B9614" s="79">
        <f>VLOOKUP($I9601,DATA!$A$1:$V$200,4,FALSE)</f>
        <v>0</v>
      </c>
      <c r="C9614" s="79"/>
      <c r="D9614" s="79"/>
      <c r="E9614" s="79"/>
    </row>
    <row r="9615" spans="1:13" ht="23.25">
      <c r="A9615" s="5" t="s">
        <v>47</v>
      </c>
      <c r="B9615" s="79">
        <f>VLOOKUP($I9601,DATA!$A$1:$V$200,5,FALSE)</f>
        <v>0</v>
      </c>
      <c r="C9615" s="79"/>
      <c r="D9615" s="79"/>
      <c r="E9615" s="79"/>
    </row>
    <row r="9616" spans="1:13" ht="23.25" customHeight="1">
      <c r="A9616" s="5" t="s">
        <v>40</v>
      </c>
      <c r="B9616" s="79">
        <f>VLOOKUP($I9601,DATA!$A$1:$V$200,6,FALSE)</f>
        <v>0</v>
      </c>
      <c r="C9616" s="79"/>
      <c r="D9616" s="79"/>
      <c r="E9616" s="79"/>
    </row>
    <row r="9617" spans="1:5" ht="23.25" customHeight="1">
      <c r="A9617" s="5" t="s">
        <v>41</v>
      </c>
      <c r="B9617" s="79">
        <f>VLOOKUP($I9601,DATA!$A$1:$V$200,7,FALSE)</f>
        <v>0</v>
      </c>
      <c r="C9617" s="79"/>
      <c r="D9617" s="79"/>
      <c r="E9617" s="79"/>
    </row>
    <row r="9618" spans="1:5" ht="23.25" customHeight="1">
      <c r="A9618" s="5" t="s">
        <v>42</v>
      </c>
      <c r="B9618" s="79">
        <f>VLOOKUP($I9601,DATA!$A$1:$V$200,8,FALSE)</f>
        <v>0</v>
      </c>
      <c r="C9618" s="79"/>
      <c r="D9618" s="79"/>
      <c r="E9618" s="79"/>
    </row>
    <row r="9619" spans="1:5" ht="25.5">
      <c r="A9619" s="5" t="s">
        <v>43</v>
      </c>
      <c r="B9619" s="79">
        <f>VLOOKUP($I9601,DATA!$A$1:$V$200,9,FALSE)</f>
        <v>0</v>
      </c>
      <c r="C9619" s="79"/>
      <c r="D9619" s="79"/>
      <c r="E9619" s="79"/>
    </row>
    <row r="9620" spans="1:5" ht="22.5" customHeight="1">
      <c r="A9620" s="80" t="s">
        <v>44</v>
      </c>
      <c r="B9620" s="80"/>
      <c r="C9620" s="80"/>
      <c r="D9620" s="80"/>
      <c r="E9620" s="80"/>
    </row>
    <row r="9621" spans="1:5" ht="18.75" customHeight="1">
      <c r="A9621" s="72" t="s">
        <v>58</v>
      </c>
      <c r="B9621" s="72"/>
      <c r="C9621" s="72"/>
      <c r="D9621" s="72"/>
      <c r="E9621" s="72"/>
    </row>
    <row r="9622" spans="1:5" ht="22.5" customHeight="1">
      <c r="A9622" s="26" t="s">
        <v>74</v>
      </c>
    </row>
    <row r="9623" spans="1:5" ht="18" customHeight="1">
      <c r="A9623" s="44" t="s">
        <v>59</v>
      </c>
      <c r="B9623" s="73" t="s">
        <v>60</v>
      </c>
      <c r="C9623" s="74"/>
      <c r="D9623" s="73" t="s">
        <v>61</v>
      </c>
      <c r="E9623" s="74"/>
    </row>
    <row r="9624" spans="1:5" ht="37.5" customHeight="1">
      <c r="A9624" s="28" t="s">
        <v>62</v>
      </c>
      <c r="B9624" s="65" t="e">
        <f t="shared" ref="B9624" si="3408">HLOOKUP(D9624,$I$23:$M$32,2,FALSE)</f>
        <v>#N/A</v>
      </c>
      <c r="C9624" s="66"/>
      <c r="D9624" s="68">
        <f>VLOOKUP($I9601,DATA!$A$1:$V$200,10,FALSE)</f>
        <v>0</v>
      </c>
      <c r="E9624" s="69"/>
    </row>
    <row r="9625" spans="1:5" ht="37.5" customHeight="1">
      <c r="A9625" s="28" t="s">
        <v>63</v>
      </c>
      <c r="B9625" s="65" t="e">
        <f t="shared" ref="B9625" si="3409">HLOOKUP(D9624,$I$23:$M$32,3,FALSE)</f>
        <v>#N/A</v>
      </c>
      <c r="C9625" s="66"/>
      <c r="D9625" s="68">
        <f>VLOOKUP($I9601,DATA!$A$1:$V$200,11,FALSE)</f>
        <v>0</v>
      </c>
      <c r="E9625" s="69"/>
    </row>
    <row r="9626" spans="1:5" ht="37.5" customHeight="1">
      <c r="A9626" s="28" t="s">
        <v>64</v>
      </c>
      <c r="B9626" s="65" t="e">
        <f t="shared" ref="B9626" si="3410">HLOOKUP(D9624,$I$23:$M$32,4,FALSE)</f>
        <v>#N/A</v>
      </c>
      <c r="C9626" s="66"/>
      <c r="D9626" s="68">
        <f>VLOOKUP($I9601,DATA!$A$1:$V$200,12,FALSE)</f>
        <v>0</v>
      </c>
      <c r="E9626" s="69"/>
    </row>
    <row r="9627" spans="1:5" ht="21.75" customHeight="1">
      <c r="A9627" s="26" t="s">
        <v>75</v>
      </c>
    </row>
    <row r="9628" spans="1:5" ht="18" customHeight="1">
      <c r="A9628" s="75" t="s">
        <v>65</v>
      </c>
      <c r="B9628" s="73" t="s">
        <v>60</v>
      </c>
      <c r="C9628" s="74"/>
      <c r="D9628" s="73" t="s">
        <v>61</v>
      </c>
      <c r="E9628" s="74"/>
    </row>
    <row r="9629" spans="1:5" ht="37.5" customHeight="1">
      <c r="A9629" s="76"/>
      <c r="B9629" s="65" t="e">
        <f t="shared" ref="B9629" si="3411">HLOOKUP(D9624,$I$23:$M$32,5,FALSE)</f>
        <v>#N/A</v>
      </c>
      <c r="C9629" s="66"/>
      <c r="D9629" s="68">
        <f>VLOOKUP($I9601,DATA!$A$1:$V$200,13,FALSE)</f>
        <v>0</v>
      </c>
      <c r="E9629" s="69"/>
    </row>
    <row r="9630" spans="1:5" ht="22.5" customHeight="1">
      <c r="A9630" s="26" t="s">
        <v>76</v>
      </c>
    </row>
    <row r="9631" spans="1:5" ht="18" customHeight="1">
      <c r="A9631" s="77" t="s">
        <v>66</v>
      </c>
      <c r="B9631" s="73" t="s">
        <v>60</v>
      </c>
      <c r="C9631" s="74"/>
      <c r="D9631" s="73" t="s">
        <v>61</v>
      </c>
      <c r="E9631" s="74"/>
    </row>
    <row r="9632" spans="1:5" ht="37.5" customHeight="1">
      <c r="A9632" s="78"/>
      <c r="B9632" s="65" t="e">
        <f t="shared" ref="B9632" si="3412">HLOOKUP(D9624,$I$23:$M$32,6,FALSE)</f>
        <v>#N/A</v>
      </c>
      <c r="C9632" s="66"/>
      <c r="D9632" s="68">
        <f>VLOOKUP($I9601,DATA!$A$1:$V$200,14,FALSE)</f>
        <v>0</v>
      </c>
      <c r="E9632" s="69"/>
    </row>
    <row r="9633" spans="1:13" ht="22.5" customHeight="1">
      <c r="A9633" s="26" t="s">
        <v>77</v>
      </c>
    </row>
    <row r="9634" spans="1:13" ht="30" customHeight="1">
      <c r="A9634" s="27" t="s">
        <v>67</v>
      </c>
      <c r="B9634" s="73" t="s">
        <v>60</v>
      </c>
      <c r="C9634" s="74"/>
      <c r="D9634" s="73" t="s">
        <v>61</v>
      </c>
      <c r="E9634" s="74"/>
    </row>
    <row r="9635" spans="1:13" ht="37.5" customHeight="1">
      <c r="A9635" s="28" t="s">
        <v>68</v>
      </c>
      <c r="B9635" s="65" t="e">
        <f t="shared" ref="B9635" si="3413">HLOOKUP(D9624,$I$23:$M$32,7,FALSE)</f>
        <v>#N/A</v>
      </c>
      <c r="C9635" s="66"/>
      <c r="D9635" s="68">
        <f>VLOOKUP($I9601,DATA!$A$1:$V$200,15,FALSE)</f>
        <v>0</v>
      </c>
      <c r="E9635" s="69"/>
    </row>
    <row r="9636" spans="1:13" ht="37.5" customHeight="1">
      <c r="A9636" s="28" t="s">
        <v>69</v>
      </c>
      <c r="B9636" s="65" t="e">
        <f t="shared" ref="B9636" si="3414">HLOOKUP(D9624,$I$23:$M$32,8,FALSE)</f>
        <v>#N/A</v>
      </c>
      <c r="C9636" s="66"/>
      <c r="D9636" s="68">
        <f>VLOOKUP($I9601,DATA!$A$1:$V$200,16,FALSE)</f>
        <v>0</v>
      </c>
      <c r="E9636" s="69"/>
    </row>
    <row r="9637" spans="1:13" ht="45" customHeight="1">
      <c r="A9637" s="29" t="s">
        <v>70</v>
      </c>
      <c r="B9637" s="65" t="e">
        <f t="shared" ref="B9637" si="3415">HLOOKUP(D9624,$I$23:$M$32,9,FALSE)</f>
        <v>#N/A</v>
      </c>
      <c r="C9637" s="66"/>
      <c r="D9637" s="68">
        <f>VLOOKUP($I9601,DATA!$A$1:$V$200,17,FALSE)</f>
        <v>0</v>
      </c>
      <c r="E9637" s="69"/>
    </row>
    <row r="9638" spans="1:13" ht="37.5" customHeight="1">
      <c r="A9638" s="28" t="s">
        <v>71</v>
      </c>
      <c r="B9638" s="65" t="e">
        <f t="shared" ref="B9638" si="3416">HLOOKUP(D9624,$I$23:$M$32,10,FALSE)</f>
        <v>#N/A</v>
      </c>
      <c r="C9638" s="66"/>
      <c r="D9638" s="68">
        <f>VLOOKUP($I9601,DATA!$A$1:$V$200,18,FALSE)</f>
        <v>0</v>
      </c>
      <c r="E9638" s="69"/>
    </row>
    <row r="9639" spans="1:13" ht="37.5" customHeight="1">
      <c r="A9639" s="30"/>
      <c r="B9639" s="31"/>
      <c r="C9639" s="31"/>
      <c r="D9639" s="32"/>
      <c r="E9639" s="32"/>
    </row>
    <row r="9640" spans="1:13" ht="18.75" customHeight="1">
      <c r="A9640" s="72" t="s">
        <v>72</v>
      </c>
      <c r="B9640" s="72"/>
      <c r="C9640" s="72"/>
      <c r="D9640" s="72"/>
      <c r="E9640" s="72"/>
    </row>
    <row r="9641" spans="1:13" ht="22.5" customHeight="1">
      <c r="A9641" s="26" t="s">
        <v>78</v>
      </c>
    </row>
    <row r="9642" spans="1:13" ht="30" customHeight="1">
      <c r="A9642" s="27" t="s">
        <v>73</v>
      </c>
      <c r="B9642" s="73" t="s">
        <v>60</v>
      </c>
      <c r="C9642" s="74"/>
      <c r="D9642" s="73" t="s">
        <v>61</v>
      </c>
      <c r="E9642" s="74"/>
      <c r="I9642" s="1" t="s">
        <v>26</v>
      </c>
      <c r="J9642" s="1" t="s">
        <v>25</v>
      </c>
      <c r="K9642" s="1" t="s">
        <v>194</v>
      </c>
      <c r="L9642" s="1" t="s">
        <v>195</v>
      </c>
      <c r="M9642" s="1" t="s">
        <v>196</v>
      </c>
    </row>
    <row r="9643" spans="1:13" ht="52.5" customHeight="1">
      <c r="A9643" s="29" t="str">
        <f>GRD!$L$4</f>
        <v>SELECT</v>
      </c>
      <c r="B9643" s="65" t="e">
        <f t="shared" ref="B9643:B9644" si="3417">HLOOKUP(D9643,$I$42:$M$44,$G9643,FALSE)</f>
        <v>#N/A</v>
      </c>
      <c r="C9643" s="66"/>
      <c r="D9643" s="68">
        <f>VLOOKUP($I9601,DATA!$A$1:$V$200,19,FALSE)</f>
        <v>0</v>
      </c>
      <c r="E9643" s="69"/>
      <c r="G9643" s="1">
        <v>2</v>
      </c>
      <c r="H9643" s="1" t="str">
        <f t="shared" ref="H9643:H9644" si="3418">A9643</f>
        <v>SELECT</v>
      </c>
      <c r="I9643" s="1" t="e">
        <f t="shared" ref="I9643:I9644" si="3419">VLOOKUP($H9643,$H$3:$M$15,2,FALSE)</f>
        <v>#N/A</v>
      </c>
      <c r="J9643" s="1" t="e">
        <f t="shared" ref="J9643:J9644" si="3420">VLOOKUP($H9643,$H$3:$M$15,3,FALSE)</f>
        <v>#N/A</v>
      </c>
      <c r="K9643" s="1" t="e">
        <f t="shared" ref="K9643:K9644" si="3421">VLOOKUP($H9643,$H$3:$M$15,4,FALSE)</f>
        <v>#N/A</v>
      </c>
      <c r="L9643" s="1" t="e">
        <f t="shared" ref="L9643:L9644" si="3422">VLOOKUP($H9643,$H$3:$M$15,5,FALSE)</f>
        <v>#N/A</v>
      </c>
      <c r="M9643" s="1" t="e">
        <f t="shared" ref="M9643:M9644" si="3423">VLOOKUP($H9643,$H$3:$M$15,6,FALSE)</f>
        <v>#N/A</v>
      </c>
    </row>
    <row r="9644" spans="1:13" ht="52.5" customHeight="1">
      <c r="A9644" s="29" t="str">
        <f>GRD!$M$4</f>
        <v>SELECT</v>
      </c>
      <c r="B9644" s="65" t="e">
        <f t="shared" si="3417"/>
        <v>#N/A</v>
      </c>
      <c r="C9644" s="66"/>
      <c r="D9644" s="68">
        <f>VLOOKUP($I9601,DATA!$A$1:$V$200,20,FALSE)</f>
        <v>0</v>
      </c>
      <c r="E9644" s="69"/>
      <c r="G9644" s="1">
        <v>3</v>
      </c>
      <c r="H9644" s="1" t="str">
        <f t="shared" si="3418"/>
        <v>SELECT</v>
      </c>
      <c r="I9644" s="1" t="e">
        <f t="shared" si="3419"/>
        <v>#N/A</v>
      </c>
      <c r="J9644" s="1" t="e">
        <f t="shared" si="3420"/>
        <v>#N/A</v>
      </c>
      <c r="K9644" s="1" t="e">
        <f t="shared" si="3421"/>
        <v>#N/A</v>
      </c>
      <c r="L9644" s="1" t="e">
        <f t="shared" si="3422"/>
        <v>#N/A</v>
      </c>
      <c r="M9644" s="1" t="e">
        <f t="shared" si="3423"/>
        <v>#N/A</v>
      </c>
    </row>
    <row r="9645" spans="1:13" ht="37.5" customHeight="1">
      <c r="A9645" s="70" t="s">
        <v>79</v>
      </c>
      <c r="B9645" s="70"/>
      <c r="C9645" s="70"/>
      <c r="D9645" s="70"/>
      <c r="E9645" s="70"/>
    </row>
    <row r="9646" spans="1:13" ht="12" customHeight="1">
      <c r="A9646" s="33"/>
      <c r="B9646" s="33"/>
      <c r="C9646" s="33"/>
      <c r="D9646" s="33"/>
      <c r="E9646" s="33"/>
    </row>
    <row r="9647" spans="1:13" ht="30" customHeight="1">
      <c r="A9647" s="27" t="s">
        <v>73</v>
      </c>
      <c r="B9647" s="71" t="s">
        <v>60</v>
      </c>
      <c r="C9647" s="71"/>
      <c r="D9647" s="71" t="s">
        <v>61</v>
      </c>
      <c r="E9647" s="71"/>
      <c r="I9647" s="1" t="s">
        <v>26</v>
      </c>
      <c r="J9647" s="1" t="s">
        <v>25</v>
      </c>
      <c r="K9647" s="1" t="s">
        <v>194</v>
      </c>
      <c r="L9647" s="1" t="s">
        <v>195</v>
      </c>
      <c r="M9647" s="1" t="s">
        <v>196</v>
      </c>
    </row>
    <row r="9648" spans="1:13" ht="52.5" customHeight="1">
      <c r="A9648" s="29" t="str">
        <f>GRD!$N$4</f>
        <v>SELECT</v>
      </c>
      <c r="B9648" s="65" t="e">
        <f t="shared" ref="B9648:B9649" si="3424">HLOOKUP(D9648,$I$47:$M$49,$G9648,FALSE)</f>
        <v>#N/A</v>
      </c>
      <c r="C9648" s="66"/>
      <c r="D9648" s="67">
        <f>VLOOKUP($I9601,DATA!$A$1:$V$200,21,FALSE)</f>
        <v>0</v>
      </c>
      <c r="E9648" s="67"/>
      <c r="G9648" s="1">
        <v>2</v>
      </c>
      <c r="H9648" s="1" t="str">
        <f t="shared" ref="H9648:H9649" si="3425">A9648</f>
        <v>SELECT</v>
      </c>
      <c r="I9648" s="1" t="e">
        <f t="shared" ref="I9648:I9709" si="3426">VLOOKUP($H9648,$H$3:$M$15,2,FALSE)</f>
        <v>#N/A</v>
      </c>
      <c r="J9648" s="1" t="e">
        <f t="shared" ref="J9648:J9709" si="3427">VLOOKUP($H9648,$H$3:$M$15,3,FALSE)</f>
        <v>#N/A</v>
      </c>
      <c r="K9648" s="1" t="e">
        <f t="shared" ref="K9648:K9709" si="3428">VLOOKUP($H9648,$H$3:$M$15,4,FALSE)</f>
        <v>#N/A</v>
      </c>
      <c r="L9648" s="1" t="e">
        <f t="shared" ref="L9648:L9709" si="3429">VLOOKUP($H9648,$H$3:$M$15,5,FALSE)</f>
        <v>#N/A</v>
      </c>
      <c r="M9648" s="1" t="e">
        <f t="shared" ref="M9648:M9709" si="3430">VLOOKUP($H9648,$H$3:$M$15,6,FALSE)</f>
        <v>#N/A</v>
      </c>
    </row>
    <row r="9649" spans="1:13" ht="52.5" customHeight="1">
      <c r="A9649" s="29" t="str">
        <f>GRD!$O$4</f>
        <v>SELECT</v>
      </c>
      <c r="B9649" s="65" t="e">
        <f t="shared" si="3424"/>
        <v>#N/A</v>
      </c>
      <c r="C9649" s="66"/>
      <c r="D9649" s="67">
        <f>VLOOKUP($I9601,DATA!$A$1:$V$200,22,FALSE)</f>
        <v>0</v>
      </c>
      <c r="E9649" s="67"/>
      <c r="G9649" s="1">
        <v>3</v>
      </c>
      <c r="H9649" s="1" t="str">
        <f t="shared" si="3425"/>
        <v>SELECT</v>
      </c>
      <c r="I9649" s="1" t="e">
        <f t="shared" si="3426"/>
        <v>#N/A</v>
      </c>
      <c r="J9649" s="1" t="e">
        <f t="shared" si="3427"/>
        <v>#N/A</v>
      </c>
      <c r="K9649" s="1" t="e">
        <f t="shared" si="3428"/>
        <v>#N/A</v>
      </c>
      <c r="L9649" s="1" t="e">
        <f t="shared" si="3429"/>
        <v>#N/A</v>
      </c>
      <c r="M9649" s="1" t="e">
        <f t="shared" si="3430"/>
        <v>#N/A</v>
      </c>
    </row>
    <row r="9655" spans="1:13">
      <c r="A9655" s="64" t="s">
        <v>80</v>
      </c>
      <c r="B9655" s="64"/>
      <c r="C9655" s="64" t="s">
        <v>81</v>
      </c>
      <c r="D9655" s="64"/>
      <c r="E9655" s="64"/>
    </row>
    <row r="9656" spans="1:13">
      <c r="C9656" s="64" t="s">
        <v>82</v>
      </c>
      <c r="D9656" s="64"/>
      <c r="E9656" s="64"/>
    </row>
    <row r="9657" spans="1:13">
      <c r="A9657" s="1" t="s">
        <v>84</v>
      </c>
    </row>
    <row r="9659" spans="1:13">
      <c r="A9659" s="1" t="s">
        <v>83</v>
      </c>
    </row>
    <row r="9661" spans="1:13" s="21" customFormat="1" ht="18.75" customHeight="1">
      <c r="A9661" s="89" t="s">
        <v>34</v>
      </c>
      <c r="B9661" s="89"/>
      <c r="C9661" s="89"/>
      <c r="D9661" s="89"/>
      <c r="E9661" s="89"/>
      <c r="I9661" s="21">
        <f t="shared" ref="I9661" si="3431">I9601+1</f>
        <v>162</v>
      </c>
    </row>
    <row r="9662" spans="1:13" s="21" customFormat="1" ht="30" customHeight="1">
      <c r="A9662" s="90" t="s">
        <v>35</v>
      </c>
      <c r="B9662" s="90"/>
      <c r="C9662" s="90"/>
      <c r="D9662" s="90"/>
      <c r="E9662" s="90"/>
      <c r="H9662" s="1"/>
      <c r="I9662" s="1"/>
      <c r="J9662" s="1"/>
      <c r="K9662" s="1"/>
      <c r="L9662" s="1"/>
      <c r="M9662" s="1"/>
    </row>
    <row r="9663" spans="1:13" ht="18.75" customHeight="1">
      <c r="A9663" s="22" t="s">
        <v>49</v>
      </c>
      <c r="B9663" s="91" t="str">
        <f>IF((SCH!$B$2=""),"",SCH!$B$2)</f>
        <v/>
      </c>
      <c r="C9663" s="91"/>
      <c r="D9663" s="91"/>
      <c r="E9663" s="92"/>
    </row>
    <row r="9664" spans="1:13" ht="18.75" customHeight="1">
      <c r="A9664" s="23" t="s">
        <v>50</v>
      </c>
      <c r="B9664" s="82" t="str">
        <f>IF((SCH!$B$3=""),"",SCH!$B$3)</f>
        <v/>
      </c>
      <c r="C9664" s="82"/>
      <c r="D9664" s="82"/>
      <c r="E9664" s="83"/>
    </row>
    <row r="9665" spans="1:13" ht="18.75" customHeight="1">
      <c r="A9665" s="23" t="s">
        <v>56</v>
      </c>
      <c r="B9665" s="46" t="str">
        <f>IF((SCH!$B$4=""),"",SCH!$B$4)</f>
        <v/>
      </c>
      <c r="C9665" s="24" t="s">
        <v>57</v>
      </c>
      <c r="D9665" s="82" t="str">
        <f>IF((SCH!$B$5=""),"",SCH!$B$5)</f>
        <v/>
      </c>
      <c r="E9665" s="83"/>
    </row>
    <row r="9666" spans="1:13" ht="18.75" customHeight="1">
      <c r="A9666" s="23" t="s">
        <v>51</v>
      </c>
      <c r="B9666" s="82" t="str">
        <f>IF((SCH!$B$6=""),"",SCH!$B$6)</f>
        <v/>
      </c>
      <c r="C9666" s="82"/>
      <c r="D9666" s="82"/>
      <c r="E9666" s="83"/>
    </row>
    <row r="9667" spans="1:13" ht="18.75" customHeight="1">
      <c r="A9667" s="23" t="s">
        <v>52</v>
      </c>
      <c r="B9667" s="82" t="str">
        <f>IF((SCH!$B$7=""),"",SCH!$B$7)</f>
        <v/>
      </c>
      <c r="C9667" s="82"/>
      <c r="D9667" s="82"/>
      <c r="E9667" s="83"/>
    </row>
    <row r="9668" spans="1:13" ht="18.75" customHeight="1">
      <c r="A9668" s="25" t="s">
        <v>53</v>
      </c>
      <c r="B9668" s="84" t="str">
        <f>IF((SCH!$B$8=""),"",SCH!$B$8)</f>
        <v/>
      </c>
      <c r="C9668" s="84"/>
      <c r="D9668" s="84"/>
      <c r="E9668" s="85"/>
    </row>
    <row r="9669" spans="1:13" ht="26.25" customHeight="1">
      <c r="A9669" s="86" t="s">
        <v>36</v>
      </c>
      <c r="B9669" s="86"/>
      <c r="C9669" s="86"/>
      <c r="D9669" s="86"/>
      <c r="E9669" s="86"/>
    </row>
    <row r="9670" spans="1:13" s="21" customFormat="1" ht="15" customHeight="1">
      <c r="A9670" s="87" t="s">
        <v>37</v>
      </c>
      <c r="B9670" s="87"/>
      <c r="C9670" s="87"/>
      <c r="D9670" s="87"/>
      <c r="E9670" s="87"/>
      <c r="H9670" s="1"/>
      <c r="I9670" s="1"/>
      <c r="J9670" s="1"/>
      <c r="K9670" s="1"/>
      <c r="L9670" s="1"/>
      <c r="M9670" s="1"/>
    </row>
    <row r="9671" spans="1:13" s="21" customFormat="1">
      <c r="A9671" s="88" t="s">
        <v>38</v>
      </c>
      <c r="B9671" s="88"/>
      <c r="C9671" s="88"/>
      <c r="D9671" s="88"/>
      <c r="E9671" s="88"/>
      <c r="H9671" s="1"/>
      <c r="I9671" s="1"/>
      <c r="J9671" s="1"/>
      <c r="K9671" s="1"/>
      <c r="L9671" s="1"/>
      <c r="M9671" s="1"/>
    </row>
    <row r="9672" spans="1:13" ht="26.25" customHeight="1">
      <c r="A9672" s="72" t="s">
        <v>39</v>
      </c>
      <c r="B9672" s="72"/>
      <c r="C9672" s="72"/>
      <c r="D9672" s="72"/>
      <c r="E9672" s="72"/>
    </row>
    <row r="9673" spans="1:13" ht="23.25">
      <c r="A9673" s="5" t="s">
        <v>45</v>
      </c>
      <c r="B9673" s="45">
        <f>VLOOKUP($I9661,DATA!$A$1:$V$200,2,FALSE)</f>
        <v>0</v>
      </c>
      <c r="C9673" s="43" t="s">
        <v>48</v>
      </c>
      <c r="D9673" s="81">
        <f>VLOOKUP($I9661,DATA!$A$1:$V$200,3,FALSE)</f>
        <v>0</v>
      </c>
      <c r="E9673" s="81"/>
    </row>
    <row r="9674" spans="1:13" ht="23.25">
      <c r="A9674" s="5" t="s">
        <v>46</v>
      </c>
      <c r="B9674" s="79">
        <f>VLOOKUP($I9661,DATA!$A$1:$V$200,4,FALSE)</f>
        <v>0</v>
      </c>
      <c r="C9674" s="79"/>
      <c r="D9674" s="79"/>
      <c r="E9674" s="79"/>
    </row>
    <row r="9675" spans="1:13" ht="23.25">
      <c r="A9675" s="5" t="s">
        <v>47</v>
      </c>
      <c r="B9675" s="79">
        <f>VLOOKUP($I9661,DATA!$A$1:$V$200,5,FALSE)</f>
        <v>0</v>
      </c>
      <c r="C9675" s="79"/>
      <c r="D9675" s="79"/>
      <c r="E9675" s="79"/>
    </row>
    <row r="9676" spans="1:13" ht="23.25" customHeight="1">
      <c r="A9676" s="5" t="s">
        <v>40</v>
      </c>
      <c r="B9676" s="79">
        <f>VLOOKUP($I9661,DATA!$A$1:$V$200,6,FALSE)</f>
        <v>0</v>
      </c>
      <c r="C9676" s="79"/>
      <c r="D9676" s="79"/>
      <c r="E9676" s="79"/>
    </row>
    <row r="9677" spans="1:13" ht="23.25" customHeight="1">
      <c r="A9677" s="5" t="s">
        <v>41</v>
      </c>
      <c r="B9677" s="79">
        <f>VLOOKUP($I9661,DATA!$A$1:$V$200,7,FALSE)</f>
        <v>0</v>
      </c>
      <c r="C9677" s="79"/>
      <c r="D9677" s="79"/>
      <c r="E9677" s="79"/>
    </row>
    <row r="9678" spans="1:13" ht="23.25" customHeight="1">
      <c r="A9678" s="5" t="s">
        <v>42</v>
      </c>
      <c r="B9678" s="79">
        <f>VLOOKUP($I9661,DATA!$A$1:$V$200,8,FALSE)</f>
        <v>0</v>
      </c>
      <c r="C9678" s="79"/>
      <c r="D9678" s="79"/>
      <c r="E9678" s="79"/>
    </row>
    <row r="9679" spans="1:13" ht="25.5">
      <c r="A9679" s="5" t="s">
        <v>43</v>
      </c>
      <c r="B9679" s="79">
        <f>VLOOKUP($I9661,DATA!$A$1:$V$200,9,FALSE)</f>
        <v>0</v>
      </c>
      <c r="C9679" s="79"/>
      <c r="D9679" s="79"/>
      <c r="E9679" s="79"/>
    </row>
    <row r="9680" spans="1:13" ht="22.5" customHeight="1">
      <c r="A9680" s="80" t="s">
        <v>44</v>
      </c>
      <c r="B9680" s="80"/>
      <c r="C9680" s="80"/>
      <c r="D9680" s="80"/>
      <c r="E9680" s="80"/>
    </row>
    <row r="9681" spans="1:5" ht="18.75" customHeight="1">
      <c r="A9681" s="72" t="s">
        <v>58</v>
      </c>
      <c r="B9681" s="72"/>
      <c r="C9681" s="72"/>
      <c r="D9681" s="72"/>
      <c r="E9681" s="72"/>
    </row>
    <row r="9682" spans="1:5" ht="22.5" customHeight="1">
      <c r="A9682" s="26" t="s">
        <v>74</v>
      </c>
    </row>
    <row r="9683" spans="1:5" ht="18" customHeight="1">
      <c r="A9683" s="44" t="s">
        <v>59</v>
      </c>
      <c r="B9683" s="73" t="s">
        <v>60</v>
      </c>
      <c r="C9683" s="74"/>
      <c r="D9683" s="73" t="s">
        <v>61</v>
      </c>
      <c r="E9683" s="74"/>
    </row>
    <row r="9684" spans="1:5" ht="37.5" customHeight="1">
      <c r="A9684" s="28" t="s">
        <v>62</v>
      </c>
      <c r="B9684" s="65" t="e">
        <f t="shared" ref="B9684" si="3432">HLOOKUP(D9684,$I$23:$M$32,2,FALSE)</f>
        <v>#N/A</v>
      </c>
      <c r="C9684" s="66"/>
      <c r="D9684" s="68">
        <f>VLOOKUP($I9661,DATA!$A$1:$V$200,10,FALSE)</f>
        <v>0</v>
      </c>
      <c r="E9684" s="69"/>
    </row>
    <row r="9685" spans="1:5" ht="37.5" customHeight="1">
      <c r="A9685" s="28" t="s">
        <v>63</v>
      </c>
      <c r="B9685" s="65" t="e">
        <f t="shared" ref="B9685" si="3433">HLOOKUP(D9684,$I$23:$M$32,3,FALSE)</f>
        <v>#N/A</v>
      </c>
      <c r="C9685" s="66"/>
      <c r="D9685" s="68">
        <f>VLOOKUP($I9661,DATA!$A$1:$V$200,11,FALSE)</f>
        <v>0</v>
      </c>
      <c r="E9685" s="69"/>
    </row>
    <row r="9686" spans="1:5" ht="37.5" customHeight="1">
      <c r="A9686" s="28" t="s">
        <v>64</v>
      </c>
      <c r="B9686" s="65" t="e">
        <f t="shared" ref="B9686" si="3434">HLOOKUP(D9684,$I$23:$M$32,4,FALSE)</f>
        <v>#N/A</v>
      </c>
      <c r="C9686" s="66"/>
      <c r="D9686" s="68">
        <f>VLOOKUP($I9661,DATA!$A$1:$V$200,12,FALSE)</f>
        <v>0</v>
      </c>
      <c r="E9686" s="69"/>
    </row>
    <row r="9687" spans="1:5" ht="21.75" customHeight="1">
      <c r="A9687" s="26" t="s">
        <v>75</v>
      </c>
    </row>
    <row r="9688" spans="1:5" ht="18" customHeight="1">
      <c r="A9688" s="75" t="s">
        <v>65</v>
      </c>
      <c r="B9688" s="73" t="s">
        <v>60</v>
      </c>
      <c r="C9688" s="74"/>
      <c r="D9688" s="73" t="s">
        <v>61</v>
      </c>
      <c r="E9688" s="74"/>
    </row>
    <row r="9689" spans="1:5" ht="37.5" customHeight="1">
      <c r="A9689" s="76"/>
      <c r="B9689" s="65" t="e">
        <f t="shared" ref="B9689" si="3435">HLOOKUP(D9684,$I$23:$M$32,5,FALSE)</f>
        <v>#N/A</v>
      </c>
      <c r="C9689" s="66"/>
      <c r="D9689" s="68">
        <f>VLOOKUP($I9661,DATA!$A$1:$V$200,13,FALSE)</f>
        <v>0</v>
      </c>
      <c r="E9689" s="69"/>
    </row>
    <row r="9690" spans="1:5" ht="22.5" customHeight="1">
      <c r="A9690" s="26" t="s">
        <v>76</v>
      </c>
    </row>
    <row r="9691" spans="1:5" ht="18" customHeight="1">
      <c r="A9691" s="77" t="s">
        <v>66</v>
      </c>
      <c r="B9691" s="73" t="s">
        <v>60</v>
      </c>
      <c r="C9691" s="74"/>
      <c r="D9691" s="73" t="s">
        <v>61</v>
      </c>
      <c r="E9691" s="74"/>
    </row>
    <row r="9692" spans="1:5" ht="37.5" customHeight="1">
      <c r="A9692" s="78"/>
      <c r="B9692" s="65" t="e">
        <f t="shared" ref="B9692" si="3436">HLOOKUP(D9684,$I$23:$M$32,6,FALSE)</f>
        <v>#N/A</v>
      </c>
      <c r="C9692" s="66"/>
      <c r="D9692" s="68">
        <f>VLOOKUP($I9661,DATA!$A$1:$V$200,14,FALSE)</f>
        <v>0</v>
      </c>
      <c r="E9692" s="69"/>
    </row>
    <row r="9693" spans="1:5" ht="22.5" customHeight="1">
      <c r="A9693" s="26" t="s">
        <v>77</v>
      </c>
    </row>
    <row r="9694" spans="1:5" ht="30" customHeight="1">
      <c r="A9694" s="27" t="s">
        <v>67</v>
      </c>
      <c r="B9694" s="73" t="s">
        <v>60</v>
      </c>
      <c r="C9694" s="74"/>
      <c r="D9694" s="73" t="s">
        <v>61</v>
      </c>
      <c r="E9694" s="74"/>
    </row>
    <row r="9695" spans="1:5" ht="37.5" customHeight="1">
      <c r="A9695" s="28" t="s">
        <v>68</v>
      </c>
      <c r="B9695" s="65" t="e">
        <f t="shared" ref="B9695" si="3437">HLOOKUP(D9684,$I$23:$M$32,7,FALSE)</f>
        <v>#N/A</v>
      </c>
      <c r="C9695" s="66"/>
      <c r="D9695" s="68">
        <f>VLOOKUP($I9661,DATA!$A$1:$V$200,15,FALSE)</f>
        <v>0</v>
      </c>
      <c r="E9695" s="69"/>
    </row>
    <row r="9696" spans="1:5" ht="37.5" customHeight="1">
      <c r="A9696" s="28" t="s">
        <v>69</v>
      </c>
      <c r="B9696" s="65" t="e">
        <f t="shared" ref="B9696" si="3438">HLOOKUP(D9684,$I$23:$M$32,8,FALSE)</f>
        <v>#N/A</v>
      </c>
      <c r="C9696" s="66"/>
      <c r="D9696" s="68">
        <f>VLOOKUP($I9661,DATA!$A$1:$V$200,16,FALSE)</f>
        <v>0</v>
      </c>
      <c r="E9696" s="69"/>
    </row>
    <row r="9697" spans="1:13" ht="45" customHeight="1">
      <c r="A9697" s="29" t="s">
        <v>70</v>
      </c>
      <c r="B9697" s="65" t="e">
        <f t="shared" ref="B9697" si="3439">HLOOKUP(D9684,$I$23:$M$32,9,FALSE)</f>
        <v>#N/A</v>
      </c>
      <c r="C9697" s="66"/>
      <c r="D9697" s="68">
        <f>VLOOKUP($I9661,DATA!$A$1:$V$200,17,FALSE)</f>
        <v>0</v>
      </c>
      <c r="E9697" s="69"/>
    </row>
    <row r="9698" spans="1:13" ht="37.5" customHeight="1">
      <c r="A9698" s="28" t="s">
        <v>71</v>
      </c>
      <c r="B9698" s="65" t="e">
        <f t="shared" ref="B9698" si="3440">HLOOKUP(D9684,$I$23:$M$32,10,FALSE)</f>
        <v>#N/A</v>
      </c>
      <c r="C9698" s="66"/>
      <c r="D9698" s="68">
        <f>VLOOKUP($I9661,DATA!$A$1:$V$200,18,FALSE)</f>
        <v>0</v>
      </c>
      <c r="E9698" s="69"/>
    </row>
    <row r="9699" spans="1:13" ht="37.5" customHeight="1">
      <c r="A9699" s="30"/>
      <c r="B9699" s="31"/>
      <c r="C9699" s="31"/>
      <c r="D9699" s="32"/>
      <c r="E9699" s="32"/>
    </row>
    <row r="9700" spans="1:13" ht="18.75" customHeight="1">
      <c r="A9700" s="72" t="s">
        <v>72</v>
      </c>
      <c r="B9700" s="72"/>
      <c r="C9700" s="72"/>
      <c r="D9700" s="72"/>
      <c r="E9700" s="72"/>
    </row>
    <row r="9701" spans="1:13" ht="22.5" customHeight="1">
      <c r="A9701" s="26" t="s">
        <v>78</v>
      </c>
    </row>
    <row r="9702" spans="1:13" ht="30" customHeight="1">
      <c r="A9702" s="27" t="s">
        <v>73</v>
      </c>
      <c r="B9702" s="73" t="s">
        <v>60</v>
      </c>
      <c r="C9702" s="74"/>
      <c r="D9702" s="73" t="s">
        <v>61</v>
      </c>
      <c r="E9702" s="74"/>
      <c r="I9702" s="1" t="s">
        <v>26</v>
      </c>
      <c r="J9702" s="1" t="s">
        <v>25</v>
      </c>
      <c r="K9702" s="1" t="s">
        <v>194</v>
      </c>
      <c r="L9702" s="1" t="s">
        <v>195</v>
      </c>
      <c r="M9702" s="1" t="s">
        <v>196</v>
      </c>
    </row>
    <row r="9703" spans="1:13" ht="52.5" customHeight="1">
      <c r="A9703" s="29" t="str">
        <f>GRD!$L$4</f>
        <v>SELECT</v>
      </c>
      <c r="B9703" s="65" t="e">
        <f t="shared" ref="B9703:B9704" si="3441">HLOOKUP(D9703,$I$42:$M$44,$G9703,FALSE)</f>
        <v>#N/A</v>
      </c>
      <c r="C9703" s="66"/>
      <c r="D9703" s="68">
        <f>VLOOKUP($I9661,DATA!$A$1:$V$200,19,FALSE)</f>
        <v>0</v>
      </c>
      <c r="E9703" s="69"/>
      <c r="G9703" s="1">
        <v>2</v>
      </c>
      <c r="H9703" s="1" t="str">
        <f t="shared" ref="H9703:H9704" si="3442">A9703</f>
        <v>SELECT</v>
      </c>
      <c r="I9703" s="1" t="e">
        <f t="shared" ref="I9703:I9704" si="3443">VLOOKUP($H9703,$H$3:$M$15,2,FALSE)</f>
        <v>#N/A</v>
      </c>
      <c r="J9703" s="1" t="e">
        <f t="shared" ref="J9703:J9704" si="3444">VLOOKUP($H9703,$H$3:$M$15,3,FALSE)</f>
        <v>#N/A</v>
      </c>
      <c r="K9703" s="1" t="e">
        <f t="shared" ref="K9703:K9704" si="3445">VLOOKUP($H9703,$H$3:$M$15,4,FALSE)</f>
        <v>#N/A</v>
      </c>
      <c r="L9703" s="1" t="e">
        <f t="shared" ref="L9703:L9704" si="3446">VLOOKUP($H9703,$H$3:$M$15,5,FALSE)</f>
        <v>#N/A</v>
      </c>
      <c r="M9703" s="1" t="e">
        <f t="shared" ref="M9703:M9704" si="3447">VLOOKUP($H9703,$H$3:$M$15,6,FALSE)</f>
        <v>#N/A</v>
      </c>
    </row>
    <row r="9704" spans="1:13" ht="52.5" customHeight="1">
      <c r="A9704" s="29" t="str">
        <f>GRD!$M$4</f>
        <v>SELECT</v>
      </c>
      <c r="B9704" s="65" t="e">
        <f t="shared" si="3441"/>
        <v>#N/A</v>
      </c>
      <c r="C9704" s="66"/>
      <c r="D9704" s="68">
        <f>VLOOKUP($I9661,DATA!$A$1:$V$200,20,FALSE)</f>
        <v>0</v>
      </c>
      <c r="E9704" s="69"/>
      <c r="G9704" s="1">
        <v>3</v>
      </c>
      <c r="H9704" s="1" t="str">
        <f t="shared" si="3442"/>
        <v>SELECT</v>
      </c>
      <c r="I9704" s="1" t="e">
        <f t="shared" si="3443"/>
        <v>#N/A</v>
      </c>
      <c r="J9704" s="1" t="e">
        <f t="shared" si="3444"/>
        <v>#N/A</v>
      </c>
      <c r="K9704" s="1" t="e">
        <f t="shared" si="3445"/>
        <v>#N/A</v>
      </c>
      <c r="L9704" s="1" t="e">
        <f t="shared" si="3446"/>
        <v>#N/A</v>
      </c>
      <c r="M9704" s="1" t="e">
        <f t="shared" si="3447"/>
        <v>#N/A</v>
      </c>
    </row>
    <row r="9705" spans="1:13" ht="37.5" customHeight="1">
      <c r="A9705" s="70" t="s">
        <v>79</v>
      </c>
      <c r="B9705" s="70"/>
      <c r="C9705" s="70"/>
      <c r="D9705" s="70"/>
      <c r="E9705" s="70"/>
    </row>
    <row r="9706" spans="1:13" ht="12" customHeight="1">
      <c r="A9706" s="33"/>
      <c r="B9706" s="33"/>
      <c r="C9706" s="33"/>
      <c r="D9706" s="33"/>
      <c r="E9706" s="33"/>
    </row>
    <row r="9707" spans="1:13" ht="30" customHeight="1">
      <c r="A9707" s="27" t="s">
        <v>73</v>
      </c>
      <c r="B9707" s="71" t="s">
        <v>60</v>
      </c>
      <c r="C9707" s="71"/>
      <c r="D9707" s="71" t="s">
        <v>61</v>
      </c>
      <c r="E9707" s="71"/>
      <c r="I9707" s="1" t="s">
        <v>26</v>
      </c>
      <c r="J9707" s="1" t="s">
        <v>25</v>
      </c>
      <c r="K9707" s="1" t="s">
        <v>194</v>
      </c>
      <c r="L9707" s="1" t="s">
        <v>195</v>
      </c>
      <c r="M9707" s="1" t="s">
        <v>196</v>
      </c>
    </row>
    <row r="9708" spans="1:13" ht="52.5" customHeight="1">
      <c r="A9708" s="29" t="str">
        <f>GRD!$N$4</f>
        <v>SELECT</v>
      </c>
      <c r="B9708" s="65" t="e">
        <f t="shared" ref="B9708:B9709" si="3448">HLOOKUP(D9708,$I$47:$M$49,$G9708,FALSE)</f>
        <v>#N/A</v>
      </c>
      <c r="C9708" s="66"/>
      <c r="D9708" s="67">
        <f>VLOOKUP($I9661,DATA!$A$1:$V$200,21,FALSE)</f>
        <v>0</v>
      </c>
      <c r="E9708" s="67"/>
      <c r="G9708" s="1">
        <v>2</v>
      </c>
      <c r="H9708" s="1" t="str">
        <f t="shared" ref="H9708:H9709" si="3449">A9708</f>
        <v>SELECT</v>
      </c>
      <c r="I9708" s="1" t="e">
        <f t="shared" si="3426"/>
        <v>#N/A</v>
      </c>
      <c r="J9708" s="1" t="e">
        <f t="shared" si="3427"/>
        <v>#N/A</v>
      </c>
      <c r="K9708" s="1" t="e">
        <f t="shared" si="3428"/>
        <v>#N/A</v>
      </c>
      <c r="L9708" s="1" t="e">
        <f t="shared" si="3429"/>
        <v>#N/A</v>
      </c>
      <c r="M9708" s="1" t="e">
        <f t="shared" si="3430"/>
        <v>#N/A</v>
      </c>
    </row>
    <row r="9709" spans="1:13" ht="52.5" customHeight="1">
      <c r="A9709" s="29" t="str">
        <f>GRD!$O$4</f>
        <v>SELECT</v>
      </c>
      <c r="B9709" s="65" t="e">
        <f t="shared" si="3448"/>
        <v>#N/A</v>
      </c>
      <c r="C9709" s="66"/>
      <c r="D9709" s="67">
        <f>VLOOKUP($I9661,DATA!$A$1:$V$200,22,FALSE)</f>
        <v>0</v>
      </c>
      <c r="E9709" s="67"/>
      <c r="G9709" s="1">
        <v>3</v>
      </c>
      <c r="H9709" s="1" t="str">
        <f t="shared" si="3449"/>
        <v>SELECT</v>
      </c>
      <c r="I9709" s="1" t="e">
        <f t="shared" si="3426"/>
        <v>#N/A</v>
      </c>
      <c r="J9709" s="1" t="e">
        <f t="shared" si="3427"/>
        <v>#N/A</v>
      </c>
      <c r="K9709" s="1" t="e">
        <f t="shared" si="3428"/>
        <v>#N/A</v>
      </c>
      <c r="L9709" s="1" t="e">
        <f t="shared" si="3429"/>
        <v>#N/A</v>
      </c>
      <c r="M9709" s="1" t="e">
        <f t="shared" si="3430"/>
        <v>#N/A</v>
      </c>
    </row>
    <row r="9715" spans="1:13">
      <c r="A9715" s="64" t="s">
        <v>80</v>
      </c>
      <c r="B9715" s="64"/>
      <c r="C9715" s="64" t="s">
        <v>81</v>
      </c>
      <c r="D9715" s="64"/>
      <c r="E9715" s="64"/>
    </row>
    <row r="9716" spans="1:13">
      <c r="C9716" s="64" t="s">
        <v>82</v>
      </c>
      <c r="D9716" s="64"/>
      <c r="E9716" s="64"/>
    </row>
    <row r="9717" spans="1:13">
      <c r="A9717" s="1" t="s">
        <v>84</v>
      </c>
    </row>
    <row r="9719" spans="1:13">
      <c r="A9719" s="1" t="s">
        <v>83</v>
      </c>
    </row>
    <row r="9721" spans="1:13" s="21" customFormat="1" ht="18.75" customHeight="1">
      <c r="A9721" s="89" t="s">
        <v>34</v>
      </c>
      <c r="B9721" s="89"/>
      <c r="C9721" s="89"/>
      <c r="D9721" s="89"/>
      <c r="E9721" s="89"/>
      <c r="I9721" s="21">
        <f t="shared" ref="I9721" si="3450">I9661+1</f>
        <v>163</v>
      </c>
    </row>
    <row r="9722" spans="1:13" s="21" customFormat="1" ht="30" customHeight="1">
      <c r="A9722" s="90" t="s">
        <v>35</v>
      </c>
      <c r="B9722" s="90"/>
      <c r="C9722" s="90"/>
      <c r="D9722" s="90"/>
      <c r="E9722" s="90"/>
      <c r="H9722" s="1"/>
      <c r="I9722" s="1"/>
      <c r="J9722" s="1"/>
      <c r="K9722" s="1"/>
      <c r="L9722" s="1"/>
      <c r="M9722" s="1"/>
    </row>
    <row r="9723" spans="1:13" ht="18.75" customHeight="1">
      <c r="A9723" s="22" t="s">
        <v>49</v>
      </c>
      <c r="B9723" s="91" t="str">
        <f>IF((SCH!$B$2=""),"",SCH!$B$2)</f>
        <v/>
      </c>
      <c r="C9723" s="91"/>
      <c r="D9723" s="91"/>
      <c r="E9723" s="92"/>
    </row>
    <row r="9724" spans="1:13" ht="18.75" customHeight="1">
      <c r="A9724" s="23" t="s">
        <v>50</v>
      </c>
      <c r="B9724" s="82" t="str">
        <f>IF((SCH!$B$3=""),"",SCH!$B$3)</f>
        <v/>
      </c>
      <c r="C9724" s="82"/>
      <c r="D9724" s="82"/>
      <c r="E9724" s="83"/>
    </row>
    <row r="9725" spans="1:13" ht="18.75" customHeight="1">
      <c r="A9725" s="23" t="s">
        <v>56</v>
      </c>
      <c r="B9725" s="46" t="str">
        <f>IF((SCH!$B$4=""),"",SCH!$B$4)</f>
        <v/>
      </c>
      <c r="C9725" s="24" t="s">
        <v>57</v>
      </c>
      <c r="D9725" s="82" t="str">
        <f>IF((SCH!$B$5=""),"",SCH!$B$5)</f>
        <v/>
      </c>
      <c r="E9725" s="83"/>
    </row>
    <row r="9726" spans="1:13" ht="18.75" customHeight="1">
      <c r="A9726" s="23" t="s">
        <v>51</v>
      </c>
      <c r="B9726" s="82" t="str">
        <f>IF((SCH!$B$6=""),"",SCH!$B$6)</f>
        <v/>
      </c>
      <c r="C9726" s="82"/>
      <c r="D9726" s="82"/>
      <c r="E9726" s="83"/>
    </row>
    <row r="9727" spans="1:13" ht="18.75" customHeight="1">
      <c r="A9727" s="23" t="s">
        <v>52</v>
      </c>
      <c r="B9727" s="82" t="str">
        <f>IF((SCH!$B$7=""),"",SCH!$B$7)</f>
        <v/>
      </c>
      <c r="C9727" s="82"/>
      <c r="D9727" s="82"/>
      <c r="E9727" s="83"/>
    </row>
    <row r="9728" spans="1:13" ht="18.75" customHeight="1">
      <c r="A9728" s="25" t="s">
        <v>53</v>
      </c>
      <c r="B9728" s="84" t="str">
        <f>IF((SCH!$B$8=""),"",SCH!$B$8)</f>
        <v/>
      </c>
      <c r="C9728" s="84"/>
      <c r="D9728" s="84"/>
      <c r="E9728" s="85"/>
    </row>
    <row r="9729" spans="1:13" ht="26.25" customHeight="1">
      <c r="A9729" s="86" t="s">
        <v>36</v>
      </c>
      <c r="B9729" s="86"/>
      <c r="C9729" s="86"/>
      <c r="D9729" s="86"/>
      <c r="E9729" s="86"/>
    </row>
    <row r="9730" spans="1:13" s="21" customFormat="1" ht="15" customHeight="1">
      <c r="A9730" s="87" t="s">
        <v>37</v>
      </c>
      <c r="B9730" s="87"/>
      <c r="C9730" s="87"/>
      <c r="D9730" s="87"/>
      <c r="E9730" s="87"/>
      <c r="H9730" s="1"/>
      <c r="I9730" s="1"/>
      <c r="J9730" s="1"/>
      <c r="K9730" s="1"/>
      <c r="L9730" s="1"/>
      <c r="M9730" s="1"/>
    </row>
    <row r="9731" spans="1:13" s="21" customFormat="1">
      <c r="A9731" s="88" t="s">
        <v>38</v>
      </c>
      <c r="B9731" s="88"/>
      <c r="C9731" s="88"/>
      <c r="D9731" s="88"/>
      <c r="E9731" s="88"/>
      <c r="H9731" s="1"/>
      <c r="I9731" s="1"/>
      <c r="J9731" s="1"/>
      <c r="K9731" s="1"/>
      <c r="L9731" s="1"/>
      <c r="M9731" s="1"/>
    </row>
    <row r="9732" spans="1:13" ht="26.25" customHeight="1">
      <c r="A9732" s="72" t="s">
        <v>39</v>
      </c>
      <c r="B9732" s="72"/>
      <c r="C9732" s="72"/>
      <c r="D9732" s="72"/>
      <c r="E9732" s="72"/>
    </row>
    <row r="9733" spans="1:13" ht="23.25">
      <c r="A9733" s="5" t="s">
        <v>45</v>
      </c>
      <c r="B9733" s="45">
        <f>VLOOKUP($I9721,DATA!$A$1:$V$200,2,FALSE)</f>
        <v>0</v>
      </c>
      <c r="C9733" s="43" t="s">
        <v>48</v>
      </c>
      <c r="D9733" s="81">
        <f>VLOOKUP($I9721,DATA!$A$1:$V$200,3,FALSE)</f>
        <v>0</v>
      </c>
      <c r="E9733" s="81"/>
    </row>
    <row r="9734" spans="1:13" ht="23.25">
      <c r="A9734" s="5" t="s">
        <v>46</v>
      </c>
      <c r="B9734" s="79">
        <f>VLOOKUP($I9721,DATA!$A$1:$V$200,4,FALSE)</f>
        <v>0</v>
      </c>
      <c r="C9734" s="79"/>
      <c r="D9734" s="79"/>
      <c r="E9734" s="79"/>
    </row>
    <row r="9735" spans="1:13" ht="23.25">
      <c r="A9735" s="5" t="s">
        <v>47</v>
      </c>
      <c r="B9735" s="79">
        <f>VLOOKUP($I9721,DATA!$A$1:$V$200,5,FALSE)</f>
        <v>0</v>
      </c>
      <c r="C9735" s="79"/>
      <c r="D9735" s="79"/>
      <c r="E9735" s="79"/>
    </row>
    <row r="9736" spans="1:13" ht="23.25" customHeight="1">
      <c r="A9736" s="5" t="s">
        <v>40</v>
      </c>
      <c r="B9736" s="79">
        <f>VLOOKUP($I9721,DATA!$A$1:$V$200,6,FALSE)</f>
        <v>0</v>
      </c>
      <c r="C9736" s="79"/>
      <c r="D9736" s="79"/>
      <c r="E9736" s="79"/>
    </row>
    <row r="9737" spans="1:13" ht="23.25" customHeight="1">
      <c r="A9737" s="5" t="s">
        <v>41</v>
      </c>
      <c r="B9737" s="79">
        <f>VLOOKUP($I9721,DATA!$A$1:$V$200,7,FALSE)</f>
        <v>0</v>
      </c>
      <c r="C9737" s="79"/>
      <c r="D9737" s="79"/>
      <c r="E9737" s="79"/>
    </row>
    <row r="9738" spans="1:13" ht="23.25" customHeight="1">
      <c r="A9738" s="5" t="s">
        <v>42</v>
      </c>
      <c r="B9738" s="79">
        <f>VLOOKUP($I9721,DATA!$A$1:$V$200,8,FALSE)</f>
        <v>0</v>
      </c>
      <c r="C9738" s="79"/>
      <c r="D9738" s="79"/>
      <c r="E9738" s="79"/>
    </row>
    <row r="9739" spans="1:13" ht="25.5">
      <c r="A9739" s="5" t="s">
        <v>43</v>
      </c>
      <c r="B9739" s="79">
        <f>VLOOKUP($I9721,DATA!$A$1:$V$200,9,FALSE)</f>
        <v>0</v>
      </c>
      <c r="C9739" s="79"/>
      <c r="D9739" s="79"/>
      <c r="E9739" s="79"/>
    </row>
    <row r="9740" spans="1:13" ht="22.5" customHeight="1">
      <c r="A9740" s="80" t="s">
        <v>44</v>
      </c>
      <c r="B9740" s="80"/>
      <c r="C9740" s="80"/>
      <c r="D9740" s="80"/>
      <c r="E9740" s="80"/>
    </row>
    <row r="9741" spans="1:13" ht="18.75" customHeight="1">
      <c r="A9741" s="72" t="s">
        <v>58</v>
      </c>
      <c r="B9741" s="72"/>
      <c r="C9741" s="72"/>
      <c r="D9741" s="72"/>
      <c r="E9741" s="72"/>
    </row>
    <row r="9742" spans="1:13" ht="22.5" customHeight="1">
      <c r="A9742" s="26" t="s">
        <v>74</v>
      </c>
    </row>
    <row r="9743" spans="1:13" ht="18" customHeight="1">
      <c r="A9743" s="44" t="s">
        <v>59</v>
      </c>
      <c r="B9743" s="73" t="s">
        <v>60</v>
      </c>
      <c r="C9743" s="74"/>
      <c r="D9743" s="73" t="s">
        <v>61</v>
      </c>
      <c r="E9743" s="74"/>
    </row>
    <row r="9744" spans="1:13" ht="37.5" customHeight="1">
      <c r="A9744" s="28" t="s">
        <v>62</v>
      </c>
      <c r="B9744" s="65" t="e">
        <f t="shared" ref="B9744" si="3451">HLOOKUP(D9744,$I$23:$M$32,2,FALSE)</f>
        <v>#N/A</v>
      </c>
      <c r="C9744" s="66"/>
      <c r="D9744" s="68">
        <f>VLOOKUP($I9721,DATA!$A$1:$V$200,10,FALSE)</f>
        <v>0</v>
      </c>
      <c r="E9744" s="69"/>
    </row>
    <row r="9745" spans="1:5" ht="37.5" customHeight="1">
      <c r="A9745" s="28" t="s">
        <v>63</v>
      </c>
      <c r="B9745" s="65" t="e">
        <f t="shared" ref="B9745" si="3452">HLOOKUP(D9744,$I$23:$M$32,3,FALSE)</f>
        <v>#N/A</v>
      </c>
      <c r="C9745" s="66"/>
      <c r="D9745" s="68">
        <f>VLOOKUP($I9721,DATA!$A$1:$V$200,11,FALSE)</f>
        <v>0</v>
      </c>
      <c r="E9745" s="69"/>
    </row>
    <row r="9746" spans="1:5" ht="37.5" customHeight="1">
      <c r="A9746" s="28" t="s">
        <v>64</v>
      </c>
      <c r="B9746" s="65" t="e">
        <f t="shared" ref="B9746" si="3453">HLOOKUP(D9744,$I$23:$M$32,4,FALSE)</f>
        <v>#N/A</v>
      </c>
      <c r="C9746" s="66"/>
      <c r="D9746" s="68">
        <f>VLOOKUP($I9721,DATA!$A$1:$V$200,12,FALSE)</f>
        <v>0</v>
      </c>
      <c r="E9746" s="69"/>
    </row>
    <row r="9747" spans="1:5" ht="21.75" customHeight="1">
      <c r="A9747" s="26" t="s">
        <v>75</v>
      </c>
    </row>
    <row r="9748" spans="1:5" ht="18" customHeight="1">
      <c r="A9748" s="75" t="s">
        <v>65</v>
      </c>
      <c r="B9748" s="73" t="s">
        <v>60</v>
      </c>
      <c r="C9748" s="74"/>
      <c r="D9748" s="73" t="s">
        <v>61</v>
      </c>
      <c r="E9748" s="74"/>
    </row>
    <row r="9749" spans="1:5" ht="37.5" customHeight="1">
      <c r="A9749" s="76"/>
      <c r="B9749" s="65" t="e">
        <f t="shared" ref="B9749" si="3454">HLOOKUP(D9744,$I$23:$M$32,5,FALSE)</f>
        <v>#N/A</v>
      </c>
      <c r="C9749" s="66"/>
      <c r="D9749" s="68">
        <f>VLOOKUP($I9721,DATA!$A$1:$V$200,13,FALSE)</f>
        <v>0</v>
      </c>
      <c r="E9749" s="69"/>
    </row>
    <row r="9750" spans="1:5" ht="22.5" customHeight="1">
      <c r="A9750" s="26" t="s">
        <v>76</v>
      </c>
    </row>
    <row r="9751" spans="1:5" ht="18" customHeight="1">
      <c r="A9751" s="77" t="s">
        <v>66</v>
      </c>
      <c r="B9751" s="73" t="s">
        <v>60</v>
      </c>
      <c r="C9751" s="74"/>
      <c r="D9751" s="73" t="s">
        <v>61</v>
      </c>
      <c r="E9751" s="74"/>
    </row>
    <row r="9752" spans="1:5" ht="37.5" customHeight="1">
      <c r="A9752" s="78"/>
      <c r="B9752" s="65" t="e">
        <f t="shared" ref="B9752" si="3455">HLOOKUP(D9744,$I$23:$M$32,6,FALSE)</f>
        <v>#N/A</v>
      </c>
      <c r="C9752" s="66"/>
      <c r="D9752" s="68">
        <f>VLOOKUP($I9721,DATA!$A$1:$V$200,14,FALSE)</f>
        <v>0</v>
      </c>
      <c r="E9752" s="69"/>
    </row>
    <row r="9753" spans="1:5" ht="22.5" customHeight="1">
      <c r="A9753" s="26" t="s">
        <v>77</v>
      </c>
    </row>
    <row r="9754" spans="1:5" ht="30" customHeight="1">
      <c r="A9754" s="27" t="s">
        <v>67</v>
      </c>
      <c r="B9754" s="73" t="s">
        <v>60</v>
      </c>
      <c r="C9754" s="74"/>
      <c r="D9754" s="73" t="s">
        <v>61</v>
      </c>
      <c r="E9754" s="74"/>
    </row>
    <row r="9755" spans="1:5" ht="37.5" customHeight="1">
      <c r="A9755" s="28" t="s">
        <v>68</v>
      </c>
      <c r="B9755" s="65" t="e">
        <f t="shared" ref="B9755" si="3456">HLOOKUP(D9744,$I$23:$M$32,7,FALSE)</f>
        <v>#N/A</v>
      </c>
      <c r="C9755" s="66"/>
      <c r="D9755" s="68">
        <f>VLOOKUP($I9721,DATA!$A$1:$V$200,15,FALSE)</f>
        <v>0</v>
      </c>
      <c r="E9755" s="69"/>
    </row>
    <row r="9756" spans="1:5" ht="37.5" customHeight="1">
      <c r="A9756" s="28" t="s">
        <v>69</v>
      </c>
      <c r="B9756" s="65" t="e">
        <f t="shared" ref="B9756" si="3457">HLOOKUP(D9744,$I$23:$M$32,8,FALSE)</f>
        <v>#N/A</v>
      </c>
      <c r="C9756" s="66"/>
      <c r="D9756" s="68">
        <f>VLOOKUP($I9721,DATA!$A$1:$V$200,16,FALSE)</f>
        <v>0</v>
      </c>
      <c r="E9756" s="69"/>
    </row>
    <row r="9757" spans="1:5" ht="45" customHeight="1">
      <c r="A9757" s="29" t="s">
        <v>70</v>
      </c>
      <c r="B9757" s="65" t="e">
        <f t="shared" ref="B9757" si="3458">HLOOKUP(D9744,$I$23:$M$32,9,FALSE)</f>
        <v>#N/A</v>
      </c>
      <c r="C9757" s="66"/>
      <c r="D9757" s="68">
        <f>VLOOKUP($I9721,DATA!$A$1:$V$200,17,FALSE)</f>
        <v>0</v>
      </c>
      <c r="E9757" s="69"/>
    </row>
    <row r="9758" spans="1:5" ht="37.5" customHeight="1">
      <c r="A9758" s="28" t="s">
        <v>71</v>
      </c>
      <c r="B9758" s="65" t="e">
        <f t="shared" ref="B9758" si="3459">HLOOKUP(D9744,$I$23:$M$32,10,FALSE)</f>
        <v>#N/A</v>
      </c>
      <c r="C9758" s="66"/>
      <c r="D9758" s="68">
        <f>VLOOKUP($I9721,DATA!$A$1:$V$200,18,FALSE)</f>
        <v>0</v>
      </c>
      <c r="E9758" s="69"/>
    </row>
    <row r="9759" spans="1:5" ht="37.5" customHeight="1">
      <c r="A9759" s="30"/>
      <c r="B9759" s="31"/>
      <c r="C9759" s="31"/>
      <c r="D9759" s="32"/>
      <c r="E9759" s="32"/>
    </row>
    <row r="9760" spans="1:5" ht="18.75" customHeight="1">
      <c r="A9760" s="72" t="s">
        <v>72</v>
      </c>
      <c r="B9760" s="72"/>
      <c r="C9760" s="72"/>
      <c r="D9760" s="72"/>
      <c r="E9760" s="72"/>
    </row>
    <row r="9761" spans="1:13" ht="22.5" customHeight="1">
      <c r="A9761" s="26" t="s">
        <v>78</v>
      </c>
    </row>
    <row r="9762" spans="1:13" ht="30" customHeight="1">
      <c r="A9762" s="27" t="s">
        <v>73</v>
      </c>
      <c r="B9762" s="73" t="s">
        <v>60</v>
      </c>
      <c r="C9762" s="74"/>
      <c r="D9762" s="73" t="s">
        <v>61</v>
      </c>
      <c r="E9762" s="74"/>
      <c r="I9762" s="1" t="s">
        <v>26</v>
      </c>
      <c r="J9762" s="1" t="s">
        <v>25</v>
      </c>
      <c r="K9762" s="1" t="s">
        <v>194</v>
      </c>
      <c r="L9762" s="1" t="s">
        <v>195</v>
      </c>
      <c r="M9762" s="1" t="s">
        <v>196</v>
      </c>
    </row>
    <row r="9763" spans="1:13" ht="52.5" customHeight="1">
      <c r="A9763" s="29" t="str">
        <f>GRD!$L$4</f>
        <v>SELECT</v>
      </c>
      <c r="B9763" s="65" t="e">
        <f t="shared" ref="B9763:B9764" si="3460">HLOOKUP(D9763,$I$42:$M$44,$G9763,FALSE)</f>
        <v>#N/A</v>
      </c>
      <c r="C9763" s="66"/>
      <c r="D9763" s="68">
        <f>VLOOKUP($I9721,DATA!$A$1:$V$200,19,FALSE)</f>
        <v>0</v>
      </c>
      <c r="E9763" s="69"/>
      <c r="G9763" s="1">
        <v>2</v>
      </c>
      <c r="H9763" s="1" t="str">
        <f t="shared" ref="H9763:H9764" si="3461">A9763</f>
        <v>SELECT</v>
      </c>
      <c r="I9763" s="1" t="e">
        <f t="shared" ref="I9763:I9764" si="3462">VLOOKUP($H9763,$H$3:$M$15,2,FALSE)</f>
        <v>#N/A</v>
      </c>
      <c r="J9763" s="1" t="e">
        <f t="shared" ref="J9763:J9764" si="3463">VLOOKUP($H9763,$H$3:$M$15,3,FALSE)</f>
        <v>#N/A</v>
      </c>
      <c r="K9763" s="1" t="e">
        <f t="shared" ref="K9763:K9764" si="3464">VLOOKUP($H9763,$H$3:$M$15,4,FALSE)</f>
        <v>#N/A</v>
      </c>
      <c r="L9763" s="1" t="e">
        <f t="shared" ref="L9763:L9764" si="3465">VLOOKUP($H9763,$H$3:$M$15,5,FALSE)</f>
        <v>#N/A</v>
      </c>
      <c r="M9763" s="1" t="e">
        <f t="shared" ref="M9763:M9764" si="3466">VLOOKUP($H9763,$H$3:$M$15,6,FALSE)</f>
        <v>#N/A</v>
      </c>
    </row>
    <row r="9764" spans="1:13" ht="52.5" customHeight="1">
      <c r="A9764" s="29" t="str">
        <f>GRD!$M$4</f>
        <v>SELECT</v>
      </c>
      <c r="B9764" s="65" t="e">
        <f t="shared" si="3460"/>
        <v>#N/A</v>
      </c>
      <c r="C9764" s="66"/>
      <c r="D9764" s="68">
        <f>VLOOKUP($I9721,DATA!$A$1:$V$200,20,FALSE)</f>
        <v>0</v>
      </c>
      <c r="E9764" s="69"/>
      <c r="G9764" s="1">
        <v>3</v>
      </c>
      <c r="H9764" s="1" t="str">
        <f t="shared" si="3461"/>
        <v>SELECT</v>
      </c>
      <c r="I9764" s="1" t="e">
        <f t="shared" si="3462"/>
        <v>#N/A</v>
      </c>
      <c r="J9764" s="1" t="e">
        <f t="shared" si="3463"/>
        <v>#N/A</v>
      </c>
      <c r="K9764" s="1" t="e">
        <f t="shared" si="3464"/>
        <v>#N/A</v>
      </c>
      <c r="L9764" s="1" t="e">
        <f t="shared" si="3465"/>
        <v>#N/A</v>
      </c>
      <c r="M9764" s="1" t="e">
        <f t="shared" si="3466"/>
        <v>#N/A</v>
      </c>
    </row>
    <row r="9765" spans="1:13" ht="37.5" customHeight="1">
      <c r="A9765" s="70" t="s">
        <v>79</v>
      </c>
      <c r="B9765" s="70"/>
      <c r="C9765" s="70"/>
      <c r="D9765" s="70"/>
      <c r="E9765" s="70"/>
    </row>
    <row r="9766" spans="1:13" ht="12" customHeight="1">
      <c r="A9766" s="33"/>
      <c r="B9766" s="33"/>
      <c r="C9766" s="33"/>
      <c r="D9766" s="33"/>
      <c r="E9766" s="33"/>
    </row>
    <row r="9767" spans="1:13" ht="30" customHeight="1">
      <c r="A9767" s="27" t="s">
        <v>73</v>
      </c>
      <c r="B9767" s="71" t="s">
        <v>60</v>
      </c>
      <c r="C9767" s="71"/>
      <c r="D9767" s="71" t="s">
        <v>61</v>
      </c>
      <c r="E9767" s="71"/>
      <c r="I9767" s="1" t="s">
        <v>26</v>
      </c>
      <c r="J9767" s="1" t="s">
        <v>25</v>
      </c>
      <c r="K9767" s="1" t="s">
        <v>194</v>
      </c>
      <c r="L9767" s="1" t="s">
        <v>195</v>
      </c>
      <c r="M9767" s="1" t="s">
        <v>196</v>
      </c>
    </row>
    <row r="9768" spans="1:13" ht="52.5" customHeight="1">
      <c r="A9768" s="29" t="str">
        <f>GRD!$N$4</f>
        <v>SELECT</v>
      </c>
      <c r="B9768" s="65" t="e">
        <f t="shared" ref="B9768:B9769" si="3467">HLOOKUP(D9768,$I$47:$M$49,$G9768,FALSE)</f>
        <v>#N/A</v>
      </c>
      <c r="C9768" s="66"/>
      <c r="D9768" s="67">
        <f>VLOOKUP($I9721,DATA!$A$1:$V$200,21,FALSE)</f>
        <v>0</v>
      </c>
      <c r="E9768" s="67"/>
      <c r="G9768" s="1">
        <v>2</v>
      </c>
      <c r="H9768" s="1" t="str">
        <f t="shared" ref="H9768:H9769" si="3468">A9768</f>
        <v>SELECT</v>
      </c>
      <c r="I9768" s="1" t="e">
        <f t="shared" ref="I9768:I9829" si="3469">VLOOKUP($H9768,$H$3:$M$15,2,FALSE)</f>
        <v>#N/A</v>
      </c>
      <c r="J9768" s="1" t="e">
        <f t="shared" ref="J9768:J9829" si="3470">VLOOKUP($H9768,$H$3:$M$15,3,FALSE)</f>
        <v>#N/A</v>
      </c>
      <c r="K9768" s="1" t="e">
        <f t="shared" ref="K9768:K9829" si="3471">VLOOKUP($H9768,$H$3:$M$15,4,FALSE)</f>
        <v>#N/A</v>
      </c>
      <c r="L9768" s="1" t="e">
        <f t="shared" ref="L9768:L9829" si="3472">VLOOKUP($H9768,$H$3:$M$15,5,FALSE)</f>
        <v>#N/A</v>
      </c>
      <c r="M9768" s="1" t="e">
        <f t="shared" ref="M9768:M9829" si="3473">VLOOKUP($H9768,$H$3:$M$15,6,FALSE)</f>
        <v>#N/A</v>
      </c>
    </row>
    <row r="9769" spans="1:13" ht="52.5" customHeight="1">
      <c r="A9769" s="29" t="str">
        <f>GRD!$O$4</f>
        <v>SELECT</v>
      </c>
      <c r="B9769" s="65" t="e">
        <f t="shared" si="3467"/>
        <v>#N/A</v>
      </c>
      <c r="C9769" s="66"/>
      <c r="D9769" s="67">
        <f>VLOOKUP($I9721,DATA!$A$1:$V$200,22,FALSE)</f>
        <v>0</v>
      </c>
      <c r="E9769" s="67"/>
      <c r="G9769" s="1">
        <v>3</v>
      </c>
      <c r="H9769" s="1" t="str">
        <f t="shared" si="3468"/>
        <v>SELECT</v>
      </c>
      <c r="I9769" s="1" t="e">
        <f t="shared" si="3469"/>
        <v>#N/A</v>
      </c>
      <c r="J9769" s="1" t="e">
        <f t="shared" si="3470"/>
        <v>#N/A</v>
      </c>
      <c r="K9769" s="1" t="e">
        <f t="shared" si="3471"/>
        <v>#N/A</v>
      </c>
      <c r="L9769" s="1" t="e">
        <f t="shared" si="3472"/>
        <v>#N/A</v>
      </c>
      <c r="M9769" s="1" t="e">
        <f t="shared" si="3473"/>
        <v>#N/A</v>
      </c>
    </row>
    <row r="9775" spans="1:13">
      <c r="A9775" s="64" t="s">
        <v>80</v>
      </c>
      <c r="B9775" s="64"/>
      <c r="C9775" s="64" t="s">
        <v>81</v>
      </c>
      <c r="D9775" s="64"/>
      <c r="E9775" s="64"/>
    </row>
    <row r="9776" spans="1:13">
      <c r="C9776" s="64" t="s">
        <v>82</v>
      </c>
      <c r="D9776" s="64"/>
      <c r="E9776" s="64"/>
    </row>
    <row r="9777" spans="1:13">
      <c r="A9777" s="1" t="s">
        <v>84</v>
      </c>
    </row>
    <row r="9779" spans="1:13">
      <c r="A9779" s="1" t="s">
        <v>83</v>
      </c>
    </row>
    <row r="9781" spans="1:13" s="21" customFormat="1" ht="18.75" customHeight="1">
      <c r="A9781" s="89" t="s">
        <v>34</v>
      </c>
      <c r="B9781" s="89"/>
      <c r="C9781" s="89"/>
      <c r="D9781" s="89"/>
      <c r="E9781" s="89"/>
      <c r="I9781" s="21">
        <f t="shared" ref="I9781" si="3474">I9721+1</f>
        <v>164</v>
      </c>
    </row>
    <row r="9782" spans="1:13" s="21" customFormat="1" ht="30" customHeight="1">
      <c r="A9782" s="90" t="s">
        <v>35</v>
      </c>
      <c r="B9782" s="90"/>
      <c r="C9782" s="90"/>
      <c r="D9782" s="90"/>
      <c r="E9782" s="90"/>
      <c r="H9782" s="1"/>
      <c r="I9782" s="1"/>
      <c r="J9782" s="1"/>
      <c r="K9782" s="1"/>
      <c r="L9782" s="1"/>
      <c r="M9782" s="1"/>
    </row>
    <row r="9783" spans="1:13" ht="18.75" customHeight="1">
      <c r="A9783" s="22" t="s">
        <v>49</v>
      </c>
      <c r="B9783" s="91" t="str">
        <f>IF((SCH!$B$2=""),"",SCH!$B$2)</f>
        <v/>
      </c>
      <c r="C9783" s="91"/>
      <c r="D9783" s="91"/>
      <c r="E9783" s="92"/>
    </row>
    <row r="9784" spans="1:13" ht="18.75" customHeight="1">
      <c r="A9784" s="23" t="s">
        <v>50</v>
      </c>
      <c r="B9784" s="82" t="str">
        <f>IF((SCH!$B$3=""),"",SCH!$B$3)</f>
        <v/>
      </c>
      <c r="C9784" s="82"/>
      <c r="D9784" s="82"/>
      <c r="E9784" s="83"/>
    </row>
    <row r="9785" spans="1:13" ht="18.75" customHeight="1">
      <c r="A9785" s="23" t="s">
        <v>56</v>
      </c>
      <c r="B9785" s="46" t="str">
        <f>IF((SCH!$B$4=""),"",SCH!$B$4)</f>
        <v/>
      </c>
      <c r="C9785" s="24" t="s">
        <v>57</v>
      </c>
      <c r="D9785" s="82" t="str">
        <f>IF((SCH!$B$5=""),"",SCH!$B$5)</f>
        <v/>
      </c>
      <c r="E9785" s="83"/>
    </row>
    <row r="9786" spans="1:13" ht="18.75" customHeight="1">
      <c r="A9786" s="23" t="s">
        <v>51</v>
      </c>
      <c r="B9786" s="82" t="str">
        <f>IF((SCH!$B$6=""),"",SCH!$B$6)</f>
        <v/>
      </c>
      <c r="C9786" s="82"/>
      <c r="D9786" s="82"/>
      <c r="E9786" s="83"/>
    </row>
    <row r="9787" spans="1:13" ht="18.75" customHeight="1">
      <c r="A9787" s="23" t="s">
        <v>52</v>
      </c>
      <c r="B9787" s="82" t="str">
        <f>IF((SCH!$B$7=""),"",SCH!$B$7)</f>
        <v/>
      </c>
      <c r="C9787" s="82"/>
      <c r="D9787" s="82"/>
      <c r="E9787" s="83"/>
    </row>
    <row r="9788" spans="1:13" ht="18.75" customHeight="1">
      <c r="A9788" s="25" t="s">
        <v>53</v>
      </c>
      <c r="B9788" s="84" t="str">
        <f>IF((SCH!$B$8=""),"",SCH!$B$8)</f>
        <v/>
      </c>
      <c r="C9788" s="84"/>
      <c r="D9788" s="84"/>
      <c r="E9788" s="85"/>
    </row>
    <row r="9789" spans="1:13" ht="26.25" customHeight="1">
      <c r="A9789" s="86" t="s">
        <v>36</v>
      </c>
      <c r="B9789" s="86"/>
      <c r="C9789" s="86"/>
      <c r="D9789" s="86"/>
      <c r="E9789" s="86"/>
    </row>
    <row r="9790" spans="1:13" s="21" customFormat="1" ht="15" customHeight="1">
      <c r="A9790" s="87" t="s">
        <v>37</v>
      </c>
      <c r="B9790" s="87"/>
      <c r="C9790" s="87"/>
      <c r="D9790" s="87"/>
      <c r="E9790" s="87"/>
      <c r="H9790" s="1"/>
      <c r="I9790" s="1"/>
      <c r="J9790" s="1"/>
      <c r="K9790" s="1"/>
      <c r="L9790" s="1"/>
      <c r="M9790" s="1"/>
    </row>
    <row r="9791" spans="1:13" s="21" customFormat="1">
      <c r="A9791" s="88" t="s">
        <v>38</v>
      </c>
      <c r="B9791" s="88"/>
      <c r="C9791" s="88"/>
      <c r="D9791" s="88"/>
      <c r="E9791" s="88"/>
      <c r="H9791" s="1"/>
      <c r="I9791" s="1"/>
      <c r="J9791" s="1"/>
      <c r="K9791" s="1"/>
      <c r="L9791" s="1"/>
      <c r="M9791" s="1"/>
    </row>
    <row r="9792" spans="1:13" ht="26.25" customHeight="1">
      <c r="A9792" s="72" t="s">
        <v>39</v>
      </c>
      <c r="B9792" s="72"/>
      <c r="C9792" s="72"/>
      <c r="D9792" s="72"/>
      <c r="E9792" s="72"/>
    </row>
    <row r="9793" spans="1:5" ht="23.25">
      <c r="A9793" s="5" t="s">
        <v>45</v>
      </c>
      <c r="B9793" s="45">
        <f>VLOOKUP($I9781,DATA!$A$1:$V$200,2,FALSE)</f>
        <v>0</v>
      </c>
      <c r="C9793" s="43" t="s">
        <v>48</v>
      </c>
      <c r="D9793" s="81">
        <f>VLOOKUP($I9781,DATA!$A$1:$V$200,3,FALSE)</f>
        <v>0</v>
      </c>
      <c r="E9793" s="81"/>
    </row>
    <row r="9794" spans="1:5" ht="23.25">
      <c r="A9794" s="5" t="s">
        <v>46</v>
      </c>
      <c r="B9794" s="79">
        <f>VLOOKUP($I9781,DATA!$A$1:$V$200,4,FALSE)</f>
        <v>0</v>
      </c>
      <c r="C9794" s="79"/>
      <c r="D9794" s="79"/>
      <c r="E9794" s="79"/>
    </row>
    <row r="9795" spans="1:5" ht="23.25">
      <c r="A9795" s="5" t="s">
        <v>47</v>
      </c>
      <c r="B9795" s="79">
        <f>VLOOKUP($I9781,DATA!$A$1:$V$200,5,FALSE)</f>
        <v>0</v>
      </c>
      <c r="C9795" s="79"/>
      <c r="D9795" s="79"/>
      <c r="E9795" s="79"/>
    </row>
    <row r="9796" spans="1:5" ht="23.25" customHeight="1">
      <c r="A9796" s="5" t="s">
        <v>40</v>
      </c>
      <c r="B9796" s="79">
        <f>VLOOKUP($I9781,DATA!$A$1:$V$200,6,FALSE)</f>
        <v>0</v>
      </c>
      <c r="C9796" s="79"/>
      <c r="D9796" s="79"/>
      <c r="E9796" s="79"/>
    </row>
    <row r="9797" spans="1:5" ht="23.25" customHeight="1">
      <c r="A9797" s="5" t="s">
        <v>41</v>
      </c>
      <c r="B9797" s="79">
        <f>VLOOKUP($I9781,DATA!$A$1:$V$200,7,FALSE)</f>
        <v>0</v>
      </c>
      <c r="C9797" s="79"/>
      <c r="D9797" s="79"/>
      <c r="E9797" s="79"/>
    </row>
    <row r="9798" spans="1:5" ht="23.25" customHeight="1">
      <c r="A9798" s="5" t="s">
        <v>42</v>
      </c>
      <c r="B9798" s="79">
        <f>VLOOKUP($I9781,DATA!$A$1:$V$200,8,FALSE)</f>
        <v>0</v>
      </c>
      <c r="C9798" s="79"/>
      <c r="D9798" s="79"/>
      <c r="E9798" s="79"/>
    </row>
    <row r="9799" spans="1:5" ht="25.5">
      <c r="A9799" s="5" t="s">
        <v>43</v>
      </c>
      <c r="B9799" s="79">
        <f>VLOOKUP($I9781,DATA!$A$1:$V$200,9,FALSE)</f>
        <v>0</v>
      </c>
      <c r="C9799" s="79"/>
      <c r="D9799" s="79"/>
      <c r="E9799" s="79"/>
    </row>
    <row r="9800" spans="1:5" ht="22.5" customHeight="1">
      <c r="A9800" s="80" t="s">
        <v>44</v>
      </c>
      <c r="B9800" s="80"/>
      <c r="C9800" s="80"/>
      <c r="D9800" s="80"/>
      <c r="E9800" s="80"/>
    </row>
    <row r="9801" spans="1:5" ht="18.75" customHeight="1">
      <c r="A9801" s="72" t="s">
        <v>58</v>
      </c>
      <c r="B9801" s="72"/>
      <c r="C9801" s="72"/>
      <c r="D9801" s="72"/>
      <c r="E9801" s="72"/>
    </row>
    <row r="9802" spans="1:5" ht="22.5" customHeight="1">
      <c r="A9802" s="26" t="s">
        <v>74</v>
      </c>
    </row>
    <row r="9803" spans="1:5" ht="18" customHeight="1">
      <c r="A9803" s="44" t="s">
        <v>59</v>
      </c>
      <c r="B9803" s="73" t="s">
        <v>60</v>
      </c>
      <c r="C9803" s="74"/>
      <c r="D9803" s="73" t="s">
        <v>61</v>
      </c>
      <c r="E9803" s="74"/>
    </row>
    <row r="9804" spans="1:5" ht="37.5" customHeight="1">
      <c r="A9804" s="28" t="s">
        <v>62</v>
      </c>
      <c r="B9804" s="65" t="e">
        <f t="shared" ref="B9804" si="3475">HLOOKUP(D9804,$I$23:$M$32,2,FALSE)</f>
        <v>#N/A</v>
      </c>
      <c r="C9804" s="66"/>
      <c r="D9804" s="68">
        <f>VLOOKUP($I9781,DATA!$A$1:$V$200,10,FALSE)</f>
        <v>0</v>
      </c>
      <c r="E9804" s="69"/>
    </row>
    <row r="9805" spans="1:5" ht="37.5" customHeight="1">
      <c r="A9805" s="28" t="s">
        <v>63</v>
      </c>
      <c r="B9805" s="65" t="e">
        <f t="shared" ref="B9805" si="3476">HLOOKUP(D9804,$I$23:$M$32,3,FALSE)</f>
        <v>#N/A</v>
      </c>
      <c r="C9805" s="66"/>
      <c r="D9805" s="68">
        <f>VLOOKUP($I9781,DATA!$A$1:$V$200,11,FALSE)</f>
        <v>0</v>
      </c>
      <c r="E9805" s="69"/>
    </row>
    <row r="9806" spans="1:5" ht="37.5" customHeight="1">
      <c r="A9806" s="28" t="s">
        <v>64</v>
      </c>
      <c r="B9806" s="65" t="e">
        <f t="shared" ref="B9806" si="3477">HLOOKUP(D9804,$I$23:$M$32,4,FALSE)</f>
        <v>#N/A</v>
      </c>
      <c r="C9806" s="66"/>
      <c r="D9806" s="68">
        <f>VLOOKUP($I9781,DATA!$A$1:$V$200,12,FALSE)</f>
        <v>0</v>
      </c>
      <c r="E9806" s="69"/>
    </row>
    <row r="9807" spans="1:5" ht="21.75" customHeight="1">
      <c r="A9807" s="26" t="s">
        <v>75</v>
      </c>
    </row>
    <row r="9808" spans="1:5" ht="18" customHeight="1">
      <c r="A9808" s="75" t="s">
        <v>65</v>
      </c>
      <c r="B9808" s="73" t="s">
        <v>60</v>
      </c>
      <c r="C9808" s="74"/>
      <c r="D9808" s="73" t="s">
        <v>61</v>
      </c>
      <c r="E9808" s="74"/>
    </row>
    <row r="9809" spans="1:13" ht="37.5" customHeight="1">
      <c r="A9809" s="76"/>
      <c r="B9809" s="65" t="e">
        <f t="shared" ref="B9809" si="3478">HLOOKUP(D9804,$I$23:$M$32,5,FALSE)</f>
        <v>#N/A</v>
      </c>
      <c r="C9809" s="66"/>
      <c r="D9809" s="68">
        <f>VLOOKUP($I9781,DATA!$A$1:$V$200,13,FALSE)</f>
        <v>0</v>
      </c>
      <c r="E9809" s="69"/>
    </row>
    <row r="9810" spans="1:13" ht="22.5" customHeight="1">
      <c r="A9810" s="26" t="s">
        <v>76</v>
      </c>
    </row>
    <row r="9811" spans="1:13" ht="18" customHeight="1">
      <c r="A9811" s="77" t="s">
        <v>66</v>
      </c>
      <c r="B9811" s="73" t="s">
        <v>60</v>
      </c>
      <c r="C9811" s="74"/>
      <c r="D9811" s="73" t="s">
        <v>61</v>
      </c>
      <c r="E9811" s="74"/>
    </row>
    <row r="9812" spans="1:13" ht="37.5" customHeight="1">
      <c r="A9812" s="78"/>
      <c r="B9812" s="65" t="e">
        <f t="shared" ref="B9812" si="3479">HLOOKUP(D9804,$I$23:$M$32,6,FALSE)</f>
        <v>#N/A</v>
      </c>
      <c r="C9812" s="66"/>
      <c r="D9812" s="68">
        <f>VLOOKUP($I9781,DATA!$A$1:$V$200,14,FALSE)</f>
        <v>0</v>
      </c>
      <c r="E9812" s="69"/>
    </row>
    <row r="9813" spans="1:13" ht="22.5" customHeight="1">
      <c r="A9813" s="26" t="s">
        <v>77</v>
      </c>
    </row>
    <row r="9814" spans="1:13" ht="30" customHeight="1">
      <c r="A9814" s="27" t="s">
        <v>67</v>
      </c>
      <c r="B9814" s="73" t="s">
        <v>60</v>
      </c>
      <c r="C9814" s="74"/>
      <c r="D9814" s="73" t="s">
        <v>61</v>
      </c>
      <c r="E9814" s="74"/>
    </row>
    <row r="9815" spans="1:13" ht="37.5" customHeight="1">
      <c r="A9815" s="28" t="s">
        <v>68</v>
      </c>
      <c r="B9815" s="65" t="e">
        <f t="shared" ref="B9815" si="3480">HLOOKUP(D9804,$I$23:$M$32,7,FALSE)</f>
        <v>#N/A</v>
      </c>
      <c r="C9815" s="66"/>
      <c r="D9815" s="68">
        <f>VLOOKUP($I9781,DATA!$A$1:$V$200,15,FALSE)</f>
        <v>0</v>
      </c>
      <c r="E9815" s="69"/>
    </row>
    <row r="9816" spans="1:13" ht="37.5" customHeight="1">
      <c r="A9816" s="28" t="s">
        <v>69</v>
      </c>
      <c r="B9816" s="65" t="e">
        <f t="shared" ref="B9816" si="3481">HLOOKUP(D9804,$I$23:$M$32,8,FALSE)</f>
        <v>#N/A</v>
      </c>
      <c r="C9816" s="66"/>
      <c r="D9816" s="68">
        <f>VLOOKUP($I9781,DATA!$A$1:$V$200,16,FALSE)</f>
        <v>0</v>
      </c>
      <c r="E9816" s="69"/>
    </row>
    <row r="9817" spans="1:13" ht="45" customHeight="1">
      <c r="A9817" s="29" t="s">
        <v>70</v>
      </c>
      <c r="B9817" s="65" t="e">
        <f t="shared" ref="B9817" si="3482">HLOOKUP(D9804,$I$23:$M$32,9,FALSE)</f>
        <v>#N/A</v>
      </c>
      <c r="C9817" s="66"/>
      <c r="D9817" s="68">
        <f>VLOOKUP($I9781,DATA!$A$1:$V$200,17,FALSE)</f>
        <v>0</v>
      </c>
      <c r="E9817" s="69"/>
    </row>
    <row r="9818" spans="1:13" ht="37.5" customHeight="1">
      <c r="A9818" s="28" t="s">
        <v>71</v>
      </c>
      <c r="B9818" s="65" t="e">
        <f t="shared" ref="B9818" si="3483">HLOOKUP(D9804,$I$23:$M$32,10,FALSE)</f>
        <v>#N/A</v>
      </c>
      <c r="C9818" s="66"/>
      <c r="D9818" s="68">
        <f>VLOOKUP($I9781,DATA!$A$1:$V$200,18,FALSE)</f>
        <v>0</v>
      </c>
      <c r="E9818" s="69"/>
    </row>
    <row r="9819" spans="1:13" ht="37.5" customHeight="1">
      <c r="A9819" s="30"/>
      <c r="B9819" s="31"/>
      <c r="C9819" s="31"/>
      <c r="D9819" s="32"/>
      <c r="E9819" s="32"/>
    </row>
    <row r="9820" spans="1:13" ht="18.75" customHeight="1">
      <c r="A9820" s="72" t="s">
        <v>72</v>
      </c>
      <c r="B9820" s="72"/>
      <c r="C9820" s="72"/>
      <c r="D9820" s="72"/>
      <c r="E9820" s="72"/>
    </row>
    <row r="9821" spans="1:13" ht="22.5" customHeight="1">
      <c r="A9821" s="26" t="s">
        <v>78</v>
      </c>
    </row>
    <row r="9822" spans="1:13" ht="30" customHeight="1">
      <c r="A9822" s="27" t="s">
        <v>73</v>
      </c>
      <c r="B9822" s="73" t="s">
        <v>60</v>
      </c>
      <c r="C9822" s="74"/>
      <c r="D9822" s="73" t="s">
        <v>61</v>
      </c>
      <c r="E9822" s="74"/>
      <c r="I9822" s="1" t="s">
        <v>26</v>
      </c>
      <c r="J9822" s="1" t="s">
        <v>25</v>
      </c>
      <c r="K9822" s="1" t="s">
        <v>194</v>
      </c>
      <c r="L9822" s="1" t="s">
        <v>195</v>
      </c>
      <c r="M9822" s="1" t="s">
        <v>196</v>
      </c>
    </row>
    <row r="9823" spans="1:13" ht="52.5" customHeight="1">
      <c r="A9823" s="29" t="str">
        <f>GRD!$L$4</f>
        <v>SELECT</v>
      </c>
      <c r="B9823" s="65" t="e">
        <f t="shared" ref="B9823:B9824" si="3484">HLOOKUP(D9823,$I$42:$M$44,$G9823,FALSE)</f>
        <v>#N/A</v>
      </c>
      <c r="C9823" s="66"/>
      <c r="D9823" s="68">
        <f>VLOOKUP($I9781,DATA!$A$1:$V$200,19,FALSE)</f>
        <v>0</v>
      </c>
      <c r="E9823" s="69"/>
      <c r="G9823" s="1">
        <v>2</v>
      </c>
      <c r="H9823" s="1" t="str">
        <f t="shared" ref="H9823:H9824" si="3485">A9823</f>
        <v>SELECT</v>
      </c>
      <c r="I9823" s="1" t="e">
        <f t="shared" ref="I9823:I9824" si="3486">VLOOKUP($H9823,$H$3:$M$15,2,FALSE)</f>
        <v>#N/A</v>
      </c>
      <c r="J9823" s="1" t="e">
        <f t="shared" ref="J9823:J9824" si="3487">VLOOKUP($H9823,$H$3:$M$15,3,FALSE)</f>
        <v>#N/A</v>
      </c>
      <c r="K9823" s="1" t="e">
        <f t="shared" ref="K9823:K9824" si="3488">VLOOKUP($H9823,$H$3:$M$15,4,FALSE)</f>
        <v>#N/A</v>
      </c>
      <c r="L9823" s="1" t="e">
        <f t="shared" ref="L9823:L9824" si="3489">VLOOKUP($H9823,$H$3:$M$15,5,FALSE)</f>
        <v>#N/A</v>
      </c>
      <c r="M9823" s="1" t="e">
        <f t="shared" ref="M9823:M9824" si="3490">VLOOKUP($H9823,$H$3:$M$15,6,FALSE)</f>
        <v>#N/A</v>
      </c>
    </row>
    <row r="9824" spans="1:13" ht="52.5" customHeight="1">
      <c r="A9824" s="29" t="str">
        <f>GRD!$M$4</f>
        <v>SELECT</v>
      </c>
      <c r="B9824" s="65" t="e">
        <f t="shared" si="3484"/>
        <v>#N/A</v>
      </c>
      <c r="C9824" s="66"/>
      <c r="D9824" s="68">
        <f>VLOOKUP($I9781,DATA!$A$1:$V$200,20,FALSE)</f>
        <v>0</v>
      </c>
      <c r="E9824" s="69"/>
      <c r="G9824" s="1">
        <v>3</v>
      </c>
      <c r="H9824" s="1" t="str">
        <f t="shared" si="3485"/>
        <v>SELECT</v>
      </c>
      <c r="I9824" s="1" t="e">
        <f t="shared" si="3486"/>
        <v>#N/A</v>
      </c>
      <c r="J9824" s="1" t="e">
        <f t="shared" si="3487"/>
        <v>#N/A</v>
      </c>
      <c r="K9824" s="1" t="e">
        <f t="shared" si="3488"/>
        <v>#N/A</v>
      </c>
      <c r="L9824" s="1" t="e">
        <f t="shared" si="3489"/>
        <v>#N/A</v>
      </c>
      <c r="M9824" s="1" t="e">
        <f t="shared" si="3490"/>
        <v>#N/A</v>
      </c>
    </row>
    <row r="9825" spans="1:13" ht="37.5" customHeight="1">
      <c r="A9825" s="70" t="s">
        <v>79</v>
      </c>
      <c r="B9825" s="70"/>
      <c r="C9825" s="70"/>
      <c r="D9825" s="70"/>
      <c r="E9825" s="70"/>
    </row>
    <row r="9826" spans="1:13" ht="12" customHeight="1">
      <c r="A9826" s="33"/>
      <c r="B9826" s="33"/>
      <c r="C9826" s="33"/>
      <c r="D9826" s="33"/>
      <c r="E9826" s="33"/>
    </row>
    <row r="9827" spans="1:13" ht="30" customHeight="1">
      <c r="A9827" s="27" t="s">
        <v>73</v>
      </c>
      <c r="B9827" s="71" t="s">
        <v>60</v>
      </c>
      <c r="C9827" s="71"/>
      <c r="D9827" s="71" t="s">
        <v>61</v>
      </c>
      <c r="E9827" s="71"/>
      <c r="I9827" s="1" t="s">
        <v>26</v>
      </c>
      <c r="J9827" s="1" t="s">
        <v>25</v>
      </c>
      <c r="K9827" s="1" t="s">
        <v>194</v>
      </c>
      <c r="L9827" s="1" t="s">
        <v>195</v>
      </c>
      <c r="M9827" s="1" t="s">
        <v>196</v>
      </c>
    </row>
    <row r="9828" spans="1:13" ht="52.5" customHeight="1">
      <c r="A9828" s="29" t="str">
        <f>GRD!$N$4</f>
        <v>SELECT</v>
      </c>
      <c r="B9828" s="65" t="e">
        <f t="shared" ref="B9828:B9829" si="3491">HLOOKUP(D9828,$I$47:$M$49,$G9828,FALSE)</f>
        <v>#N/A</v>
      </c>
      <c r="C9828" s="66"/>
      <c r="D9828" s="67">
        <f>VLOOKUP($I9781,DATA!$A$1:$V$200,21,FALSE)</f>
        <v>0</v>
      </c>
      <c r="E9828" s="67"/>
      <c r="G9828" s="1">
        <v>2</v>
      </c>
      <c r="H9828" s="1" t="str">
        <f t="shared" ref="H9828:H9829" si="3492">A9828</f>
        <v>SELECT</v>
      </c>
      <c r="I9828" s="1" t="e">
        <f t="shared" si="3469"/>
        <v>#N/A</v>
      </c>
      <c r="J9828" s="1" t="e">
        <f t="shared" si="3470"/>
        <v>#N/A</v>
      </c>
      <c r="K9828" s="1" t="e">
        <f t="shared" si="3471"/>
        <v>#N/A</v>
      </c>
      <c r="L9828" s="1" t="e">
        <f t="shared" si="3472"/>
        <v>#N/A</v>
      </c>
      <c r="M9828" s="1" t="e">
        <f t="shared" si="3473"/>
        <v>#N/A</v>
      </c>
    </row>
    <row r="9829" spans="1:13" ht="52.5" customHeight="1">
      <c r="A9829" s="29" t="str">
        <f>GRD!$O$4</f>
        <v>SELECT</v>
      </c>
      <c r="B9829" s="65" t="e">
        <f t="shared" si="3491"/>
        <v>#N/A</v>
      </c>
      <c r="C9829" s="66"/>
      <c r="D9829" s="67">
        <f>VLOOKUP($I9781,DATA!$A$1:$V$200,22,FALSE)</f>
        <v>0</v>
      </c>
      <c r="E9829" s="67"/>
      <c r="G9829" s="1">
        <v>3</v>
      </c>
      <c r="H9829" s="1" t="str">
        <f t="shared" si="3492"/>
        <v>SELECT</v>
      </c>
      <c r="I9829" s="1" t="e">
        <f t="shared" si="3469"/>
        <v>#N/A</v>
      </c>
      <c r="J9829" s="1" t="e">
        <f t="shared" si="3470"/>
        <v>#N/A</v>
      </c>
      <c r="K9829" s="1" t="e">
        <f t="shared" si="3471"/>
        <v>#N/A</v>
      </c>
      <c r="L9829" s="1" t="e">
        <f t="shared" si="3472"/>
        <v>#N/A</v>
      </c>
      <c r="M9829" s="1" t="e">
        <f t="shared" si="3473"/>
        <v>#N/A</v>
      </c>
    </row>
    <row r="9835" spans="1:13">
      <c r="A9835" s="64" t="s">
        <v>80</v>
      </c>
      <c r="B9835" s="64"/>
      <c r="C9835" s="64" t="s">
        <v>81</v>
      </c>
      <c r="D9835" s="64"/>
      <c r="E9835" s="64"/>
    </row>
    <row r="9836" spans="1:13">
      <c r="C9836" s="64" t="s">
        <v>82</v>
      </c>
      <c r="D9836" s="64"/>
      <c r="E9836" s="64"/>
    </row>
    <row r="9837" spans="1:13">
      <c r="A9837" s="1" t="s">
        <v>84</v>
      </c>
    </row>
    <row r="9839" spans="1:13">
      <c r="A9839" s="1" t="s">
        <v>83</v>
      </c>
    </row>
    <row r="9841" spans="1:13" s="21" customFormat="1" ht="18.75" customHeight="1">
      <c r="A9841" s="89" t="s">
        <v>34</v>
      </c>
      <c r="B9841" s="89"/>
      <c r="C9841" s="89"/>
      <c r="D9841" s="89"/>
      <c r="E9841" s="89"/>
      <c r="I9841" s="21">
        <f t="shared" ref="I9841" si="3493">I9781+1</f>
        <v>165</v>
      </c>
    </row>
    <row r="9842" spans="1:13" s="21" customFormat="1" ht="30" customHeight="1">
      <c r="A9842" s="90" t="s">
        <v>35</v>
      </c>
      <c r="B9842" s="90"/>
      <c r="C9842" s="90"/>
      <c r="D9842" s="90"/>
      <c r="E9842" s="90"/>
      <c r="H9842" s="1"/>
      <c r="I9842" s="1"/>
      <c r="J9842" s="1"/>
      <c r="K9842" s="1"/>
      <c r="L9842" s="1"/>
      <c r="M9842" s="1"/>
    </row>
    <row r="9843" spans="1:13" ht="18.75" customHeight="1">
      <c r="A9843" s="22" t="s">
        <v>49</v>
      </c>
      <c r="B9843" s="91" t="str">
        <f>IF((SCH!$B$2=""),"",SCH!$B$2)</f>
        <v/>
      </c>
      <c r="C9843" s="91"/>
      <c r="D9843" s="91"/>
      <c r="E9843" s="92"/>
    </row>
    <row r="9844" spans="1:13" ht="18.75" customHeight="1">
      <c r="A9844" s="23" t="s">
        <v>50</v>
      </c>
      <c r="B9844" s="82" t="str">
        <f>IF((SCH!$B$3=""),"",SCH!$B$3)</f>
        <v/>
      </c>
      <c r="C9844" s="82"/>
      <c r="D9844" s="82"/>
      <c r="E9844" s="83"/>
    </row>
    <row r="9845" spans="1:13" ht="18.75" customHeight="1">
      <c r="A9845" s="23" t="s">
        <v>56</v>
      </c>
      <c r="B9845" s="46" t="str">
        <f>IF((SCH!$B$4=""),"",SCH!$B$4)</f>
        <v/>
      </c>
      <c r="C9845" s="24" t="s">
        <v>57</v>
      </c>
      <c r="D9845" s="82" t="str">
        <f>IF((SCH!$B$5=""),"",SCH!$B$5)</f>
        <v/>
      </c>
      <c r="E9845" s="83"/>
    </row>
    <row r="9846" spans="1:13" ht="18.75" customHeight="1">
      <c r="A9846" s="23" t="s">
        <v>51</v>
      </c>
      <c r="B9846" s="82" t="str">
        <f>IF((SCH!$B$6=""),"",SCH!$B$6)</f>
        <v/>
      </c>
      <c r="C9846" s="82"/>
      <c r="D9846" s="82"/>
      <c r="E9846" s="83"/>
    </row>
    <row r="9847" spans="1:13" ht="18.75" customHeight="1">
      <c r="A9847" s="23" t="s">
        <v>52</v>
      </c>
      <c r="B9847" s="82" t="str">
        <f>IF((SCH!$B$7=""),"",SCH!$B$7)</f>
        <v/>
      </c>
      <c r="C9847" s="82"/>
      <c r="D9847" s="82"/>
      <c r="E9847" s="83"/>
    </row>
    <row r="9848" spans="1:13" ht="18.75" customHeight="1">
      <c r="A9848" s="25" t="s">
        <v>53</v>
      </c>
      <c r="B9848" s="84" t="str">
        <f>IF((SCH!$B$8=""),"",SCH!$B$8)</f>
        <v/>
      </c>
      <c r="C9848" s="84"/>
      <c r="D9848" s="84"/>
      <c r="E9848" s="85"/>
    </row>
    <row r="9849" spans="1:13" ht="26.25" customHeight="1">
      <c r="A9849" s="86" t="s">
        <v>36</v>
      </c>
      <c r="B9849" s="86"/>
      <c r="C9849" s="86"/>
      <c r="D9849" s="86"/>
      <c r="E9849" s="86"/>
    </row>
    <row r="9850" spans="1:13" s="21" customFormat="1" ht="15" customHeight="1">
      <c r="A9850" s="87" t="s">
        <v>37</v>
      </c>
      <c r="B9850" s="87"/>
      <c r="C9850" s="87"/>
      <c r="D9850" s="87"/>
      <c r="E9850" s="87"/>
      <c r="H9850" s="1"/>
      <c r="I9850" s="1"/>
      <c r="J9850" s="1"/>
      <c r="K9850" s="1"/>
      <c r="L9850" s="1"/>
      <c r="M9850" s="1"/>
    </row>
    <row r="9851" spans="1:13" s="21" customFormat="1">
      <c r="A9851" s="88" t="s">
        <v>38</v>
      </c>
      <c r="B9851" s="88"/>
      <c r="C9851" s="88"/>
      <c r="D9851" s="88"/>
      <c r="E9851" s="88"/>
      <c r="H9851" s="1"/>
      <c r="I9851" s="1"/>
      <c r="J9851" s="1"/>
      <c r="K9851" s="1"/>
      <c r="L9851" s="1"/>
      <c r="M9851" s="1"/>
    </row>
    <row r="9852" spans="1:13" ht="26.25" customHeight="1">
      <c r="A9852" s="72" t="s">
        <v>39</v>
      </c>
      <c r="B9852" s="72"/>
      <c r="C9852" s="72"/>
      <c r="D9852" s="72"/>
      <c r="E9852" s="72"/>
    </row>
    <row r="9853" spans="1:13" ht="23.25">
      <c r="A9853" s="5" t="s">
        <v>45</v>
      </c>
      <c r="B9853" s="45">
        <f>VLOOKUP($I9841,DATA!$A$1:$V$200,2,FALSE)</f>
        <v>0</v>
      </c>
      <c r="C9853" s="43" t="s">
        <v>48</v>
      </c>
      <c r="D9853" s="81">
        <f>VLOOKUP($I9841,DATA!$A$1:$V$200,3,FALSE)</f>
        <v>0</v>
      </c>
      <c r="E9853" s="81"/>
    </row>
    <row r="9854" spans="1:13" ht="23.25">
      <c r="A9854" s="5" t="s">
        <v>46</v>
      </c>
      <c r="B9854" s="79">
        <f>VLOOKUP($I9841,DATA!$A$1:$V$200,4,FALSE)</f>
        <v>0</v>
      </c>
      <c r="C9854" s="79"/>
      <c r="D9854" s="79"/>
      <c r="E9854" s="79"/>
    </row>
    <row r="9855" spans="1:13" ht="23.25">
      <c r="A9855" s="5" t="s">
        <v>47</v>
      </c>
      <c r="B9855" s="79">
        <f>VLOOKUP($I9841,DATA!$A$1:$V$200,5,FALSE)</f>
        <v>0</v>
      </c>
      <c r="C9855" s="79"/>
      <c r="D9855" s="79"/>
      <c r="E9855" s="79"/>
    </row>
    <row r="9856" spans="1:13" ht="23.25" customHeight="1">
      <c r="A9856" s="5" t="s">
        <v>40</v>
      </c>
      <c r="B9856" s="79">
        <f>VLOOKUP($I9841,DATA!$A$1:$V$200,6,FALSE)</f>
        <v>0</v>
      </c>
      <c r="C9856" s="79"/>
      <c r="D9856" s="79"/>
      <c r="E9856" s="79"/>
    </row>
    <row r="9857" spans="1:5" ht="23.25" customHeight="1">
      <c r="A9857" s="5" t="s">
        <v>41</v>
      </c>
      <c r="B9857" s="79">
        <f>VLOOKUP($I9841,DATA!$A$1:$V$200,7,FALSE)</f>
        <v>0</v>
      </c>
      <c r="C9857" s="79"/>
      <c r="D9857" s="79"/>
      <c r="E9857" s="79"/>
    </row>
    <row r="9858" spans="1:5" ht="23.25" customHeight="1">
      <c r="A9858" s="5" t="s">
        <v>42</v>
      </c>
      <c r="B9858" s="79">
        <f>VLOOKUP($I9841,DATA!$A$1:$V$200,8,FALSE)</f>
        <v>0</v>
      </c>
      <c r="C9858" s="79"/>
      <c r="D9858" s="79"/>
      <c r="E9858" s="79"/>
    </row>
    <row r="9859" spans="1:5" ht="25.5">
      <c r="A9859" s="5" t="s">
        <v>43</v>
      </c>
      <c r="B9859" s="79">
        <f>VLOOKUP($I9841,DATA!$A$1:$V$200,9,FALSE)</f>
        <v>0</v>
      </c>
      <c r="C9859" s="79"/>
      <c r="D9859" s="79"/>
      <c r="E9859" s="79"/>
    </row>
    <row r="9860" spans="1:5" ht="22.5" customHeight="1">
      <c r="A9860" s="80" t="s">
        <v>44</v>
      </c>
      <c r="B9860" s="80"/>
      <c r="C9860" s="80"/>
      <c r="D9860" s="80"/>
      <c r="E9860" s="80"/>
    </row>
    <row r="9861" spans="1:5" ht="18.75" customHeight="1">
      <c r="A9861" s="72" t="s">
        <v>58</v>
      </c>
      <c r="B9861" s="72"/>
      <c r="C9861" s="72"/>
      <c r="D9861" s="72"/>
      <c r="E9861" s="72"/>
    </row>
    <row r="9862" spans="1:5" ht="22.5" customHeight="1">
      <c r="A9862" s="26" t="s">
        <v>74</v>
      </c>
    </row>
    <row r="9863" spans="1:5" ht="18" customHeight="1">
      <c r="A9863" s="44" t="s">
        <v>59</v>
      </c>
      <c r="B9863" s="73" t="s">
        <v>60</v>
      </c>
      <c r="C9863" s="74"/>
      <c r="D9863" s="73" t="s">
        <v>61</v>
      </c>
      <c r="E9863" s="74"/>
    </row>
    <row r="9864" spans="1:5" ht="37.5" customHeight="1">
      <c r="A9864" s="28" t="s">
        <v>62</v>
      </c>
      <c r="B9864" s="65" t="e">
        <f t="shared" ref="B9864" si="3494">HLOOKUP(D9864,$I$23:$M$32,2,FALSE)</f>
        <v>#N/A</v>
      </c>
      <c r="C9864" s="66"/>
      <c r="D9864" s="68">
        <f>VLOOKUP($I9841,DATA!$A$1:$V$200,10,FALSE)</f>
        <v>0</v>
      </c>
      <c r="E9864" s="69"/>
    </row>
    <row r="9865" spans="1:5" ht="37.5" customHeight="1">
      <c r="A9865" s="28" t="s">
        <v>63</v>
      </c>
      <c r="B9865" s="65" t="e">
        <f t="shared" ref="B9865" si="3495">HLOOKUP(D9864,$I$23:$M$32,3,FALSE)</f>
        <v>#N/A</v>
      </c>
      <c r="C9865" s="66"/>
      <c r="D9865" s="68">
        <f>VLOOKUP($I9841,DATA!$A$1:$V$200,11,FALSE)</f>
        <v>0</v>
      </c>
      <c r="E9865" s="69"/>
    </row>
    <row r="9866" spans="1:5" ht="37.5" customHeight="1">
      <c r="A9866" s="28" t="s">
        <v>64</v>
      </c>
      <c r="B9866" s="65" t="e">
        <f t="shared" ref="B9866" si="3496">HLOOKUP(D9864,$I$23:$M$32,4,FALSE)</f>
        <v>#N/A</v>
      </c>
      <c r="C9866" s="66"/>
      <c r="D9866" s="68">
        <f>VLOOKUP($I9841,DATA!$A$1:$V$200,12,FALSE)</f>
        <v>0</v>
      </c>
      <c r="E9866" s="69"/>
    </row>
    <row r="9867" spans="1:5" ht="21.75" customHeight="1">
      <c r="A9867" s="26" t="s">
        <v>75</v>
      </c>
    </row>
    <row r="9868" spans="1:5" ht="18" customHeight="1">
      <c r="A9868" s="75" t="s">
        <v>65</v>
      </c>
      <c r="B9868" s="73" t="s">
        <v>60</v>
      </c>
      <c r="C9868" s="74"/>
      <c r="D9868" s="73" t="s">
        <v>61</v>
      </c>
      <c r="E9868" s="74"/>
    </row>
    <row r="9869" spans="1:5" ht="37.5" customHeight="1">
      <c r="A9869" s="76"/>
      <c r="B9869" s="65" t="e">
        <f t="shared" ref="B9869" si="3497">HLOOKUP(D9864,$I$23:$M$32,5,FALSE)</f>
        <v>#N/A</v>
      </c>
      <c r="C9869" s="66"/>
      <c r="D9869" s="68">
        <f>VLOOKUP($I9841,DATA!$A$1:$V$200,13,FALSE)</f>
        <v>0</v>
      </c>
      <c r="E9869" s="69"/>
    </row>
    <row r="9870" spans="1:5" ht="22.5" customHeight="1">
      <c r="A9870" s="26" t="s">
        <v>76</v>
      </c>
    </row>
    <row r="9871" spans="1:5" ht="18" customHeight="1">
      <c r="A9871" s="77" t="s">
        <v>66</v>
      </c>
      <c r="B9871" s="73" t="s">
        <v>60</v>
      </c>
      <c r="C9871" s="74"/>
      <c r="D9871" s="73" t="s">
        <v>61</v>
      </c>
      <c r="E9871" s="74"/>
    </row>
    <row r="9872" spans="1:5" ht="37.5" customHeight="1">
      <c r="A9872" s="78"/>
      <c r="B9872" s="65" t="e">
        <f t="shared" ref="B9872" si="3498">HLOOKUP(D9864,$I$23:$M$32,6,FALSE)</f>
        <v>#N/A</v>
      </c>
      <c r="C9872" s="66"/>
      <c r="D9872" s="68">
        <f>VLOOKUP($I9841,DATA!$A$1:$V$200,14,FALSE)</f>
        <v>0</v>
      </c>
      <c r="E9872" s="69"/>
    </row>
    <row r="9873" spans="1:13" ht="22.5" customHeight="1">
      <c r="A9873" s="26" t="s">
        <v>77</v>
      </c>
    </row>
    <row r="9874" spans="1:13" ht="30" customHeight="1">
      <c r="A9874" s="27" t="s">
        <v>67</v>
      </c>
      <c r="B9874" s="73" t="s">
        <v>60</v>
      </c>
      <c r="C9874" s="74"/>
      <c r="D9874" s="73" t="s">
        <v>61</v>
      </c>
      <c r="E9874" s="74"/>
    </row>
    <row r="9875" spans="1:13" ht="37.5" customHeight="1">
      <c r="A9875" s="28" t="s">
        <v>68</v>
      </c>
      <c r="B9875" s="65" t="e">
        <f t="shared" ref="B9875" si="3499">HLOOKUP(D9864,$I$23:$M$32,7,FALSE)</f>
        <v>#N/A</v>
      </c>
      <c r="C9875" s="66"/>
      <c r="D9875" s="68">
        <f>VLOOKUP($I9841,DATA!$A$1:$V$200,15,FALSE)</f>
        <v>0</v>
      </c>
      <c r="E9875" s="69"/>
    </row>
    <row r="9876" spans="1:13" ht="37.5" customHeight="1">
      <c r="A9876" s="28" t="s">
        <v>69</v>
      </c>
      <c r="B9876" s="65" t="e">
        <f t="shared" ref="B9876" si="3500">HLOOKUP(D9864,$I$23:$M$32,8,FALSE)</f>
        <v>#N/A</v>
      </c>
      <c r="C9876" s="66"/>
      <c r="D9876" s="68">
        <f>VLOOKUP($I9841,DATA!$A$1:$V$200,16,FALSE)</f>
        <v>0</v>
      </c>
      <c r="E9876" s="69"/>
    </row>
    <row r="9877" spans="1:13" ht="45" customHeight="1">
      <c r="A9877" s="29" t="s">
        <v>70</v>
      </c>
      <c r="B9877" s="65" t="e">
        <f t="shared" ref="B9877" si="3501">HLOOKUP(D9864,$I$23:$M$32,9,FALSE)</f>
        <v>#N/A</v>
      </c>
      <c r="C9877" s="66"/>
      <c r="D9877" s="68">
        <f>VLOOKUP($I9841,DATA!$A$1:$V$200,17,FALSE)</f>
        <v>0</v>
      </c>
      <c r="E9877" s="69"/>
    </row>
    <row r="9878" spans="1:13" ht="37.5" customHeight="1">
      <c r="A9878" s="28" t="s">
        <v>71</v>
      </c>
      <c r="B9878" s="65" t="e">
        <f t="shared" ref="B9878" si="3502">HLOOKUP(D9864,$I$23:$M$32,10,FALSE)</f>
        <v>#N/A</v>
      </c>
      <c r="C9878" s="66"/>
      <c r="D9878" s="68">
        <f>VLOOKUP($I9841,DATA!$A$1:$V$200,18,FALSE)</f>
        <v>0</v>
      </c>
      <c r="E9878" s="69"/>
    </row>
    <row r="9879" spans="1:13" ht="37.5" customHeight="1">
      <c r="A9879" s="30"/>
      <c r="B9879" s="31"/>
      <c r="C9879" s="31"/>
      <c r="D9879" s="32"/>
      <c r="E9879" s="32"/>
    </row>
    <row r="9880" spans="1:13" ht="18.75" customHeight="1">
      <c r="A9880" s="72" t="s">
        <v>72</v>
      </c>
      <c r="B9880" s="72"/>
      <c r="C9880" s="72"/>
      <c r="D9880" s="72"/>
      <c r="E9880" s="72"/>
    </row>
    <row r="9881" spans="1:13" ht="22.5" customHeight="1">
      <c r="A9881" s="26" t="s">
        <v>78</v>
      </c>
    </row>
    <row r="9882" spans="1:13" ht="30" customHeight="1">
      <c r="A9882" s="27" t="s">
        <v>73</v>
      </c>
      <c r="B9882" s="73" t="s">
        <v>60</v>
      </c>
      <c r="C9882" s="74"/>
      <c r="D9882" s="73" t="s">
        <v>61</v>
      </c>
      <c r="E9882" s="74"/>
      <c r="I9882" s="1" t="s">
        <v>26</v>
      </c>
      <c r="J9882" s="1" t="s">
        <v>25</v>
      </c>
      <c r="K9882" s="1" t="s">
        <v>194</v>
      </c>
      <c r="L9882" s="1" t="s">
        <v>195</v>
      </c>
      <c r="M9882" s="1" t="s">
        <v>196</v>
      </c>
    </row>
    <row r="9883" spans="1:13" ht="52.5" customHeight="1">
      <c r="A9883" s="29" t="str">
        <f>GRD!$L$4</f>
        <v>SELECT</v>
      </c>
      <c r="B9883" s="65" t="e">
        <f t="shared" ref="B9883:B9884" si="3503">HLOOKUP(D9883,$I$42:$M$44,$G9883,FALSE)</f>
        <v>#N/A</v>
      </c>
      <c r="C9883" s="66"/>
      <c r="D9883" s="68">
        <f>VLOOKUP($I9841,DATA!$A$1:$V$200,19,FALSE)</f>
        <v>0</v>
      </c>
      <c r="E9883" s="69"/>
      <c r="G9883" s="1">
        <v>2</v>
      </c>
      <c r="H9883" s="1" t="str">
        <f t="shared" ref="H9883:H9884" si="3504">A9883</f>
        <v>SELECT</v>
      </c>
      <c r="I9883" s="1" t="e">
        <f t="shared" ref="I9883:I9884" si="3505">VLOOKUP($H9883,$H$3:$M$15,2,FALSE)</f>
        <v>#N/A</v>
      </c>
      <c r="J9883" s="1" t="e">
        <f t="shared" ref="J9883:J9884" si="3506">VLOOKUP($H9883,$H$3:$M$15,3,FALSE)</f>
        <v>#N/A</v>
      </c>
      <c r="K9883" s="1" t="e">
        <f t="shared" ref="K9883:K9884" si="3507">VLOOKUP($H9883,$H$3:$M$15,4,FALSE)</f>
        <v>#N/A</v>
      </c>
      <c r="L9883" s="1" t="e">
        <f t="shared" ref="L9883:L9884" si="3508">VLOOKUP($H9883,$H$3:$M$15,5,FALSE)</f>
        <v>#N/A</v>
      </c>
      <c r="M9883" s="1" t="e">
        <f t="shared" ref="M9883:M9884" si="3509">VLOOKUP($H9883,$H$3:$M$15,6,FALSE)</f>
        <v>#N/A</v>
      </c>
    </row>
    <row r="9884" spans="1:13" ht="52.5" customHeight="1">
      <c r="A9884" s="29" t="str">
        <f>GRD!$M$4</f>
        <v>SELECT</v>
      </c>
      <c r="B9884" s="65" t="e">
        <f t="shared" si="3503"/>
        <v>#N/A</v>
      </c>
      <c r="C9884" s="66"/>
      <c r="D9884" s="68">
        <f>VLOOKUP($I9841,DATA!$A$1:$V$200,20,FALSE)</f>
        <v>0</v>
      </c>
      <c r="E9884" s="69"/>
      <c r="G9884" s="1">
        <v>3</v>
      </c>
      <c r="H9884" s="1" t="str">
        <f t="shared" si="3504"/>
        <v>SELECT</v>
      </c>
      <c r="I9884" s="1" t="e">
        <f t="shared" si="3505"/>
        <v>#N/A</v>
      </c>
      <c r="J9884" s="1" t="e">
        <f t="shared" si="3506"/>
        <v>#N/A</v>
      </c>
      <c r="K9884" s="1" t="e">
        <f t="shared" si="3507"/>
        <v>#N/A</v>
      </c>
      <c r="L9884" s="1" t="e">
        <f t="shared" si="3508"/>
        <v>#N/A</v>
      </c>
      <c r="M9884" s="1" t="e">
        <f t="shared" si="3509"/>
        <v>#N/A</v>
      </c>
    </row>
    <row r="9885" spans="1:13" ht="37.5" customHeight="1">
      <c r="A9885" s="70" t="s">
        <v>79</v>
      </c>
      <c r="B9885" s="70"/>
      <c r="C9885" s="70"/>
      <c r="D9885" s="70"/>
      <c r="E9885" s="70"/>
    </row>
    <row r="9886" spans="1:13" ht="12" customHeight="1">
      <c r="A9886" s="33"/>
      <c r="B9886" s="33"/>
      <c r="C9886" s="33"/>
      <c r="D9886" s="33"/>
      <c r="E9886" s="33"/>
    </row>
    <row r="9887" spans="1:13" ht="30" customHeight="1">
      <c r="A9887" s="27" t="s">
        <v>73</v>
      </c>
      <c r="B9887" s="71" t="s">
        <v>60</v>
      </c>
      <c r="C9887" s="71"/>
      <c r="D9887" s="71" t="s">
        <v>61</v>
      </c>
      <c r="E9887" s="71"/>
      <c r="I9887" s="1" t="s">
        <v>26</v>
      </c>
      <c r="J9887" s="1" t="s">
        <v>25</v>
      </c>
      <c r="K9887" s="1" t="s">
        <v>194</v>
      </c>
      <c r="L9887" s="1" t="s">
        <v>195</v>
      </c>
      <c r="M9887" s="1" t="s">
        <v>196</v>
      </c>
    </row>
    <row r="9888" spans="1:13" ht="52.5" customHeight="1">
      <c r="A9888" s="29" t="str">
        <f>GRD!$N$4</f>
        <v>SELECT</v>
      </c>
      <c r="B9888" s="65" t="e">
        <f t="shared" ref="B9888:B9889" si="3510">HLOOKUP(D9888,$I$47:$M$49,$G9888,FALSE)</f>
        <v>#N/A</v>
      </c>
      <c r="C9888" s="66"/>
      <c r="D9888" s="67">
        <f>VLOOKUP($I9841,DATA!$A$1:$V$200,21,FALSE)</f>
        <v>0</v>
      </c>
      <c r="E9888" s="67"/>
      <c r="G9888" s="1">
        <v>2</v>
      </c>
      <c r="H9888" s="1" t="str">
        <f t="shared" ref="H9888:H9889" si="3511">A9888</f>
        <v>SELECT</v>
      </c>
      <c r="I9888" s="1" t="e">
        <f t="shared" ref="I9888:I9949" si="3512">VLOOKUP($H9888,$H$3:$M$15,2,FALSE)</f>
        <v>#N/A</v>
      </c>
      <c r="J9888" s="1" t="e">
        <f t="shared" ref="J9888:J9949" si="3513">VLOOKUP($H9888,$H$3:$M$15,3,FALSE)</f>
        <v>#N/A</v>
      </c>
      <c r="K9888" s="1" t="e">
        <f t="shared" ref="K9888:K9949" si="3514">VLOOKUP($H9888,$H$3:$M$15,4,FALSE)</f>
        <v>#N/A</v>
      </c>
      <c r="L9888" s="1" t="e">
        <f t="shared" ref="L9888:L9949" si="3515">VLOOKUP($H9888,$H$3:$M$15,5,FALSE)</f>
        <v>#N/A</v>
      </c>
      <c r="M9888" s="1" t="e">
        <f t="shared" ref="M9888:M9949" si="3516">VLOOKUP($H9888,$H$3:$M$15,6,FALSE)</f>
        <v>#N/A</v>
      </c>
    </row>
    <row r="9889" spans="1:13" ht="52.5" customHeight="1">
      <c r="A9889" s="29" t="str">
        <f>GRD!$O$4</f>
        <v>SELECT</v>
      </c>
      <c r="B9889" s="65" t="e">
        <f t="shared" si="3510"/>
        <v>#N/A</v>
      </c>
      <c r="C9889" s="66"/>
      <c r="D9889" s="67">
        <f>VLOOKUP($I9841,DATA!$A$1:$V$200,22,FALSE)</f>
        <v>0</v>
      </c>
      <c r="E9889" s="67"/>
      <c r="G9889" s="1">
        <v>3</v>
      </c>
      <c r="H9889" s="1" t="str">
        <f t="shared" si="3511"/>
        <v>SELECT</v>
      </c>
      <c r="I9889" s="1" t="e">
        <f t="shared" si="3512"/>
        <v>#N/A</v>
      </c>
      <c r="J9889" s="1" t="e">
        <f t="shared" si="3513"/>
        <v>#N/A</v>
      </c>
      <c r="K9889" s="1" t="e">
        <f t="shared" si="3514"/>
        <v>#N/A</v>
      </c>
      <c r="L9889" s="1" t="e">
        <f t="shared" si="3515"/>
        <v>#N/A</v>
      </c>
      <c r="M9889" s="1" t="e">
        <f t="shared" si="3516"/>
        <v>#N/A</v>
      </c>
    </row>
    <row r="9895" spans="1:13">
      <c r="A9895" s="64" t="s">
        <v>80</v>
      </c>
      <c r="B9895" s="64"/>
      <c r="C9895" s="64" t="s">
        <v>81</v>
      </c>
      <c r="D9895" s="64"/>
      <c r="E9895" s="64"/>
    </row>
    <row r="9896" spans="1:13">
      <c r="C9896" s="64" t="s">
        <v>82</v>
      </c>
      <c r="D9896" s="64"/>
      <c r="E9896" s="64"/>
    </row>
    <row r="9897" spans="1:13">
      <c r="A9897" s="1" t="s">
        <v>84</v>
      </c>
    </row>
    <row r="9899" spans="1:13">
      <c r="A9899" s="1" t="s">
        <v>83</v>
      </c>
    </row>
    <row r="9901" spans="1:13" s="21" customFormat="1" ht="18.75" customHeight="1">
      <c r="A9901" s="89" t="s">
        <v>34</v>
      </c>
      <c r="B9901" s="89"/>
      <c r="C9901" s="89"/>
      <c r="D9901" s="89"/>
      <c r="E9901" s="89"/>
      <c r="I9901" s="21">
        <f t="shared" ref="I9901" si="3517">I9841+1</f>
        <v>166</v>
      </c>
    </row>
    <row r="9902" spans="1:13" s="21" customFormat="1" ht="30" customHeight="1">
      <c r="A9902" s="90" t="s">
        <v>35</v>
      </c>
      <c r="B9902" s="90"/>
      <c r="C9902" s="90"/>
      <c r="D9902" s="90"/>
      <c r="E9902" s="90"/>
      <c r="H9902" s="1"/>
      <c r="I9902" s="1"/>
      <c r="J9902" s="1"/>
      <c r="K9902" s="1"/>
      <c r="L9902" s="1"/>
      <c r="M9902" s="1"/>
    </row>
    <row r="9903" spans="1:13" ht="18.75" customHeight="1">
      <c r="A9903" s="22" t="s">
        <v>49</v>
      </c>
      <c r="B9903" s="91" t="str">
        <f>IF((SCH!$B$2=""),"",SCH!$B$2)</f>
        <v/>
      </c>
      <c r="C9903" s="91"/>
      <c r="D9903" s="91"/>
      <c r="E9903" s="92"/>
    </row>
    <row r="9904" spans="1:13" ht="18.75" customHeight="1">
      <c r="A9904" s="23" t="s">
        <v>50</v>
      </c>
      <c r="B9904" s="82" t="str">
        <f>IF((SCH!$B$3=""),"",SCH!$B$3)</f>
        <v/>
      </c>
      <c r="C9904" s="82"/>
      <c r="D9904" s="82"/>
      <c r="E9904" s="83"/>
    </row>
    <row r="9905" spans="1:13" ht="18.75" customHeight="1">
      <c r="A9905" s="23" t="s">
        <v>56</v>
      </c>
      <c r="B9905" s="46" t="str">
        <f>IF((SCH!$B$4=""),"",SCH!$B$4)</f>
        <v/>
      </c>
      <c r="C9905" s="24" t="s">
        <v>57</v>
      </c>
      <c r="D9905" s="82" t="str">
        <f>IF((SCH!$B$5=""),"",SCH!$B$5)</f>
        <v/>
      </c>
      <c r="E9905" s="83"/>
    </row>
    <row r="9906" spans="1:13" ht="18.75" customHeight="1">
      <c r="A9906" s="23" t="s">
        <v>51</v>
      </c>
      <c r="B9906" s="82" t="str">
        <f>IF((SCH!$B$6=""),"",SCH!$B$6)</f>
        <v/>
      </c>
      <c r="C9906" s="82"/>
      <c r="D9906" s="82"/>
      <c r="E9906" s="83"/>
    </row>
    <row r="9907" spans="1:13" ht="18.75" customHeight="1">
      <c r="A9907" s="23" t="s">
        <v>52</v>
      </c>
      <c r="B9907" s="82" t="str">
        <f>IF((SCH!$B$7=""),"",SCH!$B$7)</f>
        <v/>
      </c>
      <c r="C9907" s="82"/>
      <c r="D9907" s="82"/>
      <c r="E9907" s="83"/>
    </row>
    <row r="9908" spans="1:13" ht="18.75" customHeight="1">
      <c r="A9908" s="25" t="s">
        <v>53</v>
      </c>
      <c r="B9908" s="84" t="str">
        <f>IF((SCH!$B$8=""),"",SCH!$B$8)</f>
        <v/>
      </c>
      <c r="C9908" s="84"/>
      <c r="D9908" s="84"/>
      <c r="E9908" s="85"/>
    </row>
    <row r="9909" spans="1:13" ht="26.25" customHeight="1">
      <c r="A9909" s="86" t="s">
        <v>36</v>
      </c>
      <c r="B9909" s="86"/>
      <c r="C9909" s="86"/>
      <c r="D9909" s="86"/>
      <c r="E9909" s="86"/>
    </row>
    <row r="9910" spans="1:13" s="21" customFormat="1" ht="15" customHeight="1">
      <c r="A9910" s="87" t="s">
        <v>37</v>
      </c>
      <c r="B9910" s="87"/>
      <c r="C9910" s="87"/>
      <c r="D9910" s="87"/>
      <c r="E9910" s="87"/>
      <c r="H9910" s="1"/>
      <c r="I9910" s="1"/>
      <c r="J9910" s="1"/>
      <c r="K9910" s="1"/>
      <c r="L9910" s="1"/>
      <c r="M9910" s="1"/>
    </row>
    <row r="9911" spans="1:13" s="21" customFormat="1">
      <c r="A9911" s="88" t="s">
        <v>38</v>
      </c>
      <c r="B9911" s="88"/>
      <c r="C9911" s="88"/>
      <c r="D9911" s="88"/>
      <c r="E9911" s="88"/>
      <c r="H9911" s="1"/>
      <c r="I9911" s="1"/>
      <c r="J9911" s="1"/>
      <c r="K9911" s="1"/>
      <c r="L9911" s="1"/>
      <c r="M9911" s="1"/>
    </row>
    <row r="9912" spans="1:13" ht="26.25" customHeight="1">
      <c r="A9912" s="72" t="s">
        <v>39</v>
      </c>
      <c r="B9912" s="72"/>
      <c r="C9912" s="72"/>
      <c r="D9912" s="72"/>
      <c r="E9912" s="72"/>
    </row>
    <row r="9913" spans="1:13" ht="23.25">
      <c r="A9913" s="5" t="s">
        <v>45</v>
      </c>
      <c r="B9913" s="45">
        <f>VLOOKUP($I9901,DATA!$A$1:$V$200,2,FALSE)</f>
        <v>0</v>
      </c>
      <c r="C9913" s="43" t="s">
        <v>48</v>
      </c>
      <c r="D9913" s="81">
        <f>VLOOKUP($I9901,DATA!$A$1:$V$200,3,FALSE)</f>
        <v>0</v>
      </c>
      <c r="E9913" s="81"/>
    </row>
    <row r="9914" spans="1:13" ht="23.25">
      <c r="A9914" s="5" t="s">
        <v>46</v>
      </c>
      <c r="B9914" s="79">
        <f>VLOOKUP($I9901,DATA!$A$1:$V$200,4,FALSE)</f>
        <v>0</v>
      </c>
      <c r="C9914" s="79"/>
      <c r="D9914" s="79"/>
      <c r="E9914" s="79"/>
    </row>
    <row r="9915" spans="1:13" ht="23.25">
      <c r="A9915" s="5" t="s">
        <v>47</v>
      </c>
      <c r="B9915" s="79">
        <f>VLOOKUP($I9901,DATA!$A$1:$V$200,5,FALSE)</f>
        <v>0</v>
      </c>
      <c r="C9915" s="79"/>
      <c r="D9915" s="79"/>
      <c r="E9915" s="79"/>
    </row>
    <row r="9916" spans="1:13" ht="23.25" customHeight="1">
      <c r="A9916" s="5" t="s">
        <v>40</v>
      </c>
      <c r="B9916" s="79">
        <f>VLOOKUP($I9901,DATA!$A$1:$V$200,6,FALSE)</f>
        <v>0</v>
      </c>
      <c r="C9916" s="79"/>
      <c r="D9916" s="79"/>
      <c r="E9916" s="79"/>
    </row>
    <row r="9917" spans="1:13" ht="23.25" customHeight="1">
      <c r="A9917" s="5" t="s">
        <v>41</v>
      </c>
      <c r="B9917" s="79">
        <f>VLOOKUP($I9901,DATA!$A$1:$V$200,7,FALSE)</f>
        <v>0</v>
      </c>
      <c r="C9917" s="79"/>
      <c r="D9917" s="79"/>
      <c r="E9917" s="79"/>
    </row>
    <row r="9918" spans="1:13" ht="23.25" customHeight="1">
      <c r="A9918" s="5" t="s">
        <v>42</v>
      </c>
      <c r="B9918" s="79">
        <f>VLOOKUP($I9901,DATA!$A$1:$V$200,8,FALSE)</f>
        <v>0</v>
      </c>
      <c r="C9918" s="79"/>
      <c r="D9918" s="79"/>
      <c r="E9918" s="79"/>
    </row>
    <row r="9919" spans="1:13" ht="25.5">
      <c r="A9919" s="5" t="s">
        <v>43</v>
      </c>
      <c r="B9919" s="79">
        <f>VLOOKUP($I9901,DATA!$A$1:$V$200,9,FALSE)</f>
        <v>0</v>
      </c>
      <c r="C9919" s="79"/>
      <c r="D9919" s="79"/>
      <c r="E9919" s="79"/>
    </row>
    <row r="9920" spans="1:13" ht="22.5" customHeight="1">
      <c r="A9920" s="80" t="s">
        <v>44</v>
      </c>
      <c r="B9920" s="80"/>
      <c r="C9920" s="80"/>
      <c r="D9920" s="80"/>
      <c r="E9920" s="80"/>
    </row>
    <row r="9921" spans="1:5" ht="18.75" customHeight="1">
      <c r="A9921" s="72" t="s">
        <v>58</v>
      </c>
      <c r="B9921" s="72"/>
      <c r="C9921" s="72"/>
      <c r="D9921" s="72"/>
      <c r="E9921" s="72"/>
    </row>
    <row r="9922" spans="1:5" ht="22.5" customHeight="1">
      <c r="A9922" s="26" t="s">
        <v>74</v>
      </c>
    </row>
    <row r="9923" spans="1:5" ht="18" customHeight="1">
      <c r="A9923" s="44" t="s">
        <v>59</v>
      </c>
      <c r="B9923" s="73" t="s">
        <v>60</v>
      </c>
      <c r="C9923" s="74"/>
      <c r="D9923" s="73" t="s">
        <v>61</v>
      </c>
      <c r="E9923" s="74"/>
    </row>
    <row r="9924" spans="1:5" ht="37.5" customHeight="1">
      <c r="A9924" s="28" t="s">
        <v>62</v>
      </c>
      <c r="B9924" s="65" t="e">
        <f t="shared" ref="B9924" si="3518">HLOOKUP(D9924,$I$23:$M$32,2,FALSE)</f>
        <v>#N/A</v>
      </c>
      <c r="C9924" s="66"/>
      <c r="D9924" s="68">
        <f>VLOOKUP($I9901,DATA!$A$1:$V$200,10,FALSE)</f>
        <v>0</v>
      </c>
      <c r="E9924" s="69"/>
    </row>
    <row r="9925" spans="1:5" ht="37.5" customHeight="1">
      <c r="A9925" s="28" t="s">
        <v>63</v>
      </c>
      <c r="B9925" s="65" t="e">
        <f t="shared" ref="B9925" si="3519">HLOOKUP(D9924,$I$23:$M$32,3,FALSE)</f>
        <v>#N/A</v>
      </c>
      <c r="C9925" s="66"/>
      <c r="D9925" s="68">
        <f>VLOOKUP($I9901,DATA!$A$1:$V$200,11,FALSE)</f>
        <v>0</v>
      </c>
      <c r="E9925" s="69"/>
    </row>
    <row r="9926" spans="1:5" ht="37.5" customHeight="1">
      <c r="A9926" s="28" t="s">
        <v>64</v>
      </c>
      <c r="B9926" s="65" t="e">
        <f t="shared" ref="B9926" si="3520">HLOOKUP(D9924,$I$23:$M$32,4,FALSE)</f>
        <v>#N/A</v>
      </c>
      <c r="C9926" s="66"/>
      <c r="D9926" s="68">
        <f>VLOOKUP($I9901,DATA!$A$1:$V$200,12,FALSE)</f>
        <v>0</v>
      </c>
      <c r="E9926" s="69"/>
    </row>
    <row r="9927" spans="1:5" ht="21.75" customHeight="1">
      <c r="A9927" s="26" t="s">
        <v>75</v>
      </c>
    </row>
    <row r="9928" spans="1:5" ht="18" customHeight="1">
      <c r="A9928" s="75" t="s">
        <v>65</v>
      </c>
      <c r="B9928" s="73" t="s">
        <v>60</v>
      </c>
      <c r="C9928" s="74"/>
      <c r="D9928" s="73" t="s">
        <v>61</v>
      </c>
      <c r="E9928" s="74"/>
    </row>
    <row r="9929" spans="1:5" ht="37.5" customHeight="1">
      <c r="A9929" s="76"/>
      <c r="B9929" s="65" t="e">
        <f t="shared" ref="B9929" si="3521">HLOOKUP(D9924,$I$23:$M$32,5,FALSE)</f>
        <v>#N/A</v>
      </c>
      <c r="C9929" s="66"/>
      <c r="D9929" s="68">
        <f>VLOOKUP($I9901,DATA!$A$1:$V$200,13,FALSE)</f>
        <v>0</v>
      </c>
      <c r="E9929" s="69"/>
    </row>
    <row r="9930" spans="1:5" ht="22.5" customHeight="1">
      <c r="A9930" s="26" t="s">
        <v>76</v>
      </c>
    </row>
    <row r="9931" spans="1:5" ht="18" customHeight="1">
      <c r="A9931" s="77" t="s">
        <v>66</v>
      </c>
      <c r="B9931" s="73" t="s">
        <v>60</v>
      </c>
      <c r="C9931" s="74"/>
      <c r="D9931" s="73" t="s">
        <v>61</v>
      </c>
      <c r="E9931" s="74"/>
    </row>
    <row r="9932" spans="1:5" ht="37.5" customHeight="1">
      <c r="A9932" s="78"/>
      <c r="B9932" s="65" t="e">
        <f t="shared" ref="B9932" si="3522">HLOOKUP(D9924,$I$23:$M$32,6,FALSE)</f>
        <v>#N/A</v>
      </c>
      <c r="C9932" s="66"/>
      <c r="D9932" s="68">
        <f>VLOOKUP($I9901,DATA!$A$1:$V$200,14,FALSE)</f>
        <v>0</v>
      </c>
      <c r="E9932" s="69"/>
    </row>
    <row r="9933" spans="1:5" ht="22.5" customHeight="1">
      <c r="A9933" s="26" t="s">
        <v>77</v>
      </c>
    </row>
    <row r="9934" spans="1:5" ht="30" customHeight="1">
      <c r="A9934" s="27" t="s">
        <v>67</v>
      </c>
      <c r="B9934" s="73" t="s">
        <v>60</v>
      </c>
      <c r="C9934" s="74"/>
      <c r="D9934" s="73" t="s">
        <v>61</v>
      </c>
      <c r="E9934" s="74"/>
    </row>
    <row r="9935" spans="1:5" ht="37.5" customHeight="1">
      <c r="A9935" s="28" t="s">
        <v>68</v>
      </c>
      <c r="B9935" s="65" t="e">
        <f t="shared" ref="B9935" si="3523">HLOOKUP(D9924,$I$23:$M$32,7,FALSE)</f>
        <v>#N/A</v>
      </c>
      <c r="C9935" s="66"/>
      <c r="D9935" s="68">
        <f>VLOOKUP($I9901,DATA!$A$1:$V$200,15,FALSE)</f>
        <v>0</v>
      </c>
      <c r="E9935" s="69"/>
    </row>
    <row r="9936" spans="1:5" ht="37.5" customHeight="1">
      <c r="A9936" s="28" t="s">
        <v>69</v>
      </c>
      <c r="B9936" s="65" t="e">
        <f t="shared" ref="B9936" si="3524">HLOOKUP(D9924,$I$23:$M$32,8,FALSE)</f>
        <v>#N/A</v>
      </c>
      <c r="C9936" s="66"/>
      <c r="D9936" s="68">
        <f>VLOOKUP($I9901,DATA!$A$1:$V$200,16,FALSE)</f>
        <v>0</v>
      </c>
      <c r="E9936" s="69"/>
    </row>
    <row r="9937" spans="1:13" ht="45" customHeight="1">
      <c r="A9937" s="29" t="s">
        <v>70</v>
      </c>
      <c r="B9937" s="65" t="e">
        <f t="shared" ref="B9937" si="3525">HLOOKUP(D9924,$I$23:$M$32,9,FALSE)</f>
        <v>#N/A</v>
      </c>
      <c r="C9937" s="66"/>
      <c r="D9937" s="68">
        <f>VLOOKUP($I9901,DATA!$A$1:$V$200,17,FALSE)</f>
        <v>0</v>
      </c>
      <c r="E9937" s="69"/>
    </row>
    <row r="9938" spans="1:13" ht="37.5" customHeight="1">
      <c r="A9938" s="28" t="s">
        <v>71</v>
      </c>
      <c r="B9938" s="65" t="e">
        <f t="shared" ref="B9938" si="3526">HLOOKUP(D9924,$I$23:$M$32,10,FALSE)</f>
        <v>#N/A</v>
      </c>
      <c r="C9938" s="66"/>
      <c r="D9938" s="68">
        <f>VLOOKUP($I9901,DATA!$A$1:$V$200,18,FALSE)</f>
        <v>0</v>
      </c>
      <c r="E9938" s="69"/>
    </row>
    <row r="9939" spans="1:13" ht="37.5" customHeight="1">
      <c r="A9939" s="30"/>
      <c r="B9939" s="31"/>
      <c r="C9939" s="31"/>
      <c r="D9939" s="32"/>
      <c r="E9939" s="32"/>
    </row>
    <row r="9940" spans="1:13" ht="18.75" customHeight="1">
      <c r="A9940" s="72" t="s">
        <v>72</v>
      </c>
      <c r="B9940" s="72"/>
      <c r="C9940" s="72"/>
      <c r="D9940" s="72"/>
      <c r="E9940" s="72"/>
    </row>
    <row r="9941" spans="1:13" ht="22.5" customHeight="1">
      <c r="A9941" s="26" t="s">
        <v>78</v>
      </c>
    </row>
    <row r="9942" spans="1:13" ht="30" customHeight="1">
      <c r="A9942" s="27" t="s">
        <v>73</v>
      </c>
      <c r="B9942" s="73" t="s">
        <v>60</v>
      </c>
      <c r="C9942" s="74"/>
      <c r="D9942" s="73" t="s">
        <v>61</v>
      </c>
      <c r="E9942" s="74"/>
      <c r="I9942" s="1" t="s">
        <v>26</v>
      </c>
      <c r="J9942" s="1" t="s">
        <v>25</v>
      </c>
      <c r="K9942" s="1" t="s">
        <v>194</v>
      </c>
      <c r="L9942" s="1" t="s">
        <v>195</v>
      </c>
      <c r="M9942" s="1" t="s">
        <v>196</v>
      </c>
    </row>
    <row r="9943" spans="1:13" ht="52.5" customHeight="1">
      <c r="A9943" s="29" t="str">
        <f>GRD!$L$4</f>
        <v>SELECT</v>
      </c>
      <c r="B9943" s="65" t="e">
        <f t="shared" ref="B9943:B9944" si="3527">HLOOKUP(D9943,$I$42:$M$44,$G9943,FALSE)</f>
        <v>#N/A</v>
      </c>
      <c r="C9943" s="66"/>
      <c r="D9943" s="68">
        <f>VLOOKUP($I9901,DATA!$A$1:$V$200,19,FALSE)</f>
        <v>0</v>
      </c>
      <c r="E9943" s="69"/>
      <c r="G9943" s="1">
        <v>2</v>
      </c>
      <c r="H9943" s="1" t="str">
        <f t="shared" ref="H9943:H9944" si="3528">A9943</f>
        <v>SELECT</v>
      </c>
      <c r="I9943" s="1" t="e">
        <f t="shared" ref="I9943:I9944" si="3529">VLOOKUP($H9943,$H$3:$M$15,2,FALSE)</f>
        <v>#N/A</v>
      </c>
      <c r="J9943" s="1" t="e">
        <f t="shared" ref="J9943:J9944" si="3530">VLOOKUP($H9943,$H$3:$M$15,3,FALSE)</f>
        <v>#N/A</v>
      </c>
      <c r="K9943" s="1" t="e">
        <f t="shared" ref="K9943:K9944" si="3531">VLOOKUP($H9943,$H$3:$M$15,4,FALSE)</f>
        <v>#N/A</v>
      </c>
      <c r="L9943" s="1" t="e">
        <f t="shared" ref="L9943:L9944" si="3532">VLOOKUP($H9943,$H$3:$M$15,5,FALSE)</f>
        <v>#N/A</v>
      </c>
      <c r="M9943" s="1" t="e">
        <f t="shared" ref="M9943:M9944" si="3533">VLOOKUP($H9943,$H$3:$M$15,6,FALSE)</f>
        <v>#N/A</v>
      </c>
    </row>
    <row r="9944" spans="1:13" ht="52.5" customHeight="1">
      <c r="A9944" s="29" t="str">
        <f>GRD!$M$4</f>
        <v>SELECT</v>
      </c>
      <c r="B9944" s="65" t="e">
        <f t="shared" si="3527"/>
        <v>#N/A</v>
      </c>
      <c r="C9944" s="66"/>
      <c r="D9944" s="68">
        <f>VLOOKUP($I9901,DATA!$A$1:$V$200,20,FALSE)</f>
        <v>0</v>
      </c>
      <c r="E9944" s="69"/>
      <c r="G9944" s="1">
        <v>3</v>
      </c>
      <c r="H9944" s="1" t="str">
        <f t="shared" si="3528"/>
        <v>SELECT</v>
      </c>
      <c r="I9944" s="1" t="e">
        <f t="shared" si="3529"/>
        <v>#N/A</v>
      </c>
      <c r="J9944" s="1" t="e">
        <f t="shared" si="3530"/>
        <v>#N/A</v>
      </c>
      <c r="K9944" s="1" t="e">
        <f t="shared" si="3531"/>
        <v>#N/A</v>
      </c>
      <c r="L9944" s="1" t="e">
        <f t="shared" si="3532"/>
        <v>#N/A</v>
      </c>
      <c r="M9944" s="1" t="e">
        <f t="shared" si="3533"/>
        <v>#N/A</v>
      </c>
    </row>
    <row r="9945" spans="1:13" ht="37.5" customHeight="1">
      <c r="A9945" s="70" t="s">
        <v>79</v>
      </c>
      <c r="B9945" s="70"/>
      <c r="C9945" s="70"/>
      <c r="D9945" s="70"/>
      <c r="E9945" s="70"/>
    </row>
    <row r="9946" spans="1:13" ht="12" customHeight="1">
      <c r="A9946" s="33"/>
      <c r="B9946" s="33"/>
      <c r="C9946" s="33"/>
      <c r="D9946" s="33"/>
      <c r="E9946" s="33"/>
    </row>
    <row r="9947" spans="1:13" ht="30" customHeight="1">
      <c r="A9947" s="27" t="s">
        <v>73</v>
      </c>
      <c r="B9947" s="71" t="s">
        <v>60</v>
      </c>
      <c r="C9947" s="71"/>
      <c r="D9947" s="71" t="s">
        <v>61</v>
      </c>
      <c r="E9947" s="71"/>
      <c r="I9947" s="1" t="s">
        <v>26</v>
      </c>
      <c r="J9947" s="1" t="s">
        <v>25</v>
      </c>
      <c r="K9947" s="1" t="s">
        <v>194</v>
      </c>
      <c r="L9947" s="1" t="s">
        <v>195</v>
      </c>
      <c r="M9947" s="1" t="s">
        <v>196</v>
      </c>
    </row>
    <row r="9948" spans="1:13" ht="52.5" customHeight="1">
      <c r="A9948" s="29" t="str">
        <f>GRD!$N$4</f>
        <v>SELECT</v>
      </c>
      <c r="B9948" s="65" t="e">
        <f t="shared" ref="B9948:B9949" si="3534">HLOOKUP(D9948,$I$47:$M$49,$G9948,FALSE)</f>
        <v>#N/A</v>
      </c>
      <c r="C9948" s="66"/>
      <c r="D9948" s="67">
        <f>VLOOKUP($I9901,DATA!$A$1:$V$200,21,FALSE)</f>
        <v>0</v>
      </c>
      <c r="E9948" s="67"/>
      <c r="G9948" s="1">
        <v>2</v>
      </c>
      <c r="H9948" s="1" t="str">
        <f t="shared" ref="H9948:H9949" si="3535">A9948</f>
        <v>SELECT</v>
      </c>
      <c r="I9948" s="1" t="e">
        <f t="shared" si="3512"/>
        <v>#N/A</v>
      </c>
      <c r="J9948" s="1" t="e">
        <f t="shared" si="3513"/>
        <v>#N/A</v>
      </c>
      <c r="K9948" s="1" t="e">
        <f t="shared" si="3514"/>
        <v>#N/A</v>
      </c>
      <c r="L9948" s="1" t="e">
        <f t="shared" si="3515"/>
        <v>#N/A</v>
      </c>
      <c r="M9948" s="1" t="e">
        <f t="shared" si="3516"/>
        <v>#N/A</v>
      </c>
    </row>
    <row r="9949" spans="1:13" ht="52.5" customHeight="1">
      <c r="A9949" s="29" t="str">
        <f>GRD!$O$4</f>
        <v>SELECT</v>
      </c>
      <c r="B9949" s="65" t="e">
        <f t="shared" si="3534"/>
        <v>#N/A</v>
      </c>
      <c r="C9949" s="66"/>
      <c r="D9949" s="67">
        <f>VLOOKUP($I9901,DATA!$A$1:$V$200,22,FALSE)</f>
        <v>0</v>
      </c>
      <c r="E9949" s="67"/>
      <c r="G9949" s="1">
        <v>3</v>
      </c>
      <c r="H9949" s="1" t="str">
        <f t="shared" si="3535"/>
        <v>SELECT</v>
      </c>
      <c r="I9949" s="1" t="e">
        <f t="shared" si="3512"/>
        <v>#N/A</v>
      </c>
      <c r="J9949" s="1" t="e">
        <f t="shared" si="3513"/>
        <v>#N/A</v>
      </c>
      <c r="K9949" s="1" t="e">
        <f t="shared" si="3514"/>
        <v>#N/A</v>
      </c>
      <c r="L9949" s="1" t="e">
        <f t="shared" si="3515"/>
        <v>#N/A</v>
      </c>
      <c r="M9949" s="1" t="e">
        <f t="shared" si="3516"/>
        <v>#N/A</v>
      </c>
    </row>
    <row r="9955" spans="1:13">
      <c r="A9955" s="64" t="s">
        <v>80</v>
      </c>
      <c r="B9955" s="64"/>
      <c r="C9955" s="64" t="s">
        <v>81</v>
      </c>
      <c r="D9955" s="64"/>
      <c r="E9955" s="64"/>
    </row>
    <row r="9956" spans="1:13">
      <c r="C9956" s="64" t="s">
        <v>82</v>
      </c>
      <c r="D9956" s="64"/>
      <c r="E9956" s="64"/>
    </row>
    <row r="9957" spans="1:13">
      <c r="A9957" s="1" t="s">
        <v>84</v>
      </c>
    </row>
    <row r="9959" spans="1:13">
      <c r="A9959" s="1" t="s">
        <v>83</v>
      </c>
    </row>
    <row r="9961" spans="1:13" s="21" customFormat="1" ht="18.75" customHeight="1">
      <c r="A9961" s="89" t="s">
        <v>34</v>
      </c>
      <c r="B9961" s="89"/>
      <c r="C9961" s="89"/>
      <c r="D9961" s="89"/>
      <c r="E9961" s="89"/>
      <c r="I9961" s="21">
        <f t="shared" ref="I9961" si="3536">I9901+1</f>
        <v>167</v>
      </c>
    </row>
    <row r="9962" spans="1:13" s="21" customFormat="1" ht="30" customHeight="1">
      <c r="A9962" s="90" t="s">
        <v>35</v>
      </c>
      <c r="B9962" s="90"/>
      <c r="C9962" s="90"/>
      <c r="D9962" s="90"/>
      <c r="E9962" s="90"/>
      <c r="H9962" s="1"/>
      <c r="I9962" s="1"/>
      <c r="J9962" s="1"/>
      <c r="K9962" s="1"/>
      <c r="L9962" s="1"/>
      <c r="M9962" s="1"/>
    </row>
    <row r="9963" spans="1:13" ht="18.75" customHeight="1">
      <c r="A9963" s="22" t="s">
        <v>49</v>
      </c>
      <c r="B9963" s="91" t="str">
        <f>IF((SCH!$B$2=""),"",SCH!$B$2)</f>
        <v/>
      </c>
      <c r="C9963" s="91"/>
      <c r="D9963" s="91"/>
      <c r="E9963" s="92"/>
    </row>
    <row r="9964" spans="1:13" ht="18.75" customHeight="1">
      <c r="A9964" s="23" t="s">
        <v>50</v>
      </c>
      <c r="B9964" s="82" t="str">
        <f>IF((SCH!$B$3=""),"",SCH!$B$3)</f>
        <v/>
      </c>
      <c r="C9964" s="82"/>
      <c r="D9964" s="82"/>
      <c r="E9964" s="83"/>
    </row>
    <row r="9965" spans="1:13" ht="18.75" customHeight="1">
      <c r="A9965" s="23" t="s">
        <v>56</v>
      </c>
      <c r="B9965" s="46" t="str">
        <f>IF((SCH!$B$4=""),"",SCH!$B$4)</f>
        <v/>
      </c>
      <c r="C9965" s="24" t="s">
        <v>57</v>
      </c>
      <c r="D9965" s="82" t="str">
        <f>IF((SCH!$B$5=""),"",SCH!$B$5)</f>
        <v/>
      </c>
      <c r="E9965" s="83"/>
    </row>
    <row r="9966" spans="1:13" ht="18.75" customHeight="1">
      <c r="A9966" s="23" t="s">
        <v>51</v>
      </c>
      <c r="B9966" s="82" t="str">
        <f>IF((SCH!$B$6=""),"",SCH!$B$6)</f>
        <v/>
      </c>
      <c r="C9966" s="82"/>
      <c r="D9966" s="82"/>
      <c r="E9966" s="83"/>
    </row>
    <row r="9967" spans="1:13" ht="18.75" customHeight="1">
      <c r="A9967" s="23" t="s">
        <v>52</v>
      </c>
      <c r="B9967" s="82" t="str">
        <f>IF((SCH!$B$7=""),"",SCH!$B$7)</f>
        <v/>
      </c>
      <c r="C9967" s="82"/>
      <c r="D9967" s="82"/>
      <c r="E9967" s="83"/>
    </row>
    <row r="9968" spans="1:13" ht="18.75" customHeight="1">
      <c r="A9968" s="25" t="s">
        <v>53</v>
      </c>
      <c r="B9968" s="84" t="str">
        <f>IF((SCH!$B$8=""),"",SCH!$B$8)</f>
        <v/>
      </c>
      <c r="C9968" s="84"/>
      <c r="D9968" s="84"/>
      <c r="E9968" s="85"/>
    </row>
    <row r="9969" spans="1:13" ht="26.25" customHeight="1">
      <c r="A9969" s="86" t="s">
        <v>36</v>
      </c>
      <c r="B9969" s="86"/>
      <c r="C9969" s="86"/>
      <c r="D9969" s="86"/>
      <c r="E9969" s="86"/>
    </row>
    <row r="9970" spans="1:13" s="21" customFormat="1" ht="15" customHeight="1">
      <c r="A9970" s="87" t="s">
        <v>37</v>
      </c>
      <c r="B9970" s="87"/>
      <c r="C9970" s="87"/>
      <c r="D9970" s="87"/>
      <c r="E9970" s="87"/>
      <c r="H9970" s="1"/>
      <c r="I9970" s="1"/>
      <c r="J9970" s="1"/>
      <c r="K9970" s="1"/>
      <c r="L9970" s="1"/>
      <c r="M9970" s="1"/>
    </row>
    <row r="9971" spans="1:13" s="21" customFormat="1">
      <c r="A9971" s="88" t="s">
        <v>38</v>
      </c>
      <c r="B9971" s="88"/>
      <c r="C9971" s="88"/>
      <c r="D9971" s="88"/>
      <c r="E9971" s="88"/>
      <c r="H9971" s="1"/>
      <c r="I9971" s="1"/>
      <c r="J9971" s="1"/>
      <c r="K9971" s="1"/>
      <c r="L9971" s="1"/>
      <c r="M9971" s="1"/>
    </row>
    <row r="9972" spans="1:13" ht="26.25" customHeight="1">
      <c r="A9972" s="72" t="s">
        <v>39</v>
      </c>
      <c r="B9972" s="72"/>
      <c r="C9972" s="72"/>
      <c r="D9972" s="72"/>
      <c r="E9972" s="72"/>
    </row>
    <row r="9973" spans="1:13" ht="23.25">
      <c r="A9973" s="5" t="s">
        <v>45</v>
      </c>
      <c r="B9973" s="45">
        <f>VLOOKUP($I9961,DATA!$A$1:$V$200,2,FALSE)</f>
        <v>0</v>
      </c>
      <c r="C9973" s="43" t="s">
        <v>48</v>
      </c>
      <c r="D9973" s="81">
        <f>VLOOKUP($I9961,DATA!$A$1:$V$200,3,FALSE)</f>
        <v>0</v>
      </c>
      <c r="E9973" s="81"/>
    </row>
    <row r="9974" spans="1:13" ht="23.25">
      <c r="A9974" s="5" t="s">
        <v>46</v>
      </c>
      <c r="B9974" s="79">
        <f>VLOOKUP($I9961,DATA!$A$1:$V$200,4,FALSE)</f>
        <v>0</v>
      </c>
      <c r="C9974" s="79"/>
      <c r="D9974" s="79"/>
      <c r="E9974" s="79"/>
    </row>
    <row r="9975" spans="1:13" ht="23.25">
      <c r="A9975" s="5" t="s">
        <v>47</v>
      </c>
      <c r="B9975" s="79">
        <f>VLOOKUP($I9961,DATA!$A$1:$V$200,5,FALSE)</f>
        <v>0</v>
      </c>
      <c r="C9975" s="79"/>
      <c r="D9975" s="79"/>
      <c r="E9975" s="79"/>
    </row>
    <row r="9976" spans="1:13" ht="23.25" customHeight="1">
      <c r="A9976" s="5" t="s">
        <v>40</v>
      </c>
      <c r="B9976" s="79">
        <f>VLOOKUP($I9961,DATA!$A$1:$V$200,6,FALSE)</f>
        <v>0</v>
      </c>
      <c r="C9976" s="79"/>
      <c r="D9976" s="79"/>
      <c r="E9976" s="79"/>
    </row>
    <row r="9977" spans="1:13" ht="23.25" customHeight="1">
      <c r="A9977" s="5" t="s">
        <v>41</v>
      </c>
      <c r="B9977" s="79">
        <f>VLOOKUP($I9961,DATA!$A$1:$V$200,7,FALSE)</f>
        <v>0</v>
      </c>
      <c r="C9977" s="79"/>
      <c r="D9977" s="79"/>
      <c r="E9977" s="79"/>
    </row>
    <row r="9978" spans="1:13" ht="23.25" customHeight="1">
      <c r="A9978" s="5" t="s">
        <v>42</v>
      </c>
      <c r="B9978" s="79">
        <f>VLOOKUP($I9961,DATA!$A$1:$V$200,8,FALSE)</f>
        <v>0</v>
      </c>
      <c r="C9978" s="79"/>
      <c r="D9978" s="79"/>
      <c r="E9978" s="79"/>
    </row>
    <row r="9979" spans="1:13" ht="25.5">
      <c r="A9979" s="5" t="s">
        <v>43</v>
      </c>
      <c r="B9979" s="79">
        <f>VLOOKUP($I9961,DATA!$A$1:$V$200,9,FALSE)</f>
        <v>0</v>
      </c>
      <c r="C9979" s="79"/>
      <c r="D9979" s="79"/>
      <c r="E9979" s="79"/>
    </row>
    <row r="9980" spans="1:13" ht="22.5" customHeight="1">
      <c r="A9980" s="80" t="s">
        <v>44</v>
      </c>
      <c r="B9980" s="80"/>
      <c r="C9980" s="80"/>
      <c r="D9980" s="80"/>
      <c r="E9980" s="80"/>
    </row>
    <row r="9981" spans="1:13" ht="18.75" customHeight="1">
      <c r="A9981" s="72" t="s">
        <v>58</v>
      </c>
      <c r="B9981" s="72"/>
      <c r="C9981" s="72"/>
      <c r="D9981" s="72"/>
      <c r="E9981" s="72"/>
    </row>
    <row r="9982" spans="1:13" ht="22.5" customHeight="1">
      <c r="A9982" s="26" t="s">
        <v>74</v>
      </c>
    </row>
    <row r="9983" spans="1:13" ht="18" customHeight="1">
      <c r="A9983" s="44" t="s">
        <v>59</v>
      </c>
      <c r="B9983" s="73" t="s">
        <v>60</v>
      </c>
      <c r="C9983" s="74"/>
      <c r="D9983" s="73" t="s">
        <v>61</v>
      </c>
      <c r="E9983" s="74"/>
    </row>
    <row r="9984" spans="1:13" ht="37.5" customHeight="1">
      <c r="A9984" s="28" t="s">
        <v>62</v>
      </c>
      <c r="B9984" s="65" t="e">
        <f t="shared" ref="B9984" si="3537">HLOOKUP(D9984,$I$23:$M$32,2,FALSE)</f>
        <v>#N/A</v>
      </c>
      <c r="C9984" s="66"/>
      <c r="D9984" s="68">
        <f>VLOOKUP($I9961,DATA!$A$1:$V$200,10,FALSE)</f>
        <v>0</v>
      </c>
      <c r="E9984" s="69"/>
    </row>
    <row r="9985" spans="1:5" ht="37.5" customHeight="1">
      <c r="A9985" s="28" t="s">
        <v>63</v>
      </c>
      <c r="B9985" s="65" t="e">
        <f t="shared" ref="B9985" si="3538">HLOOKUP(D9984,$I$23:$M$32,3,FALSE)</f>
        <v>#N/A</v>
      </c>
      <c r="C9985" s="66"/>
      <c r="D9985" s="68">
        <f>VLOOKUP($I9961,DATA!$A$1:$V$200,11,FALSE)</f>
        <v>0</v>
      </c>
      <c r="E9985" s="69"/>
    </row>
    <row r="9986" spans="1:5" ht="37.5" customHeight="1">
      <c r="A9986" s="28" t="s">
        <v>64</v>
      </c>
      <c r="B9986" s="65" t="e">
        <f t="shared" ref="B9986" si="3539">HLOOKUP(D9984,$I$23:$M$32,4,FALSE)</f>
        <v>#N/A</v>
      </c>
      <c r="C9986" s="66"/>
      <c r="D9986" s="68">
        <f>VLOOKUP($I9961,DATA!$A$1:$V$200,12,FALSE)</f>
        <v>0</v>
      </c>
      <c r="E9986" s="69"/>
    </row>
    <row r="9987" spans="1:5" ht="21.75" customHeight="1">
      <c r="A9987" s="26" t="s">
        <v>75</v>
      </c>
    </row>
    <row r="9988" spans="1:5" ht="18" customHeight="1">
      <c r="A9988" s="75" t="s">
        <v>65</v>
      </c>
      <c r="B9988" s="73" t="s">
        <v>60</v>
      </c>
      <c r="C9988" s="74"/>
      <c r="D9988" s="73" t="s">
        <v>61</v>
      </c>
      <c r="E9988" s="74"/>
    </row>
    <row r="9989" spans="1:5" ht="37.5" customHeight="1">
      <c r="A9989" s="76"/>
      <c r="B9989" s="65" t="e">
        <f t="shared" ref="B9989" si="3540">HLOOKUP(D9984,$I$23:$M$32,5,FALSE)</f>
        <v>#N/A</v>
      </c>
      <c r="C9989" s="66"/>
      <c r="D9989" s="68">
        <f>VLOOKUP($I9961,DATA!$A$1:$V$200,13,FALSE)</f>
        <v>0</v>
      </c>
      <c r="E9989" s="69"/>
    </row>
    <row r="9990" spans="1:5" ht="22.5" customHeight="1">
      <c r="A9990" s="26" t="s">
        <v>76</v>
      </c>
    </row>
    <row r="9991" spans="1:5" ht="18" customHeight="1">
      <c r="A9991" s="77" t="s">
        <v>66</v>
      </c>
      <c r="B9991" s="73" t="s">
        <v>60</v>
      </c>
      <c r="C9991" s="74"/>
      <c r="D9991" s="73" t="s">
        <v>61</v>
      </c>
      <c r="E9991" s="74"/>
    </row>
    <row r="9992" spans="1:5" ht="37.5" customHeight="1">
      <c r="A9992" s="78"/>
      <c r="B9992" s="65" t="e">
        <f t="shared" ref="B9992" si="3541">HLOOKUP(D9984,$I$23:$M$32,6,FALSE)</f>
        <v>#N/A</v>
      </c>
      <c r="C9992" s="66"/>
      <c r="D9992" s="68">
        <f>VLOOKUP($I9961,DATA!$A$1:$V$200,14,FALSE)</f>
        <v>0</v>
      </c>
      <c r="E9992" s="69"/>
    </row>
    <row r="9993" spans="1:5" ht="22.5" customHeight="1">
      <c r="A9993" s="26" t="s">
        <v>77</v>
      </c>
    </row>
    <row r="9994" spans="1:5" ht="30" customHeight="1">
      <c r="A9994" s="27" t="s">
        <v>67</v>
      </c>
      <c r="B9994" s="73" t="s">
        <v>60</v>
      </c>
      <c r="C9994" s="74"/>
      <c r="D9994" s="73" t="s">
        <v>61</v>
      </c>
      <c r="E9994" s="74"/>
    </row>
    <row r="9995" spans="1:5" ht="37.5" customHeight="1">
      <c r="A9995" s="28" t="s">
        <v>68</v>
      </c>
      <c r="B9995" s="65" t="e">
        <f t="shared" ref="B9995" si="3542">HLOOKUP(D9984,$I$23:$M$32,7,FALSE)</f>
        <v>#N/A</v>
      </c>
      <c r="C9995" s="66"/>
      <c r="D9995" s="68">
        <f>VLOOKUP($I9961,DATA!$A$1:$V$200,15,FALSE)</f>
        <v>0</v>
      </c>
      <c r="E9995" s="69"/>
    </row>
    <row r="9996" spans="1:5" ht="37.5" customHeight="1">
      <c r="A9996" s="28" t="s">
        <v>69</v>
      </c>
      <c r="B9996" s="65" t="e">
        <f t="shared" ref="B9996" si="3543">HLOOKUP(D9984,$I$23:$M$32,8,FALSE)</f>
        <v>#N/A</v>
      </c>
      <c r="C9996" s="66"/>
      <c r="D9996" s="68">
        <f>VLOOKUP($I9961,DATA!$A$1:$V$200,16,FALSE)</f>
        <v>0</v>
      </c>
      <c r="E9996" s="69"/>
    </row>
    <row r="9997" spans="1:5" ht="45" customHeight="1">
      <c r="A9997" s="29" t="s">
        <v>70</v>
      </c>
      <c r="B9997" s="65" t="e">
        <f t="shared" ref="B9997" si="3544">HLOOKUP(D9984,$I$23:$M$32,9,FALSE)</f>
        <v>#N/A</v>
      </c>
      <c r="C9997" s="66"/>
      <c r="D9997" s="68">
        <f>VLOOKUP($I9961,DATA!$A$1:$V$200,17,FALSE)</f>
        <v>0</v>
      </c>
      <c r="E9997" s="69"/>
    </row>
    <row r="9998" spans="1:5" ht="37.5" customHeight="1">
      <c r="A9998" s="28" t="s">
        <v>71</v>
      </c>
      <c r="B9998" s="65" t="e">
        <f t="shared" ref="B9998" si="3545">HLOOKUP(D9984,$I$23:$M$32,10,FALSE)</f>
        <v>#N/A</v>
      </c>
      <c r="C9998" s="66"/>
      <c r="D9998" s="68">
        <f>VLOOKUP($I9961,DATA!$A$1:$V$200,18,FALSE)</f>
        <v>0</v>
      </c>
      <c r="E9998" s="69"/>
    </row>
    <row r="9999" spans="1:5" ht="37.5" customHeight="1">
      <c r="A9999" s="30"/>
      <c r="B9999" s="31"/>
      <c r="C9999" s="31"/>
      <c r="D9999" s="32"/>
      <c r="E9999" s="32"/>
    </row>
    <row r="10000" spans="1:5" ht="18.75" customHeight="1">
      <c r="A10000" s="72" t="s">
        <v>72</v>
      </c>
      <c r="B10000" s="72"/>
      <c r="C10000" s="72"/>
      <c r="D10000" s="72"/>
      <c r="E10000" s="72"/>
    </row>
    <row r="10001" spans="1:13" ht="22.5" customHeight="1">
      <c r="A10001" s="26" t="s">
        <v>78</v>
      </c>
    </row>
    <row r="10002" spans="1:13" ht="30" customHeight="1">
      <c r="A10002" s="27" t="s">
        <v>73</v>
      </c>
      <c r="B10002" s="73" t="s">
        <v>60</v>
      </c>
      <c r="C10002" s="74"/>
      <c r="D10002" s="73" t="s">
        <v>61</v>
      </c>
      <c r="E10002" s="74"/>
      <c r="I10002" s="1" t="s">
        <v>26</v>
      </c>
      <c r="J10002" s="1" t="s">
        <v>25</v>
      </c>
      <c r="K10002" s="1" t="s">
        <v>194</v>
      </c>
      <c r="L10002" s="1" t="s">
        <v>195</v>
      </c>
      <c r="M10002" s="1" t="s">
        <v>196</v>
      </c>
    </row>
    <row r="10003" spans="1:13" ht="52.5" customHeight="1">
      <c r="A10003" s="29" t="str">
        <f>GRD!$L$4</f>
        <v>SELECT</v>
      </c>
      <c r="B10003" s="65" t="e">
        <f t="shared" ref="B10003:B10004" si="3546">HLOOKUP(D10003,$I$42:$M$44,$G10003,FALSE)</f>
        <v>#N/A</v>
      </c>
      <c r="C10003" s="66"/>
      <c r="D10003" s="68">
        <f>VLOOKUP($I9961,DATA!$A$1:$V$200,19,FALSE)</f>
        <v>0</v>
      </c>
      <c r="E10003" s="69"/>
      <c r="G10003" s="1">
        <v>2</v>
      </c>
      <c r="H10003" s="1" t="str">
        <f t="shared" ref="H10003:H10004" si="3547">A10003</f>
        <v>SELECT</v>
      </c>
      <c r="I10003" s="1" t="e">
        <f t="shared" ref="I10003:I10004" si="3548">VLOOKUP($H10003,$H$3:$M$15,2,FALSE)</f>
        <v>#N/A</v>
      </c>
      <c r="J10003" s="1" t="e">
        <f t="shared" ref="J10003:J10004" si="3549">VLOOKUP($H10003,$H$3:$M$15,3,FALSE)</f>
        <v>#N/A</v>
      </c>
      <c r="K10003" s="1" t="e">
        <f t="shared" ref="K10003:K10004" si="3550">VLOOKUP($H10003,$H$3:$M$15,4,FALSE)</f>
        <v>#N/A</v>
      </c>
      <c r="L10003" s="1" t="e">
        <f t="shared" ref="L10003:L10004" si="3551">VLOOKUP($H10003,$H$3:$M$15,5,FALSE)</f>
        <v>#N/A</v>
      </c>
      <c r="M10003" s="1" t="e">
        <f t="shared" ref="M10003:M10004" si="3552">VLOOKUP($H10003,$H$3:$M$15,6,FALSE)</f>
        <v>#N/A</v>
      </c>
    </row>
    <row r="10004" spans="1:13" ht="52.5" customHeight="1">
      <c r="A10004" s="29" t="str">
        <f>GRD!$M$4</f>
        <v>SELECT</v>
      </c>
      <c r="B10004" s="65" t="e">
        <f t="shared" si="3546"/>
        <v>#N/A</v>
      </c>
      <c r="C10004" s="66"/>
      <c r="D10004" s="68">
        <f>VLOOKUP($I9961,DATA!$A$1:$V$200,20,FALSE)</f>
        <v>0</v>
      </c>
      <c r="E10004" s="69"/>
      <c r="G10004" s="1">
        <v>3</v>
      </c>
      <c r="H10004" s="1" t="str">
        <f t="shared" si="3547"/>
        <v>SELECT</v>
      </c>
      <c r="I10004" s="1" t="e">
        <f t="shared" si="3548"/>
        <v>#N/A</v>
      </c>
      <c r="J10004" s="1" t="e">
        <f t="shared" si="3549"/>
        <v>#N/A</v>
      </c>
      <c r="K10004" s="1" t="e">
        <f t="shared" si="3550"/>
        <v>#N/A</v>
      </c>
      <c r="L10004" s="1" t="e">
        <f t="shared" si="3551"/>
        <v>#N/A</v>
      </c>
      <c r="M10004" s="1" t="e">
        <f t="shared" si="3552"/>
        <v>#N/A</v>
      </c>
    </row>
    <row r="10005" spans="1:13" ht="37.5" customHeight="1">
      <c r="A10005" s="70" t="s">
        <v>79</v>
      </c>
      <c r="B10005" s="70"/>
      <c r="C10005" s="70"/>
      <c r="D10005" s="70"/>
      <c r="E10005" s="70"/>
    </row>
    <row r="10006" spans="1:13" ht="12" customHeight="1">
      <c r="A10006" s="33"/>
      <c r="B10006" s="33"/>
      <c r="C10006" s="33"/>
      <c r="D10006" s="33"/>
      <c r="E10006" s="33"/>
    </row>
    <row r="10007" spans="1:13" ht="30" customHeight="1">
      <c r="A10007" s="27" t="s">
        <v>73</v>
      </c>
      <c r="B10007" s="71" t="s">
        <v>60</v>
      </c>
      <c r="C10007" s="71"/>
      <c r="D10007" s="71" t="s">
        <v>61</v>
      </c>
      <c r="E10007" s="71"/>
      <c r="I10007" s="1" t="s">
        <v>26</v>
      </c>
      <c r="J10007" s="1" t="s">
        <v>25</v>
      </c>
      <c r="K10007" s="1" t="s">
        <v>194</v>
      </c>
      <c r="L10007" s="1" t="s">
        <v>195</v>
      </c>
      <c r="M10007" s="1" t="s">
        <v>196</v>
      </c>
    </row>
    <row r="10008" spans="1:13" ht="52.5" customHeight="1">
      <c r="A10008" s="29" t="str">
        <f>GRD!$N$4</f>
        <v>SELECT</v>
      </c>
      <c r="B10008" s="65" t="e">
        <f t="shared" ref="B10008:B10009" si="3553">HLOOKUP(D10008,$I$47:$M$49,$G10008,FALSE)</f>
        <v>#N/A</v>
      </c>
      <c r="C10008" s="66"/>
      <c r="D10008" s="67">
        <f>VLOOKUP($I9961,DATA!$A$1:$V$200,21,FALSE)</f>
        <v>0</v>
      </c>
      <c r="E10008" s="67"/>
      <c r="G10008" s="1">
        <v>2</v>
      </c>
      <c r="H10008" s="1" t="str">
        <f t="shared" ref="H10008:H10009" si="3554">A10008</f>
        <v>SELECT</v>
      </c>
      <c r="I10008" s="1" t="e">
        <f t="shared" ref="I10008:I10069" si="3555">VLOOKUP($H10008,$H$3:$M$15,2,FALSE)</f>
        <v>#N/A</v>
      </c>
      <c r="J10008" s="1" t="e">
        <f t="shared" ref="J10008:J10069" si="3556">VLOOKUP($H10008,$H$3:$M$15,3,FALSE)</f>
        <v>#N/A</v>
      </c>
      <c r="K10008" s="1" t="e">
        <f t="shared" ref="K10008:K10069" si="3557">VLOOKUP($H10008,$H$3:$M$15,4,FALSE)</f>
        <v>#N/A</v>
      </c>
      <c r="L10008" s="1" t="e">
        <f t="shared" ref="L10008:L10069" si="3558">VLOOKUP($H10008,$H$3:$M$15,5,FALSE)</f>
        <v>#N/A</v>
      </c>
      <c r="M10008" s="1" t="e">
        <f t="shared" ref="M10008:M10069" si="3559">VLOOKUP($H10008,$H$3:$M$15,6,FALSE)</f>
        <v>#N/A</v>
      </c>
    </row>
    <row r="10009" spans="1:13" ht="52.5" customHeight="1">
      <c r="A10009" s="29" t="str">
        <f>GRD!$O$4</f>
        <v>SELECT</v>
      </c>
      <c r="B10009" s="65" t="e">
        <f t="shared" si="3553"/>
        <v>#N/A</v>
      </c>
      <c r="C10009" s="66"/>
      <c r="D10009" s="67">
        <f>VLOOKUP($I9961,DATA!$A$1:$V$200,22,FALSE)</f>
        <v>0</v>
      </c>
      <c r="E10009" s="67"/>
      <c r="G10009" s="1">
        <v>3</v>
      </c>
      <c r="H10009" s="1" t="str">
        <f t="shared" si="3554"/>
        <v>SELECT</v>
      </c>
      <c r="I10009" s="1" t="e">
        <f t="shared" si="3555"/>
        <v>#N/A</v>
      </c>
      <c r="J10009" s="1" t="e">
        <f t="shared" si="3556"/>
        <v>#N/A</v>
      </c>
      <c r="K10009" s="1" t="e">
        <f t="shared" si="3557"/>
        <v>#N/A</v>
      </c>
      <c r="L10009" s="1" t="e">
        <f t="shared" si="3558"/>
        <v>#N/A</v>
      </c>
      <c r="M10009" s="1" t="e">
        <f t="shared" si="3559"/>
        <v>#N/A</v>
      </c>
    </row>
    <row r="10015" spans="1:13">
      <c r="A10015" s="64" t="s">
        <v>80</v>
      </c>
      <c r="B10015" s="64"/>
      <c r="C10015" s="64" t="s">
        <v>81</v>
      </c>
      <c r="D10015" s="64"/>
      <c r="E10015" s="64"/>
    </row>
    <row r="10016" spans="1:13">
      <c r="C10016" s="64" t="s">
        <v>82</v>
      </c>
      <c r="D10016" s="64"/>
      <c r="E10016" s="64"/>
    </row>
    <row r="10017" spans="1:13">
      <c r="A10017" s="1" t="s">
        <v>84</v>
      </c>
    </row>
    <row r="10019" spans="1:13">
      <c r="A10019" s="1" t="s">
        <v>83</v>
      </c>
    </row>
    <row r="10021" spans="1:13" s="21" customFormat="1" ht="18.75" customHeight="1">
      <c r="A10021" s="89" t="s">
        <v>34</v>
      </c>
      <c r="B10021" s="89"/>
      <c r="C10021" s="89"/>
      <c r="D10021" s="89"/>
      <c r="E10021" s="89"/>
      <c r="I10021" s="21">
        <f t="shared" ref="I10021" si="3560">I9961+1</f>
        <v>168</v>
      </c>
    </row>
    <row r="10022" spans="1:13" s="21" customFormat="1" ht="30" customHeight="1">
      <c r="A10022" s="90" t="s">
        <v>35</v>
      </c>
      <c r="B10022" s="90"/>
      <c r="C10022" s="90"/>
      <c r="D10022" s="90"/>
      <c r="E10022" s="90"/>
      <c r="H10022" s="1"/>
      <c r="I10022" s="1"/>
      <c r="J10022" s="1"/>
      <c r="K10022" s="1"/>
      <c r="L10022" s="1"/>
      <c r="M10022" s="1"/>
    </row>
    <row r="10023" spans="1:13" ht="18.75" customHeight="1">
      <c r="A10023" s="22" t="s">
        <v>49</v>
      </c>
      <c r="B10023" s="91" t="str">
        <f>IF((SCH!$B$2=""),"",SCH!$B$2)</f>
        <v/>
      </c>
      <c r="C10023" s="91"/>
      <c r="D10023" s="91"/>
      <c r="E10023" s="92"/>
    </row>
    <row r="10024" spans="1:13" ht="18.75" customHeight="1">
      <c r="A10024" s="23" t="s">
        <v>50</v>
      </c>
      <c r="B10024" s="82" t="str">
        <f>IF((SCH!$B$3=""),"",SCH!$B$3)</f>
        <v/>
      </c>
      <c r="C10024" s="82"/>
      <c r="D10024" s="82"/>
      <c r="E10024" s="83"/>
    </row>
    <row r="10025" spans="1:13" ht="18.75" customHeight="1">
      <c r="A10025" s="23" t="s">
        <v>56</v>
      </c>
      <c r="B10025" s="46" t="str">
        <f>IF((SCH!$B$4=""),"",SCH!$B$4)</f>
        <v/>
      </c>
      <c r="C10025" s="24" t="s">
        <v>57</v>
      </c>
      <c r="D10025" s="82" t="str">
        <f>IF((SCH!$B$5=""),"",SCH!$B$5)</f>
        <v/>
      </c>
      <c r="E10025" s="83"/>
    </row>
    <row r="10026" spans="1:13" ht="18.75" customHeight="1">
      <c r="A10026" s="23" t="s">
        <v>51</v>
      </c>
      <c r="B10026" s="82" t="str">
        <f>IF((SCH!$B$6=""),"",SCH!$B$6)</f>
        <v/>
      </c>
      <c r="C10026" s="82"/>
      <c r="D10026" s="82"/>
      <c r="E10026" s="83"/>
    </row>
    <row r="10027" spans="1:13" ht="18.75" customHeight="1">
      <c r="A10027" s="23" t="s">
        <v>52</v>
      </c>
      <c r="B10027" s="82" t="str">
        <f>IF((SCH!$B$7=""),"",SCH!$B$7)</f>
        <v/>
      </c>
      <c r="C10027" s="82"/>
      <c r="D10027" s="82"/>
      <c r="E10027" s="83"/>
    </row>
    <row r="10028" spans="1:13" ht="18.75" customHeight="1">
      <c r="A10028" s="25" t="s">
        <v>53</v>
      </c>
      <c r="B10028" s="84" t="str">
        <f>IF((SCH!$B$8=""),"",SCH!$B$8)</f>
        <v/>
      </c>
      <c r="C10028" s="84"/>
      <c r="D10028" s="84"/>
      <c r="E10028" s="85"/>
    </row>
    <row r="10029" spans="1:13" ht="26.25" customHeight="1">
      <c r="A10029" s="86" t="s">
        <v>36</v>
      </c>
      <c r="B10029" s="86"/>
      <c r="C10029" s="86"/>
      <c r="D10029" s="86"/>
      <c r="E10029" s="86"/>
    </row>
    <row r="10030" spans="1:13" s="21" customFormat="1" ht="15" customHeight="1">
      <c r="A10030" s="87" t="s">
        <v>37</v>
      </c>
      <c r="B10030" s="87"/>
      <c r="C10030" s="87"/>
      <c r="D10030" s="87"/>
      <c r="E10030" s="87"/>
      <c r="H10030" s="1"/>
      <c r="I10030" s="1"/>
      <c r="J10030" s="1"/>
      <c r="K10030" s="1"/>
      <c r="L10030" s="1"/>
      <c r="M10030" s="1"/>
    </row>
    <row r="10031" spans="1:13" s="21" customFormat="1">
      <c r="A10031" s="88" t="s">
        <v>38</v>
      </c>
      <c r="B10031" s="88"/>
      <c r="C10031" s="88"/>
      <c r="D10031" s="88"/>
      <c r="E10031" s="88"/>
      <c r="H10031" s="1"/>
      <c r="I10031" s="1"/>
      <c r="J10031" s="1"/>
      <c r="K10031" s="1"/>
      <c r="L10031" s="1"/>
      <c r="M10031" s="1"/>
    </row>
    <row r="10032" spans="1:13" ht="26.25" customHeight="1">
      <c r="A10032" s="72" t="s">
        <v>39</v>
      </c>
      <c r="B10032" s="72"/>
      <c r="C10032" s="72"/>
      <c r="D10032" s="72"/>
      <c r="E10032" s="72"/>
    </row>
    <row r="10033" spans="1:5" ht="23.25">
      <c r="A10033" s="5" t="s">
        <v>45</v>
      </c>
      <c r="B10033" s="45">
        <f>VLOOKUP($I10021,DATA!$A$1:$V$200,2,FALSE)</f>
        <v>0</v>
      </c>
      <c r="C10033" s="43" t="s">
        <v>48</v>
      </c>
      <c r="D10033" s="81">
        <f>VLOOKUP($I10021,DATA!$A$1:$V$200,3,FALSE)</f>
        <v>0</v>
      </c>
      <c r="E10033" s="81"/>
    </row>
    <row r="10034" spans="1:5" ht="23.25">
      <c r="A10034" s="5" t="s">
        <v>46</v>
      </c>
      <c r="B10034" s="79">
        <f>VLOOKUP($I10021,DATA!$A$1:$V$200,4,FALSE)</f>
        <v>0</v>
      </c>
      <c r="C10034" s="79"/>
      <c r="D10034" s="79"/>
      <c r="E10034" s="79"/>
    </row>
    <row r="10035" spans="1:5" ht="23.25">
      <c r="A10035" s="5" t="s">
        <v>47</v>
      </c>
      <c r="B10035" s="79">
        <f>VLOOKUP($I10021,DATA!$A$1:$V$200,5,FALSE)</f>
        <v>0</v>
      </c>
      <c r="C10035" s="79"/>
      <c r="D10035" s="79"/>
      <c r="E10035" s="79"/>
    </row>
    <row r="10036" spans="1:5" ht="23.25" customHeight="1">
      <c r="A10036" s="5" t="s">
        <v>40</v>
      </c>
      <c r="B10036" s="79">
        <f>VLOOKUP($I10021,DATA!$A$1:$V$200,6,FALSE)</f>
        <v>0</v>
      </c>
      <c r="C10036" s="79"/>
      <c r="D10036" s="79"/>
      <c r="E10036" s="79"/>
    </row>
    <row r="10037" spans="1:5" ht="23.25" customHeight="1">
      <c r="A10037" s="5" t="s">
        <v>41</v>
      </c>
      <c r="B10037" s="79">
        <f>VLOOKUP($I10021,DATA!$A$1:$V$200,7,FALSE)</f>
        <v>0</v>
      </c>
      <c r="C10037" s="79"/>
      <c r="D10037" s="79"/>
      <c r="E10037" s="79"/>
    </row>
    <row r="10038" spans="1:5" ht="23.25" customHeight="1">
      <c r="A10038" s="5" t="s">
        <v>42</v>
      </c>
      <c r="B10038" s="79">
        <f>VLOOKUP($I10021,DATA!$A$1:$V$200,8,FALSE)</f>
        <v>0</v>
      </c>
      <c r="C10038" s="79"/>
      <c r="D10038" s="79"/>
      <c r="E10038" s="79"/>
    </row>
    <row r="10039" spans="1:5" ht="25.5">
      <c r="A10039" s="5" t="s">
        <v>43</v>
      </c>
      <c r="B10039" s="79">
        <f>VLOOKUP($I10021,DATA!$A$1:$V$200,9,FALSE)</f>
        <v>0</v>
      </c>
      <c r="C10039" s="79"/>
      <c r="D10039" s="79"/>
      <c r="E10039" s="79"/>
    </row>
    <row r="10040" spans="1:5" ht="22.5" customHeight="1">
      <c r="A10040" s="80" t="s">
        <v>44</v>
      </c>
      <c r="B10040" s="80"/>
      <c r="C10040" s="80"/>
      <c r="D10040" s="80"/>
      <c r="E10040" s="80"/>
    </row>
    <row r="10041" spans="1:5" ht="18.75" customHeight="1">
      <c r="A10041" s="72" t="s">
        <v>58</v>
      </c>
      <c r="B10041" s="72"/>
      <c r="C10041" s="72"/>
      <c r="D10041" s="72"/>
      <c r="E10041" s="72"/>
    </row>
    <row r="10042" spans="1:5" ht="22.5" customHeight="1">
      <c r="A10042" s="26" t="s">
        <v>74</v>
      </c>
    </row>
    <row r="10043" spans="1:5" ht="18" customHeight="1">
      <c r="A10043" s="44" t="s">
        <v>59</v>
      </c>
      <c r="B10043" s="73" t="s">
        <v>60</v>
      </c>
      <c r="C10043" s="74"/>
      <c r="D10043" s="73" t="s">
        <v>61</v>
      </c>
      <c r="E10043" s="74"/>
    </row>
    <row r="10044" spans="1:5" ht="37.5" customHeight="1">
      <c r="A10044" s="28" t="s">
        <v>62</v>
      </c>
      <c r="B10044" s="65" t="e">
        <f t="shared" ref="B10044" si="3561">HLOOKUP(D10044,$I$23:$M$32,2,FALSE)</f>
        <v>#N/A</v>
      </c>
      <c r="C10044" s="66"/>
      <c r="D10044" s="68">
        <f>VLOOKUP($I10021,DATA!$A$1:$V$200,10,FALSE)</f>
        <v>0</v>
      </c>
      <c r="E10044" s="69"/>
    </row>
    <row r="10045" spans="1:5" ht="37.5" customHeight="1">
      <c r="A10045" s="28" t="s">
        <v>63</v>
      </c>
      <c r="B10045" s="65" t="e">
        <f t="shared" ref="B10045" si="3562">HLOOKUP(D10044,$I$23:$M$32,3,FALSE)</f>
        <v>#N/A</v>
      </c>
      <c r="C10045" s="66"/>
      <c r="D10045" s="68">
        <f>VLOOKUP($I10021,DATA!$A$1:$V$200,11,FALSE)</f>
        <v>0</v>
      </c>
      <c r="E10045" s="69"/>
    </row>
    <row r="10046" spans="1:5" ht="37.5" customHeight="1">
      <c r="A10046" s="28" t="s">
        <v>64</v>
      </c>
      <c r="B10046" s="65" t="e">
        <f t="shared" ref="B10046" si="3563">HLOOKUP(D10044,$I$23:$M$32,4,FALSE)</f>
        <v>#N/A</v>
      </c>
      <c r="C10046" s="66"/>
      <c r="D10046" s="68">
        <f>VLOOKUP($I10021,DATA!$A$1:$V$200,12,FALSE)</f>
        <v>0</v>
      </c>
      <c r="E10046" s="69"/>
    </row>
    <row r="10047" spans="1:5" ht="21.75" customHeight="1">
      <c r="A10047" s="26" t="s">
        <v>75</v>
      </c>
    </row>
    <row r="10048" spans="1:5" ht="18" customHeight="1">
      <c r="A10048" s="75" t="s">
        <v>65</v>
      </c>
      <c r="B10048" s="73" t="s">
        <v>60</v>
      </c>
      <c r="C10048" s="74"/>
      <c r="D10048" s="73" t="s">
        <v>61</v>
      </c>
      <c r="E10048" s="74"/>
    </row>
    <row r="10049" spans="1:13" ht="37.5" customHeight="1">
      <c r="A10049" s="76"/>
      <c r="B10049" s="65" t="e">
        <f t="shared" ref="B10049" si="3564">HLOOKUP(D10044,$I$23:$M$32,5,FALSE)</f>
        <v>#N/A</v>
      </c>
      <c r="C10049" s="66"/>
      <c r="D10049" s="68">
        <f>VLOOKUP($I10021,DATA!$A$1:$V$200,13,FALSE)</f>
        <v>0</v>
      </c>
      <c r="E10049" s="69"/>
    </row>
    <row r="10050" spans="1:13" ht="22.5" customHeight="1">
      <c r="A10050" s="26" t="s">
        <v>76</v>
      </c>
    </row>
    <row r="10051" spans="1:13" ht="18" customHeight="1">
      <c r="A10051" s="77" t="s">
        <v>66</v>
      </c>
      <c r="B10051" s="73" t="s">
        <v>60</v>
      </c>
      <c r="C10051" s="74"/>
      <c r="D10051" s="73" t="s">
        <v>61</v>
      </c>
      <c r="E10051" s="74"/>
    </row>
    <row r="10052" spans="1:13" ht="37.5" customHeight="1">
      <c r="A10052" s="78"/>
      <c r="B10052" s="65" t="e">
        <f t="shared" ref="B10052" si="3565">HLOOKUP(D10044,$I$23:$M$32,6,FALSE)</f>
        <v>#N/A</v>
      </c>
      <c r="C10052" s="66"/>
      <c r="D10052" s="68">
        <f>VLOOKUP($I10021,DATA!$A$1:$V$200,14,FALSE)</f>
        <v>0</v>
      </c>
      <c r="E10052" s="69"/>
    </row>
    <row r="10053" spans="1:13" ht="22.5" customHeight="1">
      <c r="A10053" s="26" t="s">
        <v>77</v>
      </c>
    </row>
    <row r="10054" spans="1:13" ht="30" customHeight="1">
      <c r="A10054" s="27" t="s">
        <v>67</v>
      </c>
      <c r="B10054" s="73" t="s">
        <v>60</v>
      </c>
      <c r="C10054" s="74"/>
      <c r="D10054" s="73" t="s">
        <v>61</v>
      </c>
      <c r="E10054" s="74"/>
    </row>
    <row r="10055" spans="1:13" ht="37.5" customHeight="1">
      <c r="A10055" s="28" t="s">
        <v>68</v>
      </c>
      <c r="B10055" s="65" t="e">
        <f t="shared" ref="B10055" si="3566">HLOOKUP(D10044,$I$23:$M$32,7,FALSE)</f>
        <v>#N/A</v>
      </c>
      <c r="C10055" s="66"/>
      <c r="D10055" s="68">
        <f>VLOOKUP($I10021,DATA!$A$1:$V$200,15,FALSE)</f>
        <v>0</v>
      </c>
      <c r="E10055" s="69"/>
    </row>
    <row r="10056" spans="1:13" ht="37.5" customHeight="1">
      <c r="A10056" s="28" t="s">
        <v>69</v>
      </c>
      <c r="B10056" s="65" t="e">
        <f t="shared" ref="B10056" si="3567">HLOOKUP(D10044,$I$23:$M$32,8,FALSE)</f>
        <v>#N/A</v>
      </c>
      <c r="C10056" s="66"/>
      <c r="D10056" s="68">
        <f>VLOOKUP($I10021,DATA!$A$1:$V$200,16,FALSE)</f>
        <v>0</v>
      </c>
      <c r="E10056" s="69"/>
    </row>
    <row r="10057" spans="1:13" ht="45" customHeight="1">
      <c r="A10057" s="29" t="s">
        <v>70</v>
      </c>
      <c r="B10057" s="65" t="e">
        <f t="shared" ref="B10057" si="3568">HLOOKUP(D10044,$I$23:$M$32,9,FALSE)</f>
        <v>#N/A</v>
      </c>
      <c r="C10057" s="66"/>
      <c r="D10057" s="68">
        <f>VLOOKUP($I10021,DATA!$A$1:$V$200,17,FALSE)</f>
        <v>0</v>
      </c>
      <c r="E10057" s="69"/>
    </row>
    <row r="10058" spans="1:13" ht="37.5" customHeight="1">
      <c r="A10058" s="28" t="s">
        <v>71</v>
      </c>
      <c r="B10058" s="65" t="e">
        <f t="shared" ref="B10058" si="3569">HLOOKUP(D10044,$I$23:$M$32,10,FALSE)</f>
        <v>#N/A</v>
      </c>
      <c r="C10058" s="66"/>
      <c r="D10058" s="68">
        <f>VLOOKUP($I10021,DATA!$A$1:$V$200,18,FALSE)</f>
        <v>0</v>
      </c>
      <c r="E10058" s="69"/>
    </row>
    <row r="10059" spans="1:13" ht="37.5" customHeight="1">
      <c r="A10059" s="30"/>
      <c r="B10059" s="31"/>
      <c r="C10059" s="31"/>
      <c r="D10059" s="32"/>
      <c r="E10059" s="32"/>
    </row>
    <row r="10060" spans="1:13" ht="18.75" customHeight="1">
      <c r="A10060" s="72" t="s">
        <v>72</v>
      </c>
      <c r="B10060" s="72"/>
      <c r="C10060" s="72"/>
      <c r="D10060" s="72"/>
      <c r="E10060" s="72"/>
    </row>
    <row r="10061" spans="1:13" ht="22.5" customHeight="1">
      <c r="A10061" s="26" t="s">
        <v>78</v>
      </c>
    </row>
    <row r="10062" spans="1:13" ht="30" customHeight="1">
      <c r="A10062" s="27" t="s">
        <v>73</v>
      </c>
      <c r="B10062" s="73" t="s">
        <v>60</v>
      </c>
      <c r="C10062" s="74"/>
      <c r="D10062" s="73" t="s">
        <v>61</v>
      </c>
      <c r="E10062" s="74"/>
      <c r="I10062" s="1" t="s">
        <v>26</v>
      </c>
      <c r="J10062" s="1" t="s">
        <v>25</v>
      </c>
      <c r="K10062" s="1" t="s">
        <v>194</v>
      </c>
      <c r="L10062" s="1" t="s">
        <v>195</v>
      </c>
      <c r="M10062" s="1" t="s">
        <v>196</v>
      </c>
    </row>
    <row r="10063" spans="1:13" ht="52.5" customHeight="1">
      <c r="A10063" s="29" t="str">
        <f>GRD!$L$4</f>
        <v>SELECT</v>
      </c>
      <c r="B10063" s="65" t="e">
        <f t="shared" ref="B10063:B10064" si="3570">HLOOKUP(D10063,$I$42:$M$44,$G10063,FALSE)</f>
        <v>#N/A</v>
      </c>
      <c r="C10063" s="66"/>
      <c r="D10063" s="68">
        <f>VLOOKUP($I10021,DATA!$A$1:$V$200,19,FALSE)</f>
        <v>0</v>
      </c>
      <c r="E10063" s="69"/>
      <c r="G10063" s="1">
        <v>2</v>
      </c>
      <c r="H10063" s="1" t="str">
        <f t="shared" ref="H10063:H10064" si="3571">A10063</f>
        <v>SELECT</v>
      </c>
      <c r="I10063" s="1" t="e">
        <f t="shared" ref="I10063:I10064" si="3572">VLOOKUP($H10063,$H$3:$M$15,2,FALSE)</f>
        <v>#N/A</v>
      </c>
      <c r="J10063" s="1" t="e">
        <f t="shared" ref="J10063:J10064" si="3573">VLOOKUP($H10063,$H$3:$M$15,3,FALSE)</f>
        <v>#N/A</v>
      </c>
      <c r="K10063" s="1" t="e">
        <f t="shared" ref="K10063:K10064" si="3574">VLOOKUP($H10063,$H$3:$M$15,4,FALSE)</f>
        <v>#N/A</v>
      </c>
      <c r="L10063" s="1" t="e">
        <f t="shared" ref="L10063:L10064" si="3575">VLOOKUP($H10063,$H$3:$M$15,5,FALSE)</f>
        <v>#N/A</v>
      </c>
      <c r="M10063" s="1" t="e">
        <f t="shared" ref="M10063:M10064" si="3576">VLOOKUP($H10063,$H$3:$M$15,6,FALSE)</f>
        <v>#N/A</v>
      </c>
    </row>
    <row r="10064" spans="1:13" ht="52.5" customHeight="1">
      <c r="A10064" s="29" t="str">
        <f>GRD!$M$4</f>
        <v>SELECT</v>
      </c>
      <c r="B10064" s="65" t="e">
        <f t="shared" si="3570"/>
        <v>#N/A</v>
      </c>
      <c r="C10064" s="66"/>
      <c r="D10064" s="68">
        <f>VLOOKUP($I10021,DATA!$A$1:$V$200,20,FALSE)</f>
        <v>0</v>
      </c>
      <c r="E10064" s="69"/>
      <c r="G10064" s="1">
        <v>3</v>
      </c>
      <c r="H10064" s="1" t="str">
        <f t="shared" si="3571"/>
        <v>SELECT</v>
      </c>
      <c r="I10064" s="1" t="e">
        <f t="shared" si="3572"/>
        <v>#N/A</v>
      </c>
      <c r="J10064" s="1" t="e">
        <f t="shared" si="3573"/>
        <v>#N/A</v>
      </c>
      <c r="K10064" s="1" t="e">
        <f t="shared" si="3574"/>
        <v>#N/A</v>
      </c>
      <c r="L10064" s="1" t="e">
        <f t="shared" si="3575"/>
        <v>#N/A</v>
      </c>
      <c r="M10064" s="1" t="e">
        <f t="shared" si="3576"/>
        <v>#N/A</v>
      </c>
    </row>
    <row r="10065" spans="1:13" ht="37.5" customHeight="1">
      <c r="A10065" s="70" t="s">
        <v>79</v>
      </c>
      <c r="B10065" s="70"/>
      <c r="C10065" s="70"/>
      <c r="D10065" s="70"/>
      <c r="E10065" s="70"/>
    </row>
    <row r="10066" spans="1:13" ht="12" customHeight="1">
      <c r="A10066" s="33"/>
      <c r="B10066" s="33"/>
      <c r="C10066" s="33"/>
      <c r="D10066" s="33"/>
      <c r="E10066" s="33"/>
    </row>
    <row r="10067" spans="1:13" ht="30" customHeight="1">
      <c r="A10067" s="27" t="s">
        <v>73</v>
      </c>
      <c r="B10067" s="71" t="s">
        <v>60</v>
      </c>
      <c r="C10067" s="71"/>
      <c r="D10067" s="71" t="s">
        <v>61</v>
      </c>
      <c r="E10067" s="71"/>
      <c r="I10067" s="1" t="s">
        <v>26</v>
      </c>
      <c r="J10067" s="1" t="s">
        <v>25</v>
      </c>
      <c r="K10067" s="1" t="s">
        <v>194</v>
      </c>
      <c r="L10067" s="1" t="s">
        <v>195</v>
      </c>
      <c r="M10067" s="1" t="s">
        <v>196</v>
      </c>
    </row>
    <row r="10068" spans="1:13" ht="52.5" customHeight="1">
      <c r="A10068" s="29" t="str">
        <f>GRD!$N$4</f>
        <v>SELECT</v>
      </c>
      <c r="B10068" s="65" t="e">
        <f t="shared" ref="B10068:B10069" si="3577">HLOOKUP(D10068,$I$47:$M$49,$G10068,FALSE)</f>
        <v>#N/A</v>
      </c>
      <c r="C10068" s="66"/>
      <c r="D10068" s="67">
        <f>VLOOKUP($I10021,DATA!$A$1:$V$200,21,FALSE)</f>
        <v>0</v>
      </c>
      <c r="E10068" s="67"/>
      <c r="G10068" s="1">
        <v>2</v>
      </c>
      <c r="H10068" s="1" t="str">
        <f t="shared" ref="H10068:H10069" si="3578">A10068</f>
        <v>SELECT</v>
      </c>
      <c r="I10068" s="1" t="e">
        <f t="shared" si="3555"/>
        <v>#N/A</v>
      </c>
      <c r="J10068" s="1" t="e">
        <f t="shared" si="3556"/>
        <v>#N/A</v>
      </c>
      <c r="K10068" s="1" t="e">
        <f t="shared" si="3557"/>
        <v>#N/A</v>
      </c>
      <c r="L10068" s="1" t="e">
        <f t="shared" si="3558"/>
        <v>#N/A</v>
      </c>
      <c r="M10068" s="1" t="e">
        <f t="shared" si="3559"/>
        <v>#N/A</v>
      </c>
    </row>
    <row r="10069" spans="1:13" ht="52.5" customHeight="1">
      <c r="A10069" s="29" t="str">
        <f>GRD!$O$4</f>
        <v>SELECT</v>
      </c>
      <c r="B10069" s="65" t="e">
        <f t="shared" si="3577"/>
        <v>#N/A</v>
      </c>
      <c r="C10069" s="66"/>
      <c r="D10069" s="67">
        <f>VLOOKUP($I10021,DATA!$A$1:$V$200,22,FALSE)</f>
        <v>0</v>
      </c>
      <c r="E10069" s="67"/>
      <c r="G10069" s="1">
        <v>3</v>
      </c>
      <c r="H10069" s="1" t="str">
        <f t="shared" si="3578"/>
        <v>SELECT</v>
      </c>
      <c r="I10069" s="1" t="e">
        <f t="shared" si="3555"/>
        <v>#N/A</v>
      </c>
      <c r="J10069" s="1" t="e">
        <f t="shared" si="3556"/>
        <v>#N/A</v>
      </c>
      <c r="K10069" s="1" t="e">
        <f t="shared" si="3557"/>
        <v>#N/A</v>
      </c>
      <c r="L10069" s="1" t="e">
        <f t="shared" si="3558"/>
        <v>#N/A</v>
      </c>
      <c r="M10069" s="1" t="e">
        <f t="shared" si="3559"/>
        <v>#N/A</v>
      </c>
    </row>
    <row r="10075" spans="1:13">
      <c r="A10075" s="64" t="s">
        <v>80</v>
      </c>
      <c r="B10075" s="64"/>
      <c r="C10075" s="64" t="s">
        <v>81</v>
      </c>
      <c r="D10075" s="64"/>
      <c r="E10075" s="64"/>
    </row>
    <row r="10076" spans="1:13">
      <c r="C10076" s="64" t="s">
        <v>82</v>
      </c>
      <c r="D10076" s="64"/>
      <c r="E10076" s="64"/>
    </row>
    <row r="10077" spans="1:13">
      <c r="A10077" s="1" t="s">
        <v>84</v>
      </c>
    </row>
    <row r="10079" spans="1:13">
      <c r="A10079" s="1" t="s">
        <v>83</v>
      </c>
    </row>
    <row r="10081" spans="1:13" s="21" customFormat="1" ht="18.75" customHeight="1">
      <c r="A10081" s="89" t="s">
        <v>34</v>
      </c>
      <c r="B10081" s="89"/>
      <c r="C10081" s="89"/>
      <c r="D10081" s="89"/>
      <c r="E10081" s="89"/>
      <c r="I10081" s="21">
        <f t="shared" ref="I10081" si="3579">I10021+1</f>
        <v>169</v>
      </c>
    </row>
    <row r="10082" spans="1:13" s="21" customFormat="1" ht="30" customHeight="1">
      <c r="A10082" s="90" t="s">
        <v>35</v>
      </c>
      <c r="B10082" s="90"/>
      <c r="C10082" s="90"/>
      <c r="D10082" s="90"/>
      <c r="E10082" s="90"/>
      <c r="H10082" s="1"/>
      <c r="I10082" s="1"/>
      <c r="J10082" s="1"/>
      <c r="K10082" s="1"/>
      <c r="L10082" s="1"/>
      <c r="M10082" s="1"/>
    </row>
    <row r="10083" spans="1:13" ht="18.75" customHeight="1">
      <c r="A10083" s="22" t="s">
        <v>49</v>
      </c>
      <c r="B10083" s="91" t="str">
        <f>IF((SCH!$B$2=""),"",SCH!$B$2)</f>
        <v/>
      </c>
      <c r="C10083" s="91"/>
      <c r="D10083" s="91"/>
      <c r="E10083" s="92"/>
    </row>
    <row r="10084" spans="1:13" ht="18.75" customHeight="1">
      <c r="A10084" s="23" t="s">
        <v>50</v>
      </c>
      <c r="B10084" s="82" t="str">
        <f>IF((SCH!$B$3=""),"",SCH!$B$3)</f>
        <v/>
      </c>
      <c r="C10084" s="82"/>
      <c r="D10084" s="82"/>
      <c r="E10084" s="83"/>
    </row>
    <row r="10085" spans="1:13" ht="18.75" customHeight="1">
      <c r="A10085" s="23" t="s">
        <v>56</v>
      </c>
      <c r="B10085" s="46" t="str">
        <f>IF((SCH!$B$4=""),"",SCH!$B$4)</f>
        <v/>
      </c>
      <c r="C10085" s="24" t="s">
        <v>57</v>
      </c>
      <c r="D10085" s="82" t="str">
        <f>IF((SCH!$B$5=""),"",SCH!$B$5)</f>
        <v/>
      </c>
      <c r="E10085" s="83"/>
    </row>
    <row r="10086" spans="1:13" ht="18.75" customHeight="1">
      <c r="A10086" s="23" t="s">
        <v>51</v>
      </c>
      <c r="B10086" s="82" t="str">
        <f>IF((SCH!$B$6=""),"",SCH!$B$6)</f>
        <v/>
      </c>
      <c r="C10086" s="82"/>
      <c r="D10086" s="82"/>
      <c r="E10086" s="83"/>
    </row>
    <row r="10087" spans="1:13" ht="18.75" customHeight="1">
      <c r="A10087" s="23" t="s">
        <v>52</v>
      </c>
      <c r="B10087" s="82" t="str">
        <f>IF((SCH!$B$7=""),"",SCH!$B$7)</f>
        <v/>
      </c>
      <c r="C10087" s="82"/>
      <c r="D10087" s="82"/>
      <c r="E10087" s="83"/>
    </row>
    <row r="10088" spans="1:13" ht="18.75" customHeight="1">
      <c r="A10088" s="25" t="s">
        <v>53</v>
      </c>
      <c r="B10088" s="84" t="str">
        <f>IF((SCH!$B$8=""),"",SCH!$B$8)</f>
        <v/>
      </c>
      <c r="C10088" s="84"/>
      <c r="D10088" s="84"/>
      <c r="E10088" s="85"/>
    </row>
    <row r="10089" spans="1:13" ht="26.25" customHeight="1">
      <c r="A10089" s="86" t="s">
        <v>36</v>
      </c>
      <c r="B10089" s="86"/>
      <c r="C10089" s="86"/>
      <c r="D10089" s="86"/>
      <c r="E10089" s="86"/>
    </row>
    <row r="10090" spans="1:13" s="21" customFormat="1" ht="15" customHeight="1">
      <c r="A10090" s="87" t="s">
        <v>37</v>
      </c>
      <c r="B10090" s="87"/>
      <c r="C10090" s="87"/>
      <c r="D10090" s="87"/>
      <c r="E10090" s="87"/>
      <c r="H10090" s="1"/>
      <c r="I10090" s="1"/>
      <c r="J10090" s="1"/>
      <c r="K10090" s="1"/>
      <c r="L10090" s="1"/>
      <c r="M10090" s="1"/>
    </row>
    <row r="10091" spans="1:13" s="21" customFormat="1">
      <c r="A10091" s="88" t="s">
        <v>38</v>
      </c>
      <c r="B10091" s="88"/>
      <c r="C10091" s="88"/>
      <c r="D10091" s="88"/>
      <c r="E10091" s="88"/>
      <c r="H10091" s="1"/>
      <c r="I10091" s="1"/>
      <c r="J10091" s="1"/>
      <c r="K10091" s="1"/>
      <c r="L10091" s="1"/>
      <c r="M10091" s="1"/>
    </row>
    <row r="10092" spans="1:13" ht="26.25" customHeight="1">
      <c r="A10092" s="72" t="s">
        <v>39</v>
      </c>
      <c r="B10092" s="72"/>
      <c r="C10092" s="72"/>
      <c r="D10092" s="72"/>
      <c r="E10092" s="72"/>
    </row>
    <row r="10093" spans="1:13" ht="23.25">
      <c r="A10093" s="5" t="s">
        <v>45</v>
      </c>
      <c r="B10093" s="45">
        <f>VLOOKUP($I10081,DATA!$A$1:$V$200,2,FALSE)</f>
        <v>0</v>
      </c>
      <c r="C10093" s="43" t="s">
        <v>48</v>
      </c>
      <c r="D10093" s="81">
        <f>VLOOKUP($I10081,DATA!$A$1:$V$200,3,FALSE)</f>
        <v>0</v>
      </c>
      <c r="E10093" s="81"/>
    </row>
    <row r="10094" spans="1:13" ht="23.25">
      <c r="A10094" s="5" t="s">
        <v>46</v>
      </c>
      <c r="B10094" s="79">
        <f>VLOOKUP($I10081,DATA!$A$1:$V$200,4,FALSE)</f>
        <v>0</v>
      </c>
      <c r="C10094" s="79"/>
      <c r="D10094" s="79"/>
      <c r="E10094" s="79"/>
    </row>
    <row r="10095" spans="1:13" ht="23.25">
      <c r="A10095" s="5" t="s">
        <v>47</v>
      </c>
      <c r="B10095" s="79">
        <f>VLOOKUP($I10081,DATA!$A$1:$V$200,5,FALSE)</f>
        <v>0</v>
      </c>
      <c r="C10095" s="79"/>
      <c r="D10095" s="79"/>
      <c r="E10095" s="79"/>
    </row>
    <row r="10096" spans="1:13" ht="23.25" customHeight="1">
      <c r="A10096" s="5" t="s">
        <v>40</v>
      </c>
      <c r="B10096" s="79">
        <f>VLOOKUP($I10081,DATA!$A$1:$V$200,6,FALSE)</f>
        <v>0</v>
      </c>
      <c r="C10096" s="79"/>
      <c r="D10096" s="79"/>
      <c r="E10096" s="79"/>
    </row>
    <row r="10097" spans="1:5" ht="23.25" customHeight="1">
      <c r="A10097" s="5" t="s">
        <v>41</v>
      </c>
      <c r="B10097" s="79">
        <f>VLOOKUP($I10081,DATA!$A$1:$V$200,7,FALSE)</f>
        <v>0</v>
      </c>
      <c r="C10097" s="79"/>
      <c r="D10097" s="79"/>
      <c r="E10097" s="79"/>
    </row>
    <row r="10098" spans="1:5" ht="23.25" customHeight="1">
      <c r="A10098" s="5" t="s">
        <v>42</v>
      </c>
      <c r="B10098" s="79">
        <f>VLOOKUP($I10081,DATA!$A$1:$V$200,8,FALSE)</f>
        <v>0</v>
      </c>
      <c r="C10098" s="79"/>
      <c r="D10098" s="79"/>
      <c r="E10098" s="79"/>
    </row>
    <row r="10099" spans="1:5" ht="25.5">
      <c r="A10099" s="5" t="s">
        <v>43</v>
      </c>
      <c r="B10099" s="79">
        <f>VLOOKUP($I10081,DATA!$A$1:$V$200,9,FALSE)</f>
        <v>0</v>
      </c>
      <c r="C10099" s="79"/>
      <c r="D10099" s="79"/>
      <c r="E10099" s="79"/>
    </row>
    <row r="10100" spans="1:5" ht="22.5" customHeight="1">
      <c r="A10100" s="80" t="s">
        <v>44</v>
      </c>
      <c r="B10100" s="80"/>
      <c r="C10100" s="80"/>
      <c r="D10100" s="80"/>
      <c r="E10100" s="80"/>
    </row>
    <row r="10101" spans="1:5" ht="18.75" customHeight="1">
      <c r="A10101" s="72" t="s">
        <v>58</v>
      </c>
      <c r="B10101" s="72"/>
      <c r="C10101" s="72"/>
      <c r="D10101" s="72"/>
      <c r="E10101" s="72"/>
    </row>
    <row r="10102" spans="1:5" ht="22.5" customHeight="1">
      <c r="A10102" s="26" t="s">
        <v>74</v>
      </c>
    </row>
    <row r="10103" spans="1:5" ht="18" customHeight="1">
      <c r="A10103" s="44" t="s">
        <v>59</v>
      </c>
      <c r="B10103" s="73" t="s">
        <v>60</v>
      </c>
      <c r="C10103" s="74"/>
      <c r="D10103" s="73" t="s">
        <v>61</v>
      </c>
      <c r="E10103" s="74"/>
    </row>
    <row r="10104" spans="1:5" ht="37.5" customHeight="1">
      <c r="A10104" s="28" t="s">
        <v>62</v>
      </c>
      <c r="B10104" s="65" t="e">
        <f t="shared" ref="B10104" si="3580">HLOOKUP(D10104,$I$23:$M$32,2,FALSE)</f>
        <v>#N/A</v>
      </c>
      <c r="C10104" s="66"/>
      <c r="D10104" s="68">
        <f>VLOOKUP($I10081,DATA!$A$1:$V$200,10,FALSE)</f>
        <v>0</v>
      </c>
      <c r="E10104" s="69"/>
    </row>
    <row r="10105" spans="1:5" ht="37.5" customHeight="1">
      <c r="A10105" s="28" t="s">
        <v>63</v>
      </c>
      <c r="B10105" s="65" t="e">
        <f t="shared" ref="B10105" si="3581">HLOOKUP(D10104,$I$23:$M$32,3,FALSE)</f>
        <v>#N/A</v>
      </c>
      <c r="C10105" s="66"/>
      <c r="D10105" s="68">
        <f>VLOOKUP($I10081,DATA!$A$1:$V$200,11,FALSE)</f>
        <v>0</v>
      </c>
      <c r="E10105" s="69"/>
    </row>
    <row r="10106" spans="1:5" ht="37.5" customHeight="1">
      <c r="A10106" s="28" t="s">
        <v>64</v>
      </c>
      <c r="B10106" s="65" t="e">
        <f t="shared" ref="B10106" si="3582">HLOOKUP(D10104,$I$23:$M$32,4,FALSE)</f>
        <v>#N/A</v>
      </c>
      <c r="C10106" s="66"/>
      <c r="D10106" s="68">
        <f>VLOOKUP($I10081,DATA!$A$1:$V$200,12,FALSE)</f>
        <v>0</v>
      </c>
      <c r="E10106" s="69"/>
    </row>
    <row r="10107" spans="1:5" ht="21.75" customHeight="1">
      <c r="A10107" s="26" t="s">
        <v>75</v>
      </c>
    </row>
    <row r="10108" spans="1:5" ht="18" customHeight="1">
      <c r="A10108" s="75" t="s">
        <v>65</v>
      </c>
      <c r="B10108" s="73" t="s">
        <v>60</v>
      </c>
      <c r="C10108" s="74"/>
      <c r="D10108" s="73" t="s">
        <v>61</v>
      </c>
      <c r="E10108" s="74"/>
    </row>
    <row r="10109" spans="1:5" ht="37.5" customHeight="1">
      <c r="A10109" s="76"/>
      <c r="B10109" s="65" t="e">
        <f t="shared" ref="B10109" si="3583">HLOOKUP(D10104,$I$23:$M$32,5,FALSE)</f>
        <v>#N/A</v>
      </c>
      <c r="C10109" s="66"/>
      <c r="D10109" s="68">
        <f>VLOOKUP($I10081,DATA!$A$1:$V$200,13,FALSE)</f>
        <v>0</v>
      </c>
      <c r="E10109" s="69"/>
    </row>
    <row r="10110" spans="1:5" ht="22.5" customHeight="1">
      <c r="A10110" s="26" t="s">
        <v>76</v>
      </c>
    </row>
    <row r="10111" spans="1:5" ht="18" customHeight="1">
      <c r="A10111" s="77" t="s">
        <v>66</v>
      </c>
      <c r="B10111" s="73" t="s">
        <v>60</v>
      </c>
      <c r="C10111" s="74"/>
      <c r="D10111" s="73" t="s">
        <v>61</v>
      </c>
      <c r="E10111" s="74"/>
    </row>
    <row r="10112" spans="1:5" ht="37.5" customHeight="1">
      <c r="A10112" s="78"/>
      <c r="B10112" s="65" t="e">
        <f t="shared" ref="B10112" si="3584">HLOOKUP(D10104,$I$23:$M$32,6,FALSE)</f>
        <v>#N/A</v>
      </c>
      <c r="C10112" s="66"/>
      <c r="D10112" s="68">
        <f>VLOOKUP($I10081,DATA!$A$1:$V$200,14,FALSE)</f>
        <v>0</v>
      </c>
      <c r="E10112" s="69"/>
    </row>
    <row r="10113" spans="1:13" ht="22.5" customHeight="1">
      <c r="A10113" s="26" t="s">
        <v>77</v>
      </c>
    </row>
    <row r="10114" spans="1:13" ht="30" customHeight="1">
      <c r="A10114" s="27" t="s">
        <v>67</v>
      </c>
      <c r="B10114" s="73" t="s">
        <v>60</v>
      </c>
      <c r="C10114" s="74"/>
      <c r="D10114" s="73" t="s">
        <v>61</v>
      </c>
      <c r="E10114" s="74"/>
    </row>
    <row r="10115" spans="1:13" ht="37.5" customHeight="1">
      <c r="A10115" s="28" t="s">
        <v>68</v>
      </c>
      <c r="B10115" s="65" t="e">
        <f t="shared" ref="B10115" si="3585">HLOOKUP(D10104,$I$23:$M$32,7,FALSE)</f>
        <v>#N/A</v>
      </c>
      <c r="C10115" s="66"/>
      <c r="D10115" s="68">
        <f>VLOOKUP($I10081,DATA!$A$1:$V$200,15,FALSE)</f>
        <v>0</v>
      </c>
      <c r="E10115" s="69"/>
    </row>
    <row r="10116" spans="1:13" ht="37.5" customHeight="1">
      <c r="A10116" s="28" t="s">
        <v>69</v>
      </c>
      <c r="B10116" s="65" t="e">
        <f t="shared" ref="B10116" si="3586">HLOOKUP(D10104,$I$23:$M$32,8,FALSE)</f>
        <v>#N/A</v>
      </c>
      <c r="C10116" s="66"/>
      <c r="D10116" s="68">
        <f>VLOOKUP($I10081,DATA!$A$1:$V$200,16,FALSE)</f>
        <v>0</v>
      </c>
      <c r="E10116" s="69"/>
    </row>
    <row r="10117" spans="1:13" ht="45" customHeight="1">
      <c r="A10117" s="29" t="s">
        <v>70</v>
      </c>
      <c r="B10117" s="65" t="e">
        <f t="shared" ref="B10117" si="3587">HLOOKUP(D10104,$I$23:$M$32,9,FALSE)</f>
        <v>#N/A</v>
      </c>
      <c r="C10117" s="66"/>
      <c r="D10117" s="68">
        <f>VLOOKUP($I10081,DATA!$A$1:$V$200,17,FALSE)</f>
        <v>0</v>
      </c>
      <c r="E10117" s="69"/>
    </row>
    <row r="10118" spans="1:13" ht="37.5" customHeight="1">
      <c r="A10118" s="28" t="s">
        <v>71</v>
      </c>
      <c r="B10118" s="65" t="e">
        <f t="shared" ref="B10118" si="3588">HLOOKUP(D10104,$I$23:$M$32,10,FALSE)</f>
        <v>#N/A</v>
      </c>
      <c r="C10118" s="66"/>
      <c r="D10118" s="68">
        <f>VLOOKUP($I10081,DATA!$A$1:$V$200,18,FALSE)</f>
        <v>0</v>
      </c>
      <c r="E10118" s="69"/>
    </row>
    <row r="10119" spans="1:13" ht="37.5" customHeight="1">
      <c r="A10119" s="30"/>
      <c r="B10119" s="31"/>
      <c r="C10119" s="31"/>
      <c r="D10119" s="32"/>
      <c r="E10119" s="32"/>
    </row>
    <row r="10120" spans="1:13" ht="18.75" customHeight="1">
      <c r="A10120" s="72" t="s">
        <v>72</v>
      </c>
      <c r="B10120" s="72"/>
      <c r="C10120" s="72"/>
      <c r="D10120" s="72"/>
      <c r="E10120" s="72"/>
    </row>
    <row r="10121" spans="1:13" ht="22.5" customHeight="1">
      <c r="A10121" s="26" t="s">
        <v>78</v>
      </c>
    </row>
    <row r="10122" spans="1:13" ht="30" customHeight="1">
      <c r="A10122" s="27" t="s">
        <v>73</v>
      </c>
      <c r="B10122" s="73" t="s">
        <v>60</v>
      </c>
      <c r="C10122" s="74"/>
      <c r="D10122" s="73" t="s">
        <v>61</v>
      </c>
      <c r="E10122" s="74"/>
      <c r="I10122" s="1" t="s">
        <v>26</v>
      </c>
      <c r="J10122" s="1" t="s">
        <v>25</v>
      </c>
      <c r="K10122" s="1" t="s">
        <v>194</v>
      </c>
      <c r="L10122" s="1" t="s">
        <v>195</v>
      </c>
      <c r="M10122" s="1" t="s">
        <v>196</v>
      </c>
    </row>
    <row r="10123" spans="1:13" ht="52.5" customHeight="1">
      <c r="A10123" s="29" t="str">
        <f>GRD!$L$4</f>
        <v>SELECT</v>
      </c>
      <c r="B10123" s="65" t="e">
        <f t="shared" ref="B10123:B10124" si="3589">HLOOKUP(D10123,$I$42:$M$44,$G10123,FALSE)</f>
        <v>#N/A</v>
      </c>
      <c r="C10123" s="66"/>
      <c r="D10123" s="68">
        <f>VLOOKUP($I10081,DATA!$A$1:$V$200,19,FALSE)</f>
        <v>0</v>
      </c>
      <c r="E10123" s="69"/>
      <c r="G10123" s="1">
        <v>2</v>
      </c>
      <c r="H10123" s="1" t="str">
        <f t="shared" ref="H10123:H10124" si="3590">A10123</f>
        <v>SELECT</v>
      </c>
      <c r="I10123" s="1" t="e">
        <f t="shared" ref="I10123:I10124" si="3591">VLOOKUP($H10123,$H$3:$M$15,2,FALSE)</f>
        <v>#N/A</v>
      </c>
      <c r="J10123" s="1" t="e">
        <f t="shared" ref="J10123:J10124" si="3592">VLOOKUP($H10123,$H$3:$M$15,3,FALSE)</f>
        <v>#N/A</v>
      </c>
      <c r="K10123" s="1" t="e">
        <f t="shared" ref="K10123:K10124" si="3593">VLOOKUP($H10123,$H$3:$M$15,4,FALSE)</f>
        <v>#N/A</v>
      </c>
      <c r="L10123" s="1" t="e">
        <f t="shared" ref="L10123:L10124" si="3594">VLOOKUP($H10123,$H$3:$M$15,5,FALSE)</f>
        <v>#N/A</v>
      </c>
      <c r="M10123" s="1" t="e">
        <f t="shared" ref="M10123:M10124" si="3595">VLOOKUP($H10123,$H$3:$M$15,6,FALSE)</f>
        <v>#N/A</v>
      </c>
    </row>
    <row r="10124" spans="1:13" ht="52.5" customHeight="1">
      <c r="A10124" s="29" t="str">
        <f>GRD!$M$4</f>
        <v>SELECT</v>
      </c>
      <c r="B10124" s="65" t="e">
        <f t="shared" si="3589"/>
        <v>#N/A</v>
      </c>
      <c r="C10124" s="66"/>
      <c r="D10124" s="68">
        <f>VLOOKUP($I10081,DATA!$A$1:$V$200,20,FALSE)</f>
        <v>0</v>
      </c>
      <c r="E10124" s="69"/>
      <c r="G10124" s="1">
        <v>3</v>
      </c>
      <c r="H10124" s="1" t="str">
        <f t="shared" si="3590"/>
        <v>SELECT</v>
      </c>
      <c r="I10124" s="1" t="e">
        <f t="shared" si="3591"/>
        <v>#N/A</v>
      </c>
      <c r="J10124" s="1" t="e">
        <f t="shared" si="3592"/>
        <v>#N/A</v>
      </c>
      <c r="K10124" s="1" t="e">
        <f t="shared" si="3593"/>
        <v>#N/A</v>
      </c>
      <c r="L10124" s="1" t="e">
        <f t="shared" si="3594"/>
        <v>#N/A</v>
      </c>
      <c r="M10124" s="1" t="e">
        <f t="shared" si="3595"/>
        <v>#N/A</v>
      </c>
    </row>
    <row r="10125" spans="1:13" ht="37.5" customHeight="1">
      <c r="A10125" s="70" t="s">
        <v>79</v>
      </c>
      <c r="B10125" s="70"/>
      <c r="C10125" s="70"/>
      <c r="D10125" s="70"/>
      <c r="E10125" s="70"/>
    </row>
    <row r="10126" spans="1:13" ht="12" customHeight="1">
      <c r="A10126" s="33"/>
      <c r="B10126" s="33"/>
      <c r="C10126" s="33"/>
      <c r="D10126" s="33"/>
      <c r="E10126" s="33"/>
    </row>
    <row r="10127" spans="1:13" ht="30" customHeight="1">
      <c r="A10127" s="27" t="s">
        <v>73</v>
      </c>
      <c r="B10127" s="71" t="s">
        <v>60</v>
      </c>
      <c r="C10127" s="71"/>
      <c r="D10127" s="71" t="s">
        <v>61</v>
      </c>
      <c r="E10127" s="71"/>
      <c r="I10127" s="1" t="s">
        <v>26</v>
      </c>
      <c r="J10127" s="1" t="s">
        <v>25</v>
      </c>
      <c r="K10127" s="1" t="s">
        <v>194</v>
      </c>
      <c r="L10127" s="1" t="s">
        <v>195</v>
      </c>
      <c r="M10127" s="1" t="s">
        <v>196</v>
      </c>
    </row>
    <row r="10128" spans="1:13" ht="52.5" customHeight="1">
      <c r="A10128" s="29" t="str">
        <f>GRD!$N$4</f>
        <v>SELECT</v>
      </c>
      <c r="B10128" s="65" t="e">
        <f t="shared" ref="B10128:B10129" si="3596">HLOOKUP(D10128,$I$47:$M$49,$G10128,FALSE)</f>
        <v>#N/A</v>
      </c>
      <c r="C10128" s="66"/>
      <c r="D10128" s="67">
        <f>VLOOKUP($I10081,DATA!$A$1:$V$200,21,FALSE)</f>
        <v>0</v>
      </c>
      <c r="E10128" s="67"/>
      <c r="G10128" s="1">
        <v>2</v>
      </c>
      <c r="H10128" s="1" t="str">
        <f t="shared" ref="H10128:H10129" si="3597">A10128</f>
        <v>SELECT</v>
      </c>
      <c r="I10128" s="1" t="e">
        <f t="shared" ref="I10128:I10189" si="3598">VLOOKUP($H10128,$H$3:$M$15,2,FALSE)</f>
        <v>#N/A</v>
      </c>
      <c r="J10128" s="1" t="e">
        <f t="shared" ref="J10128:J10189" si="3599">VLOOKUP($H10128,$H$3:$M$15,3,FALSE)</f>
        <v>#N/A</v>
      </c>
      <c r="K10128" s="1" t="e">
        <f t="shared" ref="K10128:K10189" si="3600">VLOOKUP($H10128,$H$3:$M$15,4,FALSE)</f>
        <v>#N/A</v>
      </c>
      <c r="L10128" s="1" t="e">
        <f t="shared" ref="L10128:L10189" si="3601">VLOOKUP($H10128,$H$3:$M$15,5,FALSE)</f>
        <v>#N/A</v>
      </c>
      <c r="M10128" s="1" t="e">
        <f t="shared" ref="M10128:M10189" si="3602">VLOOKUP($H10128,$H$3:$M$15,6,FALSE)</f>
        <v>#N/A</v>
      </c>
    </row>
    <row r="10129" spans="1:13" ht="52.5" customHeight="1">
      <c r="A10129" s="29" t="str">
        <f>GRD!$O$4</f>
        <v>SELECT</v>
      </c>
      <c r="B10129" s="65" t="e">
        <f t="shared" si="3596"/>
        <v>#N/A</v>
      </c>
      <c r="C10129" s="66"/>
      <c r="D10129" s="67">
        <f>VLOOKUP($I10081,DATA!$A$1:$V$200,22,FALSE)</f>
        <v>0</v>
      </c>
      <c r="E10129" s="67"/>
      <c r="G10129" s="1">
        <v>3</v>
      </c>
      <c r="H10129" s="1" t="str">
        <f t="shared" si="3597"/>
        <v>SELECT</v>
      </c>
      <c r="I10129" s="1" t="e">
        <f t="shared" si="3598"/>
        <v>#N/A</v>
      </c>
      <c r="J10129" s="1" t="e">
        <f t="shared" si="3599"/>
        <v>#N/A</v>
      </c>
      <c r="K10129" s="1" t="e">
        <f t="shared" si="3600"/>
        <v>#N/A</v>
      </c>
      <c r="L10129" s="1" t="e">
        <f t="shared" si="3601"/>
        <v>#N/A</v>
      </c>
      <c r="M10129" s="1" t="e">
        <f t="shared" si="3602"/>
        <v>#N/A</v>
      </c>
    </row>
    <row r="10135" spans="1:13">
      <c r="A10135" s="64" t="s">
        <v>80</v>
      </c>
      <c r="B10135" s="64"/>
      <c r="C10135" s="64" t="s">
        <v>81</v>
      </c>
      <c r="D10135" s="64"/>
      <c r="E10135" s="64"/>
    </row>
    <row r="10136" spans="1:13">
      <c r="C10136" s="64" t="s">
        <v>82</v>
      </c>
      <c r="D10136" s="64"/>
      <c r="E10136" s="64"/>
    </row>
    <row r="10137" spans="1:13">
      <c r="A10137" s="1" t="s">
        <v>84</v>
      </c>
    </row>
    <row r="10139" spans="1:13">
      <c r="A10139" s="1" t="s">
        <v>83</v>
      </c>
    </row>
    <row r="10141" spans="1:13" s="21" customFormat="1" ht="18.75" customHeight="1">
      <c r="A10141" s="89" t="s">
        <v>34</v>
      </c>
      <c r="B10141" s="89"/>
      <c r="C10141" s="89"/>
      <c r="D10141" s="89"/>
      <c r="E10141" s="89"/>
      <c r="I10141" s="21">
        <f t="shared" ref="I10141" si="3603">I10081+1</f>
        <v>170</v>
      </c>
    </row>
    <row r="10142" spans="1:13" s="21" customFormat="1" ht="30" customHeight="1">
      <c r="A10142" s="90" t="s">
        <v>35</v>
      </c>
      <c r="B10142" s="90"/>
      <c r="C10142" s="90"/>
      <c r="D10142" s="90"/>
      <c r="E10142" s="90"/>
      <c r="H10142" s="1"/>
      <c r="I10142" s="1"/>
      <c r="J10142" s="1"/>
      <c r="K10142" s="1"/>
      <c r="L10142" s="1"/>
      <c r="M10142" s="1"/>
    </row>
    <row r="10143" spans="1:13" ht="18.75" customHeight="1">
      <c r="A10143" s="22" t="s">
        <v>49</v>
      </c>
      <c r="B10143" s="91" t="str">
        <f>IF((SCH!$B$2=""),"",SCH!$B$2)</f>
        <v/>
      </c>
      <c r="C10143" s="91"/>
      <c r="D10143" s="91"/>
      <c r="E10143" s="92"/>
    </row>
    <row r="10144" spans="1:13" ht="18.75" customHeight="1">
      <c r="A10144" s="23" t="s">
        <v>50</v>
      </c>
      <c r="B10144" s="82" t="str">
        <f>IF((SCH!$B$3=""),"",SCH!$B$3)</f>
        <v/>
      </c>
      <c r="C10144" s="82"/>
      <c r="D10144" s="82"/>
      <c r="E10144" s="83"/>
    </row>
    <row r="10145" spans="1:13" ht="18.75" customHeight="1">
      <c r="A10145" s="23" t="s">
        <v>56</v>
      </c>
      <c r="B10145" s="46" t="str">
        <f>IF((SCH!$B$4=""),"",SCH!$B$4)</f>
        <v/>
      </c>
      <c r="C10145" s="24" t="s">
        <v>57</v>
      </c>
      <c r="D10145" s="82" t="str">
        <f>IF((SCH!$B$5=""),"",SCH!$B$5)</f>
        <v/>
      </c>
      <c r="E10145" s="83"/>
    </row>
    <row r="10146" spans="1:13" ht="18.75" customHeight="1">
      <c r="A10146" s="23" t="s">
        <v>51</v>
      </c>
      <c r="B10146" s="82" t="str">
        <f>IF((SCH!$B$6=""),"",SCH!$B$6)</f>
        <v/>
      </c>
      <c r="C10146" s="82"/>
      <c r="D10146" s="82"/>
      <c r="E10146" s="83"/>
    </row>
    <row r="10147" spans="1:13" ht="18.75" customHeight="1">
      <c r="A10147" s="23" t="s">
        <v>52</v>
      </c>
      <c r="B10147" s="82" t="str">
        <f>IF((SCH!$B$7=""),"",SCH!$B$7)</f>
        <v/>
      </c>
      <c r="C10147" s="82"/>
      <c r="D10147" s="82"/>
      <c r="E10147" s="83"/>
    </row>
    <row r="10148" spans="1:13" ht="18.75" customHeight="1">
      <c r="A10148" s="25" t="s">
        <v>53</v>
      </c>
      <c r="B10148" s="84" t="str">
        <f>IF((SCH!$B$8=""),"",SCH!$B$8)</f>
        <v/>
      </c>
      <c r="C10148" s="84"/>
      <c r="D10148" s="84"/>
      <c r="E10148" s="85"/>
    </row>
    <row r="10149" spans="1:13" ht="26.25" customHeight="1">
      <c r="A10149" s="86" t="s">
        <v>36</v>
      </c>
      <c r="B10149" s="86"/>
      <c r="C10149" s="86"/>
      <c r="D10149" s="86"/>
      <c r="E10149" s="86"/>
    </row>
    <row r="10150" spans="1:13" s="21" customFormat="1" ht="15" customHeight="1">
      <c r="A10150" s="87" t="s">
        <v>37</v>
      </c>
      <c r="B10150" s="87"/>
      <c r="C10150" s="87"/>
      <c r="D10150" s="87"/>
      <c r="E10150" s="87"/>
      <c r="H10150" s="1"/>
      <c r="I10150" s="1"/>
      <c r="J10150" s="1"/>
      <c r="K10150" s="1"/>
      <c r="L10150" s="1"/>
      <c r="M10150" s="1"/>
    </row>
    <row r="10151" spans="1:13" s="21" customFormat="1">
      <c r="A10151" s="88" t="s">
        <v>38</v>
      </c>
      <c r="B10151" s="88"/>
      <c r="C10151" s="88"/>
      <c r="D10151" s="88"/>
      <c r="E10151" s="88"/>
      <c r="H10151" s="1"/>
      <c r="I10151" s="1"/>
      <c r="J10151" s="1"/>
      <c r="K10151" s="1"/>
      <c r="L10151" s="1"/>
      <c r="M10151" s="1"/>
    </row>
    <row r="10152" spans="1:13" ht="26.25" customHeight="1">
      <c r="A10152" s="72" t="s">
        <v>39</v>
      </c>
      <c r="B10152" s="72"/>
      <c r="C10152" s="72"/>
      <c r="D10152" s="72"/>
      <c r="E10152" s="72"/>
    </row>
    <row r="10153" spans="1:13" ht="23.25">
      <c r="A10153" s="5" t="s">
        <v>45</v>
      </c>
      <c r="B10153" s="45">
        <f>VLOOKUP($I10141,DATA!$A$1:$V$200,2,FALSE)</f>
        <v>0</v>
      </c>
      <c r="C10153" s="43" t="s">
        <v>48</v>
      </c>
      <c r="D10153" s="81">
        <f>VLOOKUP($I10141,DATA!$A$1:$V$200,3,FALSE)</f>
        <v>0</v>
      </c>
      <c r="E10153" s="81"/>
    </row>
    <row r="10154" spans="1:13" ht="23.25">
      <c r="A10154" s="5" t="s">
        <v>46</v>
      </c>
      <c r="B10154" s="79">
        <f>VLOOKUP($I10141,DATA!$A$1:$V$200,4,FALSE)</f>
        <v>0</v>
      </c>
      <c r="C10154" s="79"/>
      <c r="D10154" s="79"/>
      <c r="E10154" s="79"/>
    </row>
    <row r="10155" spans="1:13" ht="23.25">
      <c r="A10155" s="5" t="s">
        <v>47</v>
      </c>
      <c r="B10155" s="79">
        <f>VLOOKUP($I10141,DATA!$A$1:$V$200,5,FALSE)</f>
        <v>0</v>
      </c>
      <c r="C10155" s="79"/>
      <c r="D10155" s="79"/>
      <c r="E10155" s="79"/>
    </row>
    <row r="10156" spans="1:13" ht="23.25" customHeight="1">
      <c r="A10156" s="5" t="s">
        <v>40</v>
      </c>
      <c r="B10156" s="79">
        <f>VLOOKUP($I10141,DATA!$A$1:$V$200,6,FALSE)</f>
        <v>0</v>
      </c>
      <c r="C10156" s="79"/>
      <c r="D10156" s="79"/>
      <c r="E10156" s="79"/>
    </row>
    <row r="10157" spans="1:13" ht="23.25" customHeight="1">
      <c r="A10157" s="5" t="s">
        <v>41</v>
      </c>
      <c r="B10157" s="79">
        <f>VLOOKUP($I10141,DATA!$A$1:$V$200,7,FALSE)</f>
        <v>0</v>
      </c>
      <c r="C10157" s="79"/>
      <c r="D10157" s="79"/>
      <c r="E10157" s="79"/>
    </row>
    <row r="10158" spans="1:13" ht="23.25" customHeight="1">
      <c r="A10158" s="5" t="s">
        <v>42</v>
      </c>
      <c r="B10158" s="79">
        <f>VLOOKUP($I10141,DATA!$A$1:$V$200,8,FALSE)</f>
        <v>0</v>
      </c>
      <c r="C10158" s="79"/>
      <c r="D10158" s="79"/>
      <c r="E10158" s="79"/>
    </row>
    <row r="10159" spans="1:13" ht="25.5">
      <c r="A10159" s="5" t="s">
        <v>43</v>
      </c>
      <c r="B10159" s="79">
        <f>VLOOKUP($I10141,DATA!$A$1:$V$200,9,FALSE)</f>
        <v>0</v>
      </c>
      <c r="C10159" s="79"/>
      <c r="D10159" s="79"/>
      <c r="E10159" s="79"/>
    </row>
    <row r="10160" spans="1:13" ht="22.5" customHeight="1">
      <c r="A10160" s="80" t="s">
        <v>44</v>
      </c>
      <c r="B10160" s="80"/>
      <c r="C10160" s="80"/>
      <c r="D10160" s="80"/>
      <c r="E10160" s="80"/>
    </row>
    <row r="10161" spans="1:5" ht="18.75" customHeight="1">
      <c r="A10161" s="72" t="s">
        <v>58</v>
      </c>
      <c r="B10161" s="72"/>
      <c r="C10161" s="72"/>
      <c r="D10161" s="72"/>
      <c r="E10161" s="72"/>
    </row>
    <row r="10162" spans="1:5" ht="22.5" customHeight="1">
      <c r="A10162" s="26" t="s">
        <v>74</v>
      </c>
    </row>
    <row r="10163" spans="1:5" ht="18" customHeight="1">
      <c r="A10163" s="44" t="s">
        <v>59</v>
      </c>
      <c r="B10163" s="73" t="s">
        <v>60</v>
      </c>
      <c r="C10163" s="74"/>
      <c r="D10163" s="73" t="s">
        <v>61</v>
      </c>
      <c r="E10163" s="74"/>
    </row>
    <row r="10164" spans="1:5" ht="37.5" customHeight="1">
      <c r="A10164" s="28" t="s">
        <v>62</v>
      </c>
      <c r="B10164" s="65" t="e">
        <f t="shared" ref="B10164" si="3604">HLOOKUP(D10164,$I$23:$M$32,2,FALSE)</f>
        <v>#N/A</v>
      </c>
      <c r="C10164" s="66"/>
      <c r="D10164" s="68">
        <f>VLOOKUP($I10141,DATA!$A$1:$V$200,10,FALSE)</f>
        <v>0</v>
      </c>
      <c r="E10164" s="69"/>
    </row>
    <row r="10165" spans="1:5" ht="37.5" customHeight="1">
      <c r="A10165" s="28" t="s">
        <v>63</v>
      </c>
      <c r="B10165" s="65" t="e">
        <f t="shared" ref="B10165" si="3605">HLOOKUP(D10164,$I$23:$M$32,3,FALSE)</f>
        <v>#N/A</v>
      </c>
      <c r="C10165" s="66"/>
      <c r="D10165" s="68">
        <f>VLOOKUP($I10141,DATA!$A$1:$V$200,11,FALSE)</f>
        <v>0</v>
      </c>
      <c r="E10165" s="69"/>
    </row>
    <row r="10166" spans="1:5" ht="37.5" customHeight="1">
      <c r="A10166" s="28" t="s">
        <v>64</v>
      </c>
      <c r="B10166" s="65" t="e">
        <f t="shared" ref="B10166" si="3606">HLOOKUP(D10164,$I$23:$M$32,4,FALSE)</f>
        <v>#N/A</v>
      </c>
      <c r="C10166" s="66"/>
      <c r="D10166" s="68">
        <f>VLOOKUP($I10141,DATA!$A$1:$V$200,12,FALSE)</f>
        <v>0</v>
      </c>
      <c r="E10166" s="69"/>
    </row>
    <row r="10167" spans="1:5" ht="21.75" customHeight="1">
      <c r="A10167" s="26" t="s">
        <v>75</v>
      </c>
    </row>
    <row r="10168" spans="1:5" ht="18" customHeight="1">
      <c r="A10168" s="75" t="s">
        <v>65</v>
      </c>
      <c r="B10168" s="73" t="s">
        <v>60</v>
      </c>
      <c r="C10168" s="74"/>
      <c r="D10168" s="73" t="s">
        <v>61</v>
      </c>
      <c r="E10168" s="74"/>
    </row>
    <row r="10169" spans="1:5" ht="37.5" customHeight="1">
      <c r="A10169" s="76"/>
      <c r="B10169" s="65" t="e">
        <f t="shared" ref="B10169" si="3607">HLOOKUP(D10164,$I$23:$M$32,5,FALSE)</f>
        <v>#N/A</v>
      </c>
      <c r="C10169" s="66"/>
      <c r="D10169" s="68">
        <f>VLOOKUP($I10141,DATA!$A$1:$V$200,13,FALSE)</f>
        <v>0</v>
      </c>
      <c r="E10169" s="69"/>
    </row>
    <row r="10170" spans="1:5" ht="22.5" customHeight="1">
      <c r="A10170" s="26" t="s">
        <v>76</v>
      </c>
    </row>
    <row r="10171" spans="1:5" ht="18" customHeight="1">
      <c r="A10171" s="77" t="s">
        <v>66</v>
      </c>
      <c r="B10171" s="73" t="s">
        <v>60</v>
      </c>
      <c r="C10171" s="74"/>
      <c r="D10171" s="73" t="s">
        <v>61</v>
      </c>
      <c r="E10171" s="74"/>
    </row>
    <row r="10172" spans="1:5" ht="37.5" customHeight="1">
      <c r="A10172" s="78"/>
      <c r="B10172" s="65" t="e">
        <f t="shared" ref="B10172" si="3608">HLOOKUP(D10164,$I$23:$M$32,6,FALSE)</f>
        <v>#N/A</v>
      </c>
      <c r="C10172" s="66"/>
      <c r="D10172" s="68">
        <f>VLOOKUP($I10141,DATA!$A$1:$V$200,14,FALSE)</f>
        <v>0</v>
      </c>
      <c r="E10172" s="69"/>
    </row>
    <row r="10173" spans="1:5" ht="22.5" customHeight="1">
      <c r="A10173" s="26" t="s">
        <v>77</v>
      </c>
    </row>
    <row r="10174" spans="1:5" ht="30" customHeight="1">
      <c r="A10174" s="27" t="s">
        <v>67</v>
      </c>
      <c r="B10174" s="73" t="s">
        <v>60</v>
      </c>
      <c r="C10174" s="74"/>
      <c r="D10174" s="73" t="s">
        <v>61</v>
      </c>
      <c r="E10174" s="74"/>
    </row>
    <row r="10175" spans="1:5" ht="37.5" customHeight="1">
      <c r="A10175" s="28" t="s">
        <v>68</v>
      </c>
      <c r="B10175" s="65" t="e">
        <f t="shared" ref="B10175" si="3609">HLOOKUP(D10164,$I$23:$M$32,7,FALSE)</f>
        <v>#N/A</v>
      </c>
      <c r="C10175" s="66"/>
      <c r="D10175" s="68">
        <f>VLOOKUP($I10141,DATA!$A$1:$V$200,15,FALSE)</f>
        <v>0</v>
      </c>
      <c r="E10175" s="69"/>
    </row>
    <row r="10176" spans="1:5" ht="37.5" customHeight="1">
      <c r="A10176" s="28" t="s">
        <v>69</v>
      </c>
      <c r="B10176" s="65" t="e">
        <f t="shared" ref="B10176" si="3610">HLOOKUP(D10164,$I$23:$M$32,8,FALSE)</f>
        <v>#N/A</v>
      </c>
      <c r="C10176" s="66"/>
      <c r="D10176" s="68">
        <f>VLOOKUP($I10141,DATA!$A$1:$V$200,16,FALSE)</f>
        <v>0</v>
      </c>
      <c r="E10176" s="69"/>
    </row>
    <row r="10177" spans="1:13" ht="45" customHeight="1">
      <c r="A10177" s="29" t="s">
        <v>70</v>
      </c>
      <c r="B10177" s="65" t="e">
        <f t="shared" ref="B10177" si="3611">HLOOKUP(D10164,$I$23:$M$32,9,FALSE)</f>
        <v>#N/A</v>
      </c>
      <c r="C10177" s="66"/>
      <c r="D10177" s="68">
        <f>VLOOKUP($I10141,DATA!$A$1:$V$200,17,FALSE)</f>
        <v>0</v>
      </c>
      <c r="E10177" s="69"/>
    </row>
    <row r="10178" spans="1:13" ht="37.5" customHeight="1">
      <c r="A10178" s="28" t="s">
        <v>71</v>
      </c>
      <c r="B10178" s="65" t="e">
        <f t="shared" ref="B10178" si="3612">HLOOKUP(D10164,$I$23:$M$32,10,FALSE)</f>
        <v>#N/A</v>
      </c>
      <c r="C10178" s="66"/>
      <c r="D10178" s="68">
        <f>VLOOKUP($I10141,DATA!$A$1:$V$200,18,FALSE)</f>
        <v>0</v>
      </c>
      <c r="E10178" s="69"/>
    </row>
    <row r="10179" spans="1:13" ht="37.5" customHeight="1">
      <c r="A10179" s="30"/>
      <c r="B10179" s="31"/>
      <c r="C10179" s="31"/>
      <c r="D10179" s="32"/>
      <c r="E10179" s="32"/>
    </row>
    <row r="10180" spans="1:13" ht="18.75" customHeight="1">
      <c r="A10180" s="72" t="s">
        <v>72</v>
      </c>
      <c r="B10180" s="72"/>
      <c r="C10180" s="72"/>
      <c r="D10180" s="72"/>
      <c r="E10180" s="72"/>
    </row>
    <row r="10181" spans="1:13" ht="22.5" customHeight="1">
      <c r="A10181" s="26" t="s">
        <v>78</v>
      </c>
    </row>
    <row r="10182" spans="1:13" ht="30" customHeight="1">
      <c r="A10182" s="27" t="s">
        <v>73</v>
      </c>
      <c r="B10182" s="73" t="s">
        <v>60</v>
      </c>
      <c r="C10182" s="74"/>
      <c r="D10182" s="73" t="s">
        <v>61</v>
      </c>
      <c r="E10182" s="74"/>
      <c r="I10182" s="1" t="s">
        <v>26</v>
      </c>
      <c r="J10182" s="1" t="s">
        <v>25</v>
      </c>
      <c r="K10182" s="1" t="s">
        <v>194</v>
      </c>
      <c r="L10182" s="1" t="s">
        <v>195</v>
      </c>
      <c r="M10182" s="1" t="s">
        <v>196</v>
      </c>
    </row>
    <row r="10183" spans="1:13" ht="52.5" customHeight="1">
      <c r="A10183" s="29" t="str">
        <f>GRD!$L$4</f>
        <v>SELECT</v>
      </c>
      <c r="B10183" s="65" t="e">
        <f t="shared" ref="B10183:B10184" si="3613">HLOOKUP(D10183,$I$42:$M$44,$G10183,FALSE)</f>
        <v>#N/A</v>
      </c>
      <c r="C10183" s="66"/>
      <c r="D10183" s="68">
        <f>VLOOKUP($I10141,DATA!$A$1:$V$200,19,FALSE)</f>
        <v>0</v>
      </c>
      <c r="E10183" s="69"/>
      <c r="G10183" s="1">
        <v>2</v>
      </c>
      <c r="H10183" s="1" t="str">
        <f t="shared" ref="H10183:H10184" si="3614">A10183</f>
        <v>SELECT</v>
      </c>
      <c r="I10183" s="1" t="e">
        <f t="shared" ref="I10183:I10184" si="3615">VLOOKUP($H10183,$H$3:$M$15,2,FALSE)</f>
        <v>#N/A</v>
      </c>
      <c r="J10183" s="1" t="e">
        <f t="shared" ref="J10183:J10184" si="3616">VLOOKUP($H10183,$H$3:$M$15,3,FALSE)</f>
        <v>#N/A</v>
      </c>
      <c r="K10183" s="1" t="e">
        <f t="shared" ref="K10183:K10184" si="3617">VLOOKUP($H10183,$H$3:$M$15,4,FALSE)</f>
        <v>#N/A</v>
      </c>
      <c r="L10183" s="1" t="e">
        <f t="shared" ref="L10183:L10184" si="3618">VLOOKUP($H10183,$H$3:$M$15,5,FALSE)</f>
        <v>#N/A</v>
      </c>
      <c r="M10183" s="1" t="e">
        <f t="shared" ref="M10183:M10184" si="3619">VLOOKUP($H10183,$H$3:$M$15,6,FALSE)</f>
        <v>#N/A</v>
      </c>
    </row>
    <row r="10184" spans="1:13" ht="52.5" customHeight="1">
      <c r="A10184" s="29" t="str">
        <f>GRD!$M$4</f>
        <v>SELECT</v>
      </c>
      <c r="B10184" s="65" t="e">
        <f t="shared" si="3613"/>
        <v>#N/A</v>
      </c>
      <c r="C10184" s="66"/>
      <c r="D10184" s="68">
        <f>VLOOKUP($I10141,DATA!$A$1:$V$200,20,FALSE)</f>
        <v>0</v>
      </c>
      <c r="E10184" s="69"/>
      <c r="G10184" s="1">
        <v>3</v>
      </c>
      <c r="H10184" s="1" t="str">
        <f t="shared" si="3614"/>
        <v>SELECT</v>
      </c>
      <c r="I10184" s="1" t="e">
        <f t="shared" si="3615"/>
        <v>#N/A</v>
      </c>
      <c r="J10184" s="1" t="e">
        <f t="shared" si="3616"/>
        <v>#N/A</v>
      </c>
      <c r="K10184" s="1" t="e">
        <f t="shared" si="3617"/>
        <v>#N/A</v>
      </c>
      <c r="L10184" s="1" t="e">
        <f t="shared" si="3618"/>
        <v>#N/A</v>
      </c>
      <c r="M10184" s="1" t="e">
        <f t="shared" si="3619"/>
        <v>#N/A</v>
      </c>
    </row>
    <row r="10185" spans="1:13" ht="37.5" customHeight="1">
      <c r="A10185" s="70" t="s">
        <v>79</v>
      </c>
      <c r="B10185" s="70"/>
      <c r="C10185" s="70"/>
      <c r="D10185" s="70"/>
      <c r="E10185" s="70"/>
    </row>
    <row r="10186" spans="1:13" ht="12" customHeight="1">
      <c r="A10186" s="33"/>
      <c r="B10186" s="33"/>
      <c r="C10186" s="33"/>
      <c r="D10186" s="33"/>
      <c r="E10186" s="33"/>
    </row>
    <row r="10187" spans="1:13" ht="30" customHeight="1">
      <c r="A10187" s="27" t="s">
        <v>73</v>
      </c>
      <c r="B10187" s="71" t="s">
        <v>60</v>
      </c>
      <c r="C10187" s="71"/>
      <c r="D10187" s="71" t="s">
        <v>61</v>
      </c>
      <c r="E10187" s="71"/>
      <c r="I10187" s="1" t="s">
        <v>26</v>
      </c>
      <c r="J10187" s="1" t="s">
        <v>25</v>
      </c>
      <c r="K10187" s="1" t="s">
        <v>194</v>
      </c>
      <c r="L10187" s="1" t="s">
        <v>195</v>
      </c>
      <c r="M10187" s="1" t="s">
        <v>196</v>
      </c>
    </row>
    <row r="10188" spans="1:13" ht="52.5" customHeight="1">
      <c r="A10188" s="29" t="str">
        <f>GRD!$N$4</f>
        <v>SELECT</v>
      </c>
      <c r="B10188" s="65" t="e">
        <f t="shared" ref="B10188:B10189" si="3620">HLOOKUP(D10188,$I$47:$M$49,$G10188,FALSE)</f>
        <v>#N/A</v>
      </c>
      <c r="C10188" s="66"/>
      <c r="D10188" s="67">
        <f>VLOOKUP($I10141,DATA!$A$1:$V$200,21,FALSE)</f>
        <v>0</v>
      </c>
      <c r="E10188" s="67"/>
      <c r="G10188" s="1">
        <v>2</v>
      </c>
      <c r="H10188" s="1" t="str">
        <f t="shared" ref="H10188:H10189" si="3621">A10188</f>
        <v>SELECT</v>
      </c>
      <c r="I10188" s="1" t="e">
        <f t="shared" si="3598"/>
        <v>#N/A</v>
      </c>
      <c r="J10188" s="1" t="e">
        <f t="shared" si="3599"/>
        <v>#N/A</v>
      </c>
      <c r="K10188" s="1" t="e">
        <f t="shared" si="3600"/>
        <v>#N/A</v>
      </c>
      <c r="L10188" s="1" t="e">
        <f t="shared" si="3601"/>
        <v>#N/A</v>
      </c>
      <c r="M10188" s="1" t="e">
        <f t="shared" si="3602"/>
        <v>#N/A</v>
      </c>
    </row>
    <row r="10189" spans="1:13" ht="52.5" customHeight="1">
      <c r="A10189" s="29" t="str">
        <f>GRD!$O$4</f>
        <v>SELECT</v>
      </c>
      <c r="B10189" s="65" t="e">
        <f t="shared" si="3620"/>
        <v>#N/A</v>
      </c>
      <c r="C10189" s="66"/>
      <c r="D10189" s="67">
        <f>VLOOKUP($I10141,DATA!$A$1:$V$200,22,FALSE)</f>
        <v>0</v>
      </c>
      <c r="E10189" s="67"/>
      <c r="G10189" s="1">
        <v>3</v>
      </c>
      <c r="H10189" s="1" t="str">
        <f t="shared" si="3621"/>
        <v>SELECT</v>
      </c>
      <c r="I10189" s="1" t="e">
        <f t="shared" si="3598"/>
        <v>#N/A</v>
      </c>
      <c r="J10189" s="1" t="e">
        <f t="shared" si="3599"/>
        <v>#N/A</v>
      </c>
      <c r="K10189" s="1" t="e">
        <f t="shared" si="3600"/>
        <v>#N/A</v>
      </c>
      <c r="L10189" s="1" t="e">
        <f t="shared" si="3601"/>
        <v>#N/A</v>
      </c>
      <c r="M10189" s="1" t="e">
        <f t="shared" si="3602"/>
        <v>#N/A</v>
      </c>
    </row>
    <row r="10195" spans="1:13">
      <c r="A10195" s="64" t="s">
        <v>80</v>
      </c>
      <c r="B10195" s="64"/>
      <c r="C10195" s="64" t="s">
        <v>81</v>
      </c>
      <c r="D10195" s="64"/>
      <c r="E10195" s="64"/>
    </row>
    <row r="10196" spans="1:13">
      <c r="C10196" s="64" t="s">
        <v>82</v>
      </c>
      <c r="D10196" s="64"/>
      <c r="E10196" s="64"/>
    </row>
    <row r="10197" spans="1:13">
      <c r="A10197" s="1" t="s">
        <v>84</v>
      </c>
    </row>
    <row r="10199" spans="1:13">
      <c r="A10199" s="1" t="s">
        <v>83</v>
      </c>
    </row>
    <row r="10201" spans="1:13" s="21" customFormat="1" ht="18.75" customHeight="1">
      <c r="A10201" s="89" t="s">
        <v>34</v>
      </c>
      <c r="B10201" s="89"/>
      <c r="C10201" s="89"/>
      <c r="D10201" s="89"/>
      <c r="E10201" s="89"/>
      <c r="I10201" s="21">
        <f t="shared" ref="I10201" si="3622">I10141+1</f>
        <v>171</v>
      </c>
    </row>
    <row r="10202" spans="1:13" s="21" customFormat="1" ht="30" customHeight="1">
      <c r="A10202" s="90" t="s">
        <v>35</v>
      </c>
      <c r="B10202" s="90"/>
      <c r="C10202" s="90"/>
      <c r="D10202" s="90"/>
      <c r="E10202" s="90"/>
      <c r="H10202" s="1"/>
      <c r="I10202" s="1"/>
      <c r="J10202" s="1"/>
      <c r="K10202" s="1"/>
      <c r="L10202" s="1"/>
      <c r="M10202" s="1"/>
    </row>
    <row r="10203" spans="1:13" ht="18.75" customHeight="1">
      <c r="A10203" s="22" t="s">
        <v>49</v>
      </c>
      <c r="B10203" s="91" t="str">
        <f>IF((SCH!$B$2=""),"",SCH!$B$2)</f>
        <v/>
      </c>
      <c r="C10203" s="91"/>
      <c r="D10203" s="91"/>
      <c r="E10203" s="92"/>
    </row>
    <row r="10204" spans="1:13" ht="18.75" customHeight="1">
      <c r="A10204" s="23" t="s">
        <v>50</v>
      </c>
      <c r="B10204" s="82" t="str">
        <f>IF((SCH!$B$3=""),"",SCH!$B$3)</f>
        <v/>
      </c>
      <c r="C10204" s="82"/>
      <c r="D10204" s="82"/>
      <c r="E10204" s="83"/>
    </row>
    <row r="10205" spans="1:13" ht="18.75" customHeight="1">
      <c r="A10205" s="23" t="s">
        <v>56</v>
      </c>
      <c r="B10205" s="46" t="str">
        <f>IF((SCH!$B$4=""),"",SCH!$B$4)</f>
        <v/>
      </c>
      <c r="C10205" s="24" t="s">
        <v>57</v>
      </c>
      <c r="D10205" s="82" t="str">
        <f>IF((SCH!$B$5=""),"",SCH!$B$5)</f>
        <v/>
      </c>
      <c r="E10205" s="83"/>
    </row>
    <row r="10206" spans="1:13" ht="18.75" customHeight="1">
      <c r="A10206" s="23" t="s">
        <v>51</v>
      </c>
      <c r="B10206" s="82" t="str">
        <f>IF((SCH!$B$6=""),"",SCH!$B$6)</f>
        <v/>
      </c>
      <c r="C10206" s="82"/>
      <c r="D10206" s="82"/>
      <c r="E10206" s="83"/>
    </row>
    <row r="10207" spans="1:13" ht="18.75" customHeight="1">
      <c r="A10207" s="23" t="s">
        <v>52</v>
      </c>
      <c r="B10207" s="82" t="str">
        <f>IF((SCH!$B$7=""),"",SCH!$B$7)</f>
        <v/>
      </c>
      <c r="C10207" s="82"/>
      <c r="D10207" s="82"/>
      <c r="E10207" s="83"/>
    </row>
    <row r="10208" spans="1:13" ht="18.75" customHeight="1">
      <c r="A10208" s="25" t="s">
        <v>53</v>
      </c>
      <c r="B10208" s="84" t="str">
        <f>IF((SCH!$B$8=""),"",SCH!$B$8)</f>
        <v/>
      </c>
      <c r="C10208" s="84"/>
      <c r="D10208" s="84"/>
      <c r="E10208" s="85"/>
    </row>
    <row r="10209" spans="1:13" ht="26.25" customHeight="1">
      <c r="A10209" s="86" t="s">
        <v>36</v>
      </c>
      <c r="B10209" s="86"/>
      <c r="C10209" s="86"/>
      <c r="D10209" s="86"/>
      <c r="E10209" s="86"/>
    </row>
    <row r="10210" spans="1:13" s="21" customFormat="1" ht="15" customHeight="1">
      <c r="A10210" s="87" t="s">
        <v>37</v>
      </c>
      <c r="B10210" s="87"/>
      <c r="C10210" s="87"/>
      <c r="D10210" s="87"/>
      <c r="E10210" s="87"/>
      <c r="H10210" s="1"/>
      <c r="I10210" s="1"/>
      <c r="J10210" s="1"/>
      <c r="K10210" s="1"/>
      <c r="L10210" s="1"/>
      <c r="M10210" s="1"/>
    </row>
    <row r="10211" spans="1:13" s="21" customFormat="1">
      <c r="A10211" s="88" t="s">
        <v>38</v>
      </c>
      <c r="B10211" s="88"/>
      <c r="C10211" s="88"/>
      <c r="D10211" s="88"/>
      <c r="E10211" s="88"/>
      <c r="H10211" s="1"/>
      <c r="I10211" s="1"/>
      <c r="J10211" s="1"/>
      <c r="K10211" s="1"/>
      <c r="L10211" s="1"/>
      <c r="M10211" s="1"/>
    </row>
    <row r="10212" spans="1:13" ht="26.25" customHeight="1">
      <c r="A10212" s="72" t="s">
        <v>39</v>
      </c>
      <c r="B10212" s="72"/>
      <c r="C10212" s="72"/>
      <c r="D10212" s="72"/>
      <c r="E10212" s="72"/>
    </row>
    <row r="10213" spans="1:13" ht="23.25">
      <c r="A10213" s="5" t="s">
        <v>45</v>
      </c>
      <c r="B10213" s="45">
        <f>VLOOKUP($I10201,DATA!$A$1:$V$200,2,FALSE)</f>
        <v>0</v>
      </c>
      <c r="C10213" s="43" t="s">
        <v>48</v>
      </c>
      <c r="D10213" s="81">
        <f>VLOOKUP($I10201,DATA!$A$1:$V$200,3,FALSE)</f>
        <v>0</v>
      </c>
      <c r="E10213" s="81"/>
    </row>
    <row r="10214" spans="1:13" ht="23.25">
      <c r="A10214" s="5" t="s">
        <v>46</v>
      </c>
      <c r="B10214" s="79">
        <f>VLOOKUP($I10201,DATA!$A$1:$V$200,4,FALSE)</f>
        <v>0</v>
      </c>
      <c r="C10214" s="79"/>
      <c r="D10214" s="79"/>
      <c r="E10214" s="79"/>
    </row>
    <row r="10215" spans="1:13" ht="23.25">
      <c r="A10215" s="5" t="s">
        <v>47</v>
      </c>
      <c r="B10215" s="79">
        <f>VLOOKUP($I10201,DATA!$A$1:$V$200,5,FALSE)</f>
        <v>0</v>
      </c>
      <c r="C10215" s="79"/>
      <c r="D10215" s="79"/>
      <c r="E10215" s="79"/>
    </row>
    <row r="10216" spans="1:13" ht="23.25" customHeight="1">
      <c r="A10216" s="5" t="s">
        <v>40</v>
      </c>
      <c r="B10216" s="79">
        <f>VLOOKUP($I10201,DATA!$A$1:$V$200,6,FALSE)</f>
        <v>0</v>
      </c>
      <c r="C10216" s="79"/>
      <c r="D10216" s="79"/>
      <c r="E10216" s="79"/>
    </row>
    <row r="10217" spans="1:13" ht="23.25" customHeight="1">
      <c r="A10217" s="5" t="s">
        <v>41</v>
      </c>
      <c r="B10217" s="79">
        <f>VLOOKUP($I10201,DATA!$A$1:$V$200,7,FALSE)</f>
        <v>0</v>
      </c>
      <c r="C10217" s="79"/>
      <c r="D10217" s="79"/>
      <c r="E10217" s="79"/>
    </row>
    <row r="10218" spans="1:13" ht="23.25" customHeight="1">
      <c r="A10218" s="5" t="s">
        <v>42</v>
      </c>
      <c r="B10218" s="79">
        <f>VLOOKUP($I10201,DATA!$A$1:$V$200,8,FALSE)</f>
        <v>0</v>
      </c>
      <c r="C10218" s="79"/>
      <c r="D10218" s="79"/>
      <c r="E10218" s="79"/>
    </row>
    <row r="10219" spans="1:13" ht="25.5">
      <c r="A10219" s="5" t="s">
        <v>43</v>
      </c>
      <c r="B10219" s="79">
        <f>VLOOKUP($I10201,DATA!$A$1:$V$200,9,FALSE)</f>
        <v>0</v>
      </c>
      <c r="C10219" s="79"/>
      <c r="D10219" s="79"/>
      <c r="E10219" s="79"/>
    </row>
    <row r="10220" spans="1:13" ht="22.5" customHeight="1">
      <c r="A10220" s="80" t="s">
        <v>44</v>
      </c>
      <c r="B10220" s="80"/>
      <c r="C10220" s="80"/>
      <c r="D10220" s="80"/>
      <c r="E10220" s="80"/>
    </row>
    <row r="10221" spans="1:13" ht="18.75" customHeight="1">
      <c r="A10221" s="72" t="s">
        <v>58</v>
      </c>
      <c r="B10221" s="72"/>
      <c r="C10221" s="72"/>
      <c r="D10221" s="72"/>
      <c r="E10221" s="72"/>
    </row>
    <row r="10222" spans="1:13" ht="22.5" customHeight="1">
      <c r="A10222" s="26" t="s">
        <v>74</v>
      </c>
    </row>
    <row r="10223" spans="1:13" ht="18" customHeight="1">
      <c r="A10223" s="44" t="s">
        <v>59</v>
      </c>
      <c r="B10223" s="73" t="s">
        <v>60</v>
      </c>
      <c r="C10223" s="74"/>
      <c r="D10223" s="73" t="s">
        <v>61</v>
      </c>
      <c r="E10223" s="74"/>
    </row>
    <row r="10224" spans="1:13" ht="37.5" customHeight="1">
      <c r="A10224" s="28" t="s">
        <v>62</v>
      </c>
      <c r="B10224" s="65" t="e">
        <f t="shared" ref="B10224" si="3623">HLOOKUP(D10224,$I$23:$M$32,2,FALSE)</f>
        <v>#N/A</v>
      </c>
      <c r="C10224" s="66"/>
      <c r="D10224" s="68">
        <f>VLOOKUP($I10201,DATA!$A$1:$V$200,10,FALSE)</f>
        <v>0</v>
      </c>
      <c r="E10224" s="69"/>
    </row>
    <row r="10225" spans="1:5" ht="37.5" customHeight="1">
      <c r="A10225" s="28" t="s">
        <v>63</v>
      </c>
      <c r="B10225" s="65" t="e">
        <f t="shared" ref="B10225" si="3624">HLOOKUP(D10224,$I$23:$M$32,3,FALSE)</f>
        <v>#N/A</v>
      </c>
      <c r="C10225" s="66"/>
      <c r="D10225" s="68">
        <f>VLOOKUP($I10201,DATA!$A$1:$V$200,11,FALSE)</f>
        <v>0</v>
      </c>
      <c r="E10225" s="69"/>
    </row>
    <row r="10226" spans="1:5" ht="37.5" customHeight="1">
      <c r="A10226" s="28" t="s">
        <v>64</v>
      </c>
      <c r="B10226" s="65" t="e">
        <f t="shared" ref="B10226" si="3625">HLOOKUP(D10224,$I$23:$M$32,4,FALSE)</f>
        <v>#N/A</v>
      </c>
      <c r="C10226" s="66"/>
      <c r="D10226" s="68">
        <f>VLOOKUP($I10201,DATA!$A$1:$V$200,12,FALSE)</f>
        <v>0</v>
      </c>
      <c r="E10226" s="69"/>
    </row>
    <row r="10227" spans="1:5" ht="21.75" customHeight="1">
      <c r="A10227" s="26" t="s">
        <v>75</v>
      </c>
    </row>
    <row r="10228" spans="1:5" ht="18" customHeight="1">
      <c r="A10228" s="75" t="s">
        <v>65</v>
      </c>
      <c r="B10228" s="73" t="s">
        <v>60</v>
      </c>
      <c r="C10228" s="74"/>
      <c r="D10228" s="73" t="s">
        <v>61</v>
      </c>
      <c r="E10228" s="74"/>
    </row>
    <row r="10229" spans="1:5" ht="37.5" customHeight="1">
      <c r="A10229" s="76"/>
      <c r="B10229" s="65" t="e">
        <f t="shared" ref="B10229" si="3626">HLOOKUP(D10224,$I$23:$M$32,5,FALSE)</f>
        <v>#N/A</v>
      </c>
      <c r="C10229" s="66"/>
      <c r="D10229" s="68">
        <f>VLOOKUP($I10201,DATA!$A$1:$V$200,13,FALSE)</f>
        <v>0</v>
      </c>
      <c r="E10229" s="69"/>
    </row>
    <row r="10230" spans="1:5" ht="22.5" customHeight="1">
      <c r="A10230" s="26" t="s">
        <v>76</v>
      </c>
    </row>
    <row r="10231" spans="1:5" ht="18" customHeight="1">
      <c r="A10231" s="77" t="s">
        <v>66</v>
      </c>
      <c r="B10231" s="73" t="s">
        <v>60</v>
      </c>
      <c r="C10231" s="74"/>
      <c r="D10231" s="73" t="s">
        <v>61</v>
      </c>
      <c r="E10231" s="74"/>
    </row>
    <row r="10232" spans="1:5" ht="37.5" customHeight="1">
      <c r="A10232" s="78"/>
      <c r="B10232" s="65" t="e">
        <f t="shared" ref="B10232" si="3627">HLOOKUP(D10224,$I$23:$M$32,6,FALSE)</f>
        <v>#N/A</v>
      </c>
      <c r="C10232" s="66"/>
      <c r="D10232" s="68">
        <f>VLOOKUP($I10201,DATA!$A$1:$V$200,14,FALSE)</f>
        <v>0</v>
      </c>
      <c r="E10232" s="69"/>
    </row>
    <row r="10233" spans="1:5" ht="22.5" customHeight="1">
      <c r="A10233" s="26" t="s">
        <v>77</v>
      </c>
    </row>
    <row r="10234" spans="1:5" ht="30" customHeight="1">
      <c r="A10234" s="27" t="s">
        <v>67</v>
      </c>
      <c r="B10234" s="73" t="s">
        <v>60</v>
      </c>
      <c r="C10234" s="74"/>
      <c r="D10234" s="73" t="s">
        <v>61</v>
      </c>
      <c r="E10234" s="74"/>
    </row>
    <row r="10235" spans="1:5" ht="37.5" customHeight="1">
      <c r="A10235" s="28" t="s">
        <v>68</v>
      </c>
      <c r="B10235" s="65" t="e">
        <f t="shared" ref="B10235" si="3628">HLOOKUP(D10224,$I$23:$M$32,7,FALSE)</f>
        <v>#N/A</v>
      </c>
      <c r="C10235" s="66"/>
      <c r="D10235" s="68">
        <f>VLOOKUP($I10201,DATA!$A$1:$V$200,15,FALSE)</f>
        <v>0</v>
      </c>
      <c r="E10235" s="69"/>
    </row>
    <row r="10236" spans="1:5" ht="37.5" customHeight="1">
      <c r="A10236" s="28" t="s">
        <v>69</v>
      </c>
      <c r="B10236" s="65" t="e">
        <f t="shared" ref="B10236" si="3629">HLOOKUP(D10224,$I$23:$M$32,8,FALSE)</f>
        <v>#N/A</v>
      </c>
      <c r="C10236" s="66"/>
      <c r="D10236" s="68">
        <f>VLOOKUP($I10201,DATA!$A$1:$V$200,16,FALSE)</f>
        <v>0</v>
      </c>
      <c r="E10236" s="69"/>
    </row>
    <row r="10237" spans="1:5" ht="45" customHeight="1">
      <c r="A10237" s="29" t="s">
        <v>70</v>
      </c>
      <c r="B10237" s="65" t="e">
        <f t="shared" ref="B10237" si="3630">HLOOKUP(D10224,$I$23:$M$32,9,FALSE)</f>
        <v>#N/A</v>
      </c>
      <c r="C10237" s="66"/>
      <c r="D10237" s="68">
        <f>VLOOKUP($I10201,DATA!$A$1:$V$200,17,FALSE)</f>
        <v>0</v>
      </c>
      <c r="E10237" s="69"/>
    </row>
    <row r="10238" spans="1:5" ht="37.5" customHeight="1">
      <c r="A10238" s="28" t="s">
        <v>71</v>
      </c>
      <c r="B10238" s="65" t="e">
        <f t="shared" ref="B10238" si="3631">HLOOKUP(D10224,$I$23:$M$32,10,FALSE)</f>
        <v>#N/A</v>
      </c>
      <c r="C10238" s="66"/>
      <c r="D10238" s="68">
        <f>VLOOKUP($I10201,DATA!$A$1:$V$200,18,FALSE)</f>
        <v>0</v>
      </c>
      <c r="E10238" s="69"/>
    </row>
    <row r="10239" spans="1:5" ht="37.5" customHeight="1">
      <c r="A10239" s="30"/>
      <c r="B10239" s="31"/>
      <c r="C10239" s="31"/>
      <c r="D10239" s="32"/>
      <c r="E10239" s="32"/>
    </row>
    <row r="10240" spans="1:5" ht="18.75" customHeight="1">
      <c r="A10240" s="72" t="s">
        <v>72</v>
      </c>
      <c r="B10240" s="72"/>
      <c r="C10240" s="72"/>
      <c r="D10240" s="72"/>
      <c r="E10240" s="72"/>
    </row>
    <row r="10241" spans="1:13" ht="22.5" customHeight="1">
      <c r="A10241" s="26" t="s">
        <v>78</v>
      </c>
    </row>
    <row r="10242" spans="1:13" ht="30" customHeight="1">
      <c r="A10242" s="27" t="s">
        <v>73</v>
      </c>
      <c r="B10242" s="73" t="s">
        <v>60</v>
      </c>
      <c r="C10242" s="74"/>
      <c r="D10242" s="73" t="s">
        <v>61</v>
      </c>
      <c r="E10242" s="74"/>
      <c r="I10242" s="1" t="s">
        <v>26</v>
      </c>
      <c r="J10242" s="1" t="s">
        <v>25</v>
      </c>
      <c r="K10242" s="1" t="s">
        <v>194</v>
      </c>
      <c r="L10242" s="1" t="s">
        <v>195</v>
      </c>
      <c r="M10242" s="1" t="s">
        <v>196</v>
      </c>
    </row>
    <row r="10243" spans="1:13" ht="52.5" customHeight="1">
      <c r="A10243" s="29" t="str">
        <f>GRD!$L$4</f>
        <v>SELECT</v>
      </c>
      <c r="B10243" s="65" t="e">
        <f t="shared" ref="B10243:B10244" si="3632">HLOOKUP(D10243,$I$42:$M$44,$G10243,FALSE)</f>
        <v>#N/A</v>
      </c>
      <c r="C10243" s="66"/>
      <c r="D10243" s="68">
        <f>VLOOKUP($I10201,DATA!$A$1:$V$200,19,FALSE)</f>
        <v>0</v>
      </c>
      <c r="E10243" s="69"/>
      <c r="G10243" s="1">
        <v>2</v>
      </c>
      <c r="H10243" s="1" t="str">
        <f t="shared" ref="H10243:H10244" si="3633">A10243</f>
        <v>SELECT</v>
      </c>
      <c r="I10243" s="1" t="e">
        <f t="shared" ref="I10243:I10244" si="3634">VLOOKUP($H10243,$H$3:$M$15,2,FALSE)</f>
        <v>#N/A</v>
      </c>
      <c r="J10243" s="1" t="e">
        <f t="shared" ref="J10243:J10244" si="3635">VLOOKUP($H10243,$H$3:$M$15,3,FALSE)</f>
        <v>#N/A</v>
      </c>
      <c r="K10243" s="1" t="e">
        <f t="shared" ref="K10243:K10244" si="3636">VLOOKUP($H10243,$H$3:$M$15,4,FALSE)</f>
        <v>#N/A</v>
      </c>
      <c r="L10243" s="1" t="e">
        <f t="shared" ref="L10243:L10244" si="3637">VLOOKUP($H10243,$H$3:$M$15,5,FALSE)</f>
        <v>#N/A</v>
      </c>
      <c r="M10243" s="1" t="e">
        <f t="shared" ref="M10243:M10244" si="3638">VLOOKUP($H10243,$H$3:$M$15,6,FALSE)</f>
        <v>#N/A</v>
      </c>
    </row>
    <row r="10244" spans="1:13" ht="52.5" customHeight="1">
      <c r="A10244" s="29" t="str">
        <f>GRD!$M$4</f>
        <v>SELECT</v>
      </c>
      <c r="B10244" s="65" t="e">
        <f t="shared" si="3632"/>
        <v>#N/A</v>
      </c>
      <c r="C10244" s="66"/>
      <c r="D10244" s="68">
        <f>VLOOKUP($I10201,DATA!$A$1:$V$200,20,FALSE)</f>
        <v>0</v>
      </c>
      <c r="E10244" s="69"/>
      <c r="G10244" s="1">
        <v>3</v>
      </c>
      <c r="H10244" s="1" t="str">
        <f t="shared" si="3633"/>
        <v>SELECT</v>
      </c>
      <c r="I10244" s="1" t="e">
        <f t="shared" si="3634"/>
        <v>#N/A</v>
      </c>
      <c r="J10244" s="1" t="e">
        <f t="shared" si="3635"/>
        <v>#N/A</v>
      </c>
      <c r="K10244" s="1" t="e">
        <f t="shared" si="3636"/>
        <v>#N/A</v>
      </c>
      <c r="L10244" s="1" t="e">
        <f t="shared" si="3637"/>
        <v>#N/A</v>
      </c>
      <c r="M10244" s="1" t="e">
        <f t="shared" si="3638"/>
        <v>#N/A</v>
      </c>
    </row>
    <row r="10245" spans="1:13" ht="37.5" customHeight="1">
      <c r="A10245" s="70" t="s">
        <v>79</v>
      </c>
      <c r="B10245" s="70"/>
      <c r="C10245" s="70"/>
      <c r="D10245" s="70"/>
      <c r="E10245" s="70"/>
    </row>
    <row r="10246" spans="1:13" ht="12" customHeight="1">
      <c r="A10246" s="33"/>
      <c r="B10246" s="33"/>
      <c r="C10246" s="33"/>
      <c r="D10246" s="33"/>
      <c r="E10246" s="33"/>
    </row>
    <row r="10247" spans="1:13" ht="30" customHeight="1">
      <c r="A10247" s="27" t="s">
        <v>73</v>
      </c>
      <c r="B10247" s="71" t="s">
        <v>60</v>
      </c>
      <c r="C10247" s="71"/>
      <c r="D10247" s="71" t="s">
        <v>61</v>
      </c>
      <c r="E10247" s="71"/>
      <c r="I10247" s="1" t="s">
        <v>26</v>
      </c>
      <c r="J10247" s="1" t="s">
        <v>25</v>
      </c>
      <c r="K10247" s="1" t="s">
        <v>194</v>
      </c>
      <c r="L10247" s="1" t="s">
        <v>195</v>
      </c>
      <c r="M10247" s="1" t="s">
        <v>196</v>
      </c>
    </row>
    <row r="10248" spans="1:13" ht="52.5" customHeight="1">
      <c r="A10248" s="29" t="str">
        <f>GRD!$N$4</f>
        <v>SELECT</v>
      </c>
      <c r="B10248" s="65" t="e">
        <f t="shared" ref="B10248:B10249" si="3639">HLOOKUP(D10248,$I$47:$M$49,$G10248,FALSE)</f>
        <v>#N/A</v>
      </c>
      <c r="C10248" s="66"/>
      <c r="D10248" s="67">
        <f>VLOOKUP($I10201,DATA!$A$1:$V$200,21,FALSE)</f>
        <v>0</v>
      </c>
      <c r="E10248" s="67"/>
      <c r="G10248" s="1">
        <v>2</v>
      </c>
      <c r="H10248" s="1" t="str">
        <f t="shared" ref="H10248:H10249" si="3640">A10248</f>
        <v>SELECT</v>
      </c>
      <c r="I10248" s="1" t="e">
        <f t="shared" ref="I10248:I10309" si="3641">VLOOKUP($H10248,$H$3:$M$15,2,FALSE)</f>
        <v>#N/A</v>
      </c>
      <c r="J10248" s="1" t="e">
        <f t="shared" ref="J10248:J10309" si="3642">VLOOKUP($H10248,$H$3:$M$15,3,FALSE)</f>
        <v>#N/A</v>
      </c>
      <c r="K10248" s="1" t="e">
        <f t="shared" ref="K10248:K10309" si="3643">VLOOKUP($H10248,$H$3:$M$15,4,FALSE)</f>
        <v>#N/A</v>
      </c>
      <c r="L10248" s="1" t="e">
        <f t="shared" ref="L10248:L10309" si="3644">VLOOKUP($H10248,$H$3:$M$15,5,FALSE)</f>
        <v>#N/A</v>
      </c>
      <c r="M10248" s="1" t="e">
        <f t="shared" ref="M10248:M10309" si="3645">VLOOKUP($H10248,$H$3:$M$15,6,FALSE)</f>
        <v>#N/A</v>
      </c>
    </row>
    <row r="10249" spans="1:13" ht="52.5" customHeight="1">
      <c r="A10249" s="29" t="str">
        <f>GRD!$O$4</f>
        <v>SELECT</v>
      </c>
      <c r="B10249" s="65" t="e">
        <f t="shared" si="3639"/>
        <v>#N/A</v>
      </c>
      <c r="C10249" s="66"/>
      <c r="D10249" s="67">
        <f>VLOOKUP($I10201,DATA!$A$1:$V$200,22,FALSE)</f>
        <v>0</v>
      </c>
      <c r="E10249" s="67"/>
      <c r="G10249" s="1">
        <v>3</v>
      </c>
      <c r="H10249" s="1" t="str">
        <f t="shared" si="3640"/>
        <v>SELECT</v>
      </c>
      <c r="I10249" s="1" t="e">
        <f t="shared" si="3641"/>
        <v>#N/A</v>
      </c>
      <c r="J10249" s="1" t="e">
        <f t="shared" si="3642"/>
        <v>#N/A</v>
      </c>
      <c r="K10249" s="1" t="e">
        <f t="shared" si="3643"/>
        <v>#N/A</v>
      </c>
      <c r="L10249" s="1" t="e">
        <f t="shared" si="3644"/>
        <v>#N/A</v>
      </c>
      <c r="M10249" s="1" t="e">
        <f t="shared" si="3645"/>
        <v>#N/A</v>
      </c>
    </row>
    <row r="10255" spans="1:13">
      <c r="A10255" s="64" t="s">
        <v>80</v>
      </c>
      <c r="B10255" s="64"/>
      <c r="C10255" s="64" t="s">
        <v>81</v>
      </c>
      <c r="D10255" s="64"/>
      <c r="E10255" s="64"/>
    </row>
    <row r="10256" spans="1:13">
      <c r="C10256" s="64" t="s">
        <v>82</v>
      </c>
      <c r="D10256" s="64"/>
      <c r="E10256" s="64"/>
    </row>
    <row r="10257" spans="1:13">
      <c r="A10257" s="1" t="s">
        <v>84</v>
      </c>
    </row>
    <row r="10259" spans="1:13">
      <c r="A10259" s="1" t="s">
        <v>83</v>
      </c>
    </row>
    <row r="10261" spans="1:13" s="21" customFormat="1" ht="18.75" customHeight="1">
      <c r="A10261" s="89" t="s">
        <v>34</v>
      </c>
      <c r="B10261" s="89"/>
      <c r="C10261" s="89"/>
      <c r="D10261" s="89"/>
      <c r="E10261" s="89"/>
      <c r="I10261" s="21">
        <f t="shared" ref="I10261" si="3646">I10201+1</f>
        <v>172</v>
      </c>
    </row>
    <row r="10262" spans="1:13" s="21" customFormat="1" ht="30" customHeight="1">
      <c r="A10262" s="90" t="s">
        <v>35</v>
      </c>
      <c r="B10262" s="90"/>
      <c r="C10262" s="90"/>
      <c r="D10262" s="90"/>
      <c r="E10262" s="90"/>
      <c r="H10262" s="1"/>
      <c r="I10262" s="1"/>
      <c r="J10262" s="1"/>
      <c r="K10262" s="1"/>
      <c r="L10262" s="1"/>
      <c r="M10262" s="1"/>
    </row>
    <row r="10263" spans="1:13" ht="18.75" customHeight="1">
      <c r="A10263" s="22" t="s">
        <v>49</v>
      </c>
      <c r="B10263" s="91" t="str">
        <f>IF((SCH!$B$2=""),"",SCH!$B$2)</f>
        <v/>
      </c>
      <c r="C10263" s="91"/>
      <c r="D10263" s="91"/>
      <c r="E10263" s="92"/>
    </row>
    <row r="10264" spans="1:13" ht="18.75" customHeight="1">
      <c r="A10264" s="23" t="s">
        <v>50</v>
      </c>
      <c r="B10264" s="82" t="str">
        <f>IF((SCH!$B$3=""),"",SCH!$B$3)</f>
        <v/>
      </c>
      <c r="C10264" s="82"/>
      <c r="D10264" s="82"/>
      <c r="E10264" s="83"/>
    </row>
    <row r="10265" spans="1:13" ht="18.75" customHeight="1">
      <c r="A10265" s="23" t="s">
        <v>56</v>
      </c>
      <c r="B10265" s="46" t="str">
        <f>IF((SCH!$B$4=""),"",SCH!$B$4)</f>
        <v/>
      </c>
      <c r="C10265" s="24" t="s">
        <v>57</v>
      </c>
      <c r="D10265" s="82" t="str">
        <f>IF((SCH!$B$5=""),"",SCH!$B$5)</f>
        <v/>
      </c>
      <c r="E10265" s="83"/>
    </row>
    <row r="10266" spans="1:13" ht="18.75" customHeight="1">
      <c r="A10266" s="23" t="s">
        <v>51</v>
      </c>
      <c r="B10266" s="82" t="str">
        <f>IF((SCH!$B$6=""),"",SCH!$B$6)</f>
        <v/>
      </c>
      <c r="C10266" s="82"/>
      <c r="D10266" s="82"/>
      <c r="E10266" s="83"/>
    </row>
    <row r="10267" spans="1:13" ht="18.75" customHeight="1">
      <c r="A10267" s="23" t="s">
        <v>52</v>
      </c>
      <c r="B10267" s="82" t="str">
        <f>IF((SCH!$B$7=""),"",SCH!$B$7)</f>
        <v/>
      </c>
      <c r="C10267" s="82"/>
      <c r="D10267" s="82"/>
      <c r="E10267" s="83"/>
    </row>
    <row r="10268" spans="1:13" ht="18.75" customHeight="1">
      <c r="A10268" s="25" t="s">
        <v>53</v>
      </c>
      <c r="B10268" s="84" t="str">
        <f>IF((SCH!$B$8=""),"",SCH!$B$8)</f>
        <v/>
      </c>
      <c r="C10268" s="84"/>
      <c r="D10268" s="84"/>
      <c r="E10268" s="85"/>
    </row>
    <row r="10269" spans="1:13" ht="26.25" customHeight="1">
      <c r="A10269" s="86" t="s">
        <v>36</v>
      </c>
      <c r="B10269" s="86"/>
      <c r="C10269" s="86"/>
      <c r="D10269" s="86"/>
      <c r="E10269" s="86"/>
    </row>
    <row r="10270" spans="1:13" s="21" customFormat="1" ht="15" customHeight="1">
      <c r="A10270" s="87" t="s">
        <v>37</v>
      </c>
      <c r="B10270" s="87"/>
      <c r="C10270" s="87"/>
      <c r="D10270" s="87"/>
      <c r="E10270" s="87"/>
      <c r="H10270" s="1"/>
      <c r="I10270" s="1"/>
      <c r="J10270" s="1"/>
      <c r="K10270" s="1"/>
      <c r="L10270" s="1"/>
      <c r="M10270" s="1"/>
    </row>
    <row r="10271" spans="1:13" s="21" customFormat="1">
      <c r="A10271" s="88" t="s">
        <v>38</v>
      </c>
      <c r="B10271" s="88"/>
      <c r="C10271" s="88"/>
      <c r="D10271" s="88"/>
      <c r="E10271" s="88"/>
      <c r="H10271" s="1"/>
      <c r="I10271" s="1"/>
      <c r="J10271" s="1"/>
      <c r="K10271" s="1"/>
      <c r="L10271" s="1"/>
      <c r="M10271" s="1"/>
    </row>
    <row r="10272" spans="1:13" ht="26.25" customHeight="1">
      <c r="A10272" s="72" t="s">
        <v>39</v>
      </c>
      <c r="B10272" s="72"/>
      <c r="C10272" s="72"/>
      <c r="D10272" s="72"/>
      <c r="E10272" s="72"/>
    </row>
    <row r="10273" spans="1:5" ht="23.25">
      <c r="A10273" s="5" t="s">
        <v>45</v>
      </c>
      <c r="B10273" s="45">
        <f>VLOOKUP($I10261,DATA!$A$1:$V$200,2,FALSE)</f>
        <v>0</v>
      </c>
      <c r="C10273" s="43" t="s">
        <v>48</v>
      </c>
      <c r="D10273" s="81">
        <f>VLOOKUP($I10261,DATA!$A$1:$V$200,3,FALSE)</f>
        <v>0</v>
      </c>
      <c r="E10273" s="81"/>
    </row>
    <row r="10274" spans="1:5" ht="23.25">
      <c r="A10274" s="5" t="s">
        <v>46</v>
      </c>
      <c r="B10274" s="79">
        <f>VLOOKUP($I10261,DATA!$A$1:$V$200,4,FALSE)</f>
        <v>0</v>
      </c>
      <c r="C10274" s="79"/>
      <c r="D10274" s="79"/>
      <c r="E10274" s="79"/>
    </row>
    <row r="10275" spans="1:5" ht="23.25">
      <c r="A10275" s="5" t="s">
        <v>47</v>
      </c>
      <c r="B10275" s="79">
        <f>VLOOKUP($I10261,DATA!$A$1:$V$200,5,FALSE)</f>
        <v>0</v>
      </c>
      <c r="C10275" s="79"/>
      <c r="D10275" s="79"/>
      <c r="E10275" s="79"/>
    </row>
    <row r="10276" spans="1:5" ht="23.25" customHeight="1">
      <c r="A10276" s="5" t="s">
        <v>40</v>
      </c>
      <c r="B10276" s="79">
        <f>VLOOKUP($I10261,DATA!$A$1:$V$200,6,FALSE)</f>
        <v>0</v>
      </c>
      <c r="C10276" s="79"/>
      <c r="D10276" s="79"/>
      <c r="E10276" s="79"/>
    </row>
    <row r="10277" spans="1:5" ht="23.25" customHeight="1">
      <c r="A10277" s="5" t="s">
        <v>41</v>
      </c>
      <c r="B10277" s="79">
        <f>VLOOKUP($I10261,DATA!$A$1:$V$200,7,FALSE)</f>
        <v>0</v>
      </c>
      <c r="C10277" s="79"/>
      <c r="D10277" s="79"/>
      <c r="E10277" s="79"/>
    </row>
    <row r="10278" spans="1:5" ht="23.25" customHeight="1">
      <c r="A10278" s="5" t="s">
        <v>42</v>
      </c>
      <c r="B10278" s="79">
        <f>VLOOKUP($I10261,DATA!$A$1:$V$200,8,FALSE)</f>
        <v>0</v>
      </c>
      <c r="C10278" s="79"/>
      <c r="D10278" s="79"/>
      <c r="E10278" s="79"/>
    </row>
    <row r="10279" spans="1:5" ht="25.5">
      <c r="A10279" s="5" t="s">
        <v>43</v>
      </c>
      <c r="B10279" s="79">
        <f>VLOOKUP($I10261,DATA!$A$1:$V$200,9,FALSE)</f>
        <v>0</v>
      </c>
      <c r="C10279" s="79"/>
      <c r="D10279" s="79"/>
      <c r="E10279" s="79"/>
    </row>
    <row r="10280" spans="1:5" ht="22.5" customHeight="1">
      <c r="A10280" s="80" t="s">
        <v>44</v>
      </c>
      <c r="B10280" s="80"/>
      <c r="C10280" s="80"/>
      <c r="D10280" s="80"/>
      <c r="E10280" s="80"/>
    </row>
    <row r="10281" spans="1:5" ht="18.75" customHeight="1">
      <c r="A10281" s="72" t="s">
        <v>58</v>
      </c>
      <c r="B10281" s="72"/>
      <c r="C10281" s="72"/>
      <c r="D10281" s="72"/>
      <c r="E10281" s="72"/>
    </row>
    <row r="10282" spans="1:5" ht="22.5" customHeight="1">
      <c r="A10282" s="26" t="s">
        <v>74</v>
      </c>
    </row>
    <row r="10283" spans="1:5" ht="18" customHeight="1">
      <c r="A10283" s="44" t="s">
        <v>59</v>
      </c>
      <c r="B10283" s="73" t="s">
        <v>60</v>
      </c>
      <c r="C10283" s="74"/>
      <c r="D10283" s="73" t="s">
        <v>61</v>
      </c>
      <c r="E10283" s="74"/>
    </row>
    <row r="10284" spans="1:5" ht="37.5" customHeight="1">
      <c r="A10284" s="28" t="s">
        <v>62</v>
      </c>
      <c r="B10284" s="65" t="e">
        <f t="shared" ref="B10284" si="3647">HLOOKUP(D10284,$I$23:$M$32,2,FALSE)</f>
        <v>#N/A</v>
      </c>
      <c r="C10284" s="66"/>
      <c r="D10284" s="68">
        <f>VLOOKUP($I10261,DATA!$A$1:$V$200,10,FALSE)</f>
        <v>0</v>
      </c>
      <c r="E10284" s="69"/>
    </row>
    <row r="10285" spans="1:5" ht="37.5" customHeight="1">
      <c r="A10285" s="28" t="s">
        <v>63</v>
      </c>
      <c r="B10285" s="65" t="e">
        <f t="shared" ref="B10285" si="3648">HLOOKUP(D10284,$I$23:$M$32,3,FALSE)</f>
        <v>#N/A</v>
      </c>
      <c r="C10285" s="66"/>
      <c r="D10285" s="68">
        <f>VLOOKUP($I10261,DATA!$A$1:$V$200,11,FALSE)</f>
        <v>0</v>
      </c>
      <c r="E10285" s="69"/>
    </row>
    <row r="10286" spans="1:5" ht="37.5" customHeight="1">
      <c r="A10286" s="28" t="s">
        <v>64</v>
      </c>
      <c r="B10286" s="65" t="e">
        <f t="shared" ref="B10286" si="3649">HLOOKUP(D10284,$I$23:$M$32,4,FALSE)</f>
        <v>#N/A</v>
      </c>
      <c r="C10286" s="66"/>
      <c r="D10286" s="68">
        <f>VLOOKUP($I10261,DATA!$A$1:$V$200,12,FALSE)</f>
        <v>0</v>
      </c>
      <c r="E10286" s="69"/>
    </row>
    <row r="10287" spans="1:5" ht="21.75" customHeight="1">
      <c r="A10287" s="26" t="s">
        <v>75</v>
      </c>
    </row>
    <row r="10288" spans="1:5" ht="18" customHeight="1">
      <c r="A10288" s="75" t="s">
        <v>65</v>
      </c>
      <c r="B10288" s="73" t="s">
        <v>60</v>
      </c>
      <c r="C10288" s="74"/>
      <c r="D10288" s="73" t="s">
        <v>61</v>
      </c>
      <c r="E10288" s="74"/>
    </row>
    <row r="10289" spans="1:13" ht="37.5" customHeight="1">
      <c r="A10289" s="76"/>
      <c r="B10289" s="65" t="e">
        <f t="shared" ref="B10289" si="3650">HLOOKUP(D10284,$I$23:$M$32,5,FALSE)</f>
        <v>#N/A</v>
      </c>
      <c r="C10289" s="66"/>
      <c r="D10289" s="68">
        <f>VLOOKUP($I10261,DATA!$A$1:$V$200,13,FALSE)</f>
        <v>0</v>
      </c>
      <c r="E10289" s="69"/>
    </row>
    <row r="10290" spans="1:13" ht="22.5" customHeight="1">
      <c r="A10290" s="26" t="s">
        <v>76</v>
      </c>
    </row>
    <row r="10291" spans="1:13" ht="18" customHeight="1">
      <c r="A10291" s="77" t="s">
        <v>66</v>
      </c>
      <c r="B10291" s="73" t="s">
        <v>60</v>
      </c>
      <c r="C10291" s="74"/>
      <c r="D10291" s="73" t="s">
        <v>61</v>
      </c>
      <c r="E10291" s="74"/>
    </row>
    <row r="10292" spans="1:13" ht="37.5" customHeight="1">
      <c r="A10292" s="78"/>
      <c r="B10292" s="65" t="e">
        <f t="shared" ref="B10292" si="3651">HLOOKUP(D10284,$I$23:$M$32,6,FALSE)</f>
        <v>#N/A</v>
      </c>
      <c r="C10292" s="66"/>
      <c r="D10292" s="68">
        <f>VLOOKUP($I10261,DATA!$A$1:$V$200,14,FALSE)</f>
        <v>0</v>
      </c>
      <c r="E10292" s="69"/>
    </row>
    <row r="10293" spans="1:13" ht="22.5" customHeight="1">
      <c r="A10293" s="26" t="s">
        <v>77</v>
      </c>
    </row>
    <row r="10294" spans="1:13" ht="30" customHeight="1">
      <c r="A10294" s="27" t="s">
        <v>67</v>
      </c>
      <c r="B10294" s="73" t="s">
        <v>60</v>
      </c>
      <c r="C10294" s="74"/>
      <c r="D10294" s="73" t="s">
        <v>61</v>
      </c>
      <c r="E10294" s="74"/>
    </row>
    <row r="10295" spans="1:13" ht="37.5" customHeight="1">
      <c r="A10295" s="28" t="s">
        <v>68</v>
      </c>
      <c r="B10295" s="65" t="e">
        <f t="shared" ref="B10295" si="3652">HLOOKUP(D10284,$I$23:$M$32,7,FALSE)</f>
        <v>#N/A</v>
      </c>
      <c r="C10295" s="66"/>
      <c r="D10295" s="68">
        <f>VLOOKUP($I10261,DATA!$A$1:$V$200,15,FALSE)</f>
        <v>0</v>
      </c>
      <c r="E10295" s="69"/>
    </row>
    <row r="10296" spans="1:13" ht="37.5" customHeight="1">
      <c r="A10296" s="28" t="s">
        <v>69</v>
      </c>
      <c r="B10296" s="65" t="e">
        <f t="shared" ref="B10296" si="3653">HLOOKUP(D10284,$I$23:$M$32,8,FALSE)</f>
        <v>#N/A</v>
      </c>
      <c r="C10296" s="66"/>
      <c r="D10296" s="68">
        <f>VLOOKUP($I10261,DATA!$A$1:$V$200,16,FALSE)</f>
        <v>0</v>
      </c>
      <c r="E10296" s="69"/>
    </row>
    <row r="10297" spans="1:13" ht="45" customHeight="1">
      <c r="A10297" s="29" t="s">
        <v>70</v>
      </c>
      <c r="B10297" s="65" t="e">
        <f t="shared" ref="B10297" si="3654">HLOOKUP(D10284,$I$23:$M$32,9,FALSE)</f>
        <v>#N/A</v>
      </c>
      <c r="C10297" s="66"/>
      <c r="D10297" s="68">
        <f>VLOOKUP($I10261,DATA!$A$1:$V$200,17,FALSE)</f>
        <v>0</v>
      </c>
      <c r="E10297" s="69"/>
    </row>
    <row r="10298" spans="1:13" ht="37.5" customHeight="1">
      <c r="A10298" s="28" t="s">
        <v>71</v>
      </c>
      <c r="B10298" s="65" t="e">
        <f t="shared" ref="B10298" si="3655">HLOOKUP(D10284,$I$23:$M$32,10,FALSE)</f>
        <v>#N/A</v>
      </c>
      <c r="C10298" s="66"/>
      <c r="D10298" s="68">
        <f>VLOOKUP($I10261,DATA!$A$1:$V$200,18,FALSE)</f>
        <v>0</v>
      </c>
      <c r="E10298" s="69"/>
    </row>
    <row r="10299" spans="1:13" ht="37.5" customHeight="1">
      <c r="A10299" s="30"/>
      <c r="B10299" s="31"/>
      <c r="C10299" s="31"/>
      <c r="D10299" s="32"/>
      <c r="E10299" s="32"/>
    </row>
    <row r="10300" spans="1:13" ht="18.75" customHeight="1">
      <c r="A10300" s="72" t="s">
        <v>72</v>
      </c>
      <c r="B10300" s="72"/>
      <c r="C10300" s="72"/>
      <c r="D10300" s="72"/>
      <c r="E10300" s="72"/>
    </row>
    <row r="10301" spans="1:13" ht="22.5" customHeight="1">
      <c r="A10301" s="26" t="s">
        <v>78</v>
      </c>
    </row>
    <row r="10302" spans="1:13" ht="30" customHeight="1">
      <c r="A10302" s="27" t="s">
        <v>73</v>
      </c>
      <c r="B10302" s="73" t="s">
        <v>60</v>
      </c>
      <c r="C10302" s="74"/>
      <c r="D10302" s="73" t="s">
        <v>61</v>
      </c>
      <c r="E10302" s="74"/>
      <c r="I10302" s="1" t="s">
        <v>26</v>
      </c>
      <c r="J10302" s="1" t="s">
        <v>25</v>
      </c>
      <c r="K10302" s="1" t="s">
        <v>194</v>
      </c>
      <c r="L10302" s="1" t="s">
        <v>195</v>
      </c>
      <c r="M10302" s="1" t="s">
        <v>196</v>
      </c>
    </row>
    <row r="10303" spans="1:13" ht="52.5" customHeight="1">
      <c r="A10303" s="29" t="str">
        <f>GRD!$L$4</f>
        <v>SELECT</v>
      </c>
      <c r="B10303" s="65" t="e">
        <f t="shared" ref="B10303:B10304" si="3656">HLOOKUP(D10303,$I$42:$M$44,$G10303,FALSE)</f>
        <v>#N/A</v>
      </c>
      <c r="C10303" s="66"/>
      <c r="D10303" s="68">
        <f>VLOOKUP($I10261,DATA!$A$1:$V$200,19,FALSE)</f>
        <v>0</v>
      </c>
      <c r="E10303" s="69"/>
      <c r="G10303" s="1">
        <v>2</v>
      </c>
      <c r="H10303" s="1" t="str">
        <f t="shared" ref="H10303:H10304" si="3657">A10303</f>
        <v>SELECT</v>
      </c>
      <c r="I10303" s="1" t="e">
        <f t="shared" ref="I10303:I10304" si="3658">VLOOKUP($H10303,$H$3:$M$15,2,FALSE)</f>
        <v>#N/A</v>
      </c>
      <c r="J10303" s="1" t="e">
        <f t="shared" ref="J10303:J10304" si="3659">VLOOKUP($H10303,$H$3:$M$15,3,FALSE)</f>
        <v>#N/A</v>
      </c>
      <c r="K10303" s="1" t="e">
        <f t="shared" ref="K10303:K10304" si="3660">VLOOKUP($H10303,$H$3:$M$15,4,FALSE)</f>
        <v>#N/A</v>
      </c>
      <c r="L10303" s="1" t="e">
        <f t="shared" ref="L10303:L10304" si="3661">VLOOKUP($H10303,$H$3:$M$15,5,FALSE)</f>
        <v>#N/A</v>
      </c>
      <c r="M10303" s="1" t="e">
        <f t="shared" ref="M10303:M10304" si="3662">VLOOKUP($H10303,$H$3:$M$15,6,FALSE)</f>
        <v>#N/A</v>
      </c>
    </row>
    <row r="10304" spans="1:13" ht="52.5" customHeight="1">
      <c r="A10304" s="29" t="str">
        <f>GRD!$M$4</f>
        <v>SELECT</v>
      </c>
      <c r="B10304" s="65" t="e">
        <f t="shared" si="3656"/>
        <v>#N/A</v>
      </c>
      <c r="C10304" s="66"/>
      <c r="D10304" s="68">
        <f>VLOOKUP($I10261,DATA!$A$1:$V$200,20,FALSE)</f>
        <v>0</v>
      </c>
      <c r="E10304" s="69"/>
      <c r="G10304" s="1">
        <v>3</v>
      </c>
      <c r="H10304" s="1" t="str">
        <f t="shared" si="3657"/>
        <v>SELECT</v>
      </c>
      <c r="I10304" s="1" t="e">
        <f t="shared" si="3658"/>
        <v>#N/A</v>
      </c>
      <c r="J10304" s="1" t="e">
        <f t="shared" si="3659"/>
        <v>#N/A</v>
      </c>
      <c r="K10304" s="1" t="e">
        <f t="shared" si="3660"/>
        <v>#N/A</v>
      </c>
      <c r="L10304" s="1" t="e">
        <f t="shared" si="3661"/>
        <v>#N/A</v>
      </c>
      <c r="M10304" s="1" t="e">
        <f t="shared" si="3662"/>
        <v>#N/A</v>
      </c>
    </row>
    <row r="10305" spans="1:13" ht="37.5" customHeight="1">
      <c r="A10305" s="70" t="s">
        <v>79</v>
      </c>
      <c r="B10305" s="70"/>
      <c r="C10305" s="70"/>
      <c r="D10305" s="70"/>
      <c r="E10305" s="70"/>
    </row>
    <row r="10306" spans="1:13" ht="12" customHeight="1">
      <c r="A10306" s="33"/>
      <c r="B10306" s="33"/>
      <c r="C10306" s="33"/>
      <c r="D10306" s="33"/>
      <c r="E10306" s="33"/>
    </row>
    <row r="10307" spans="1:13" ht="30" customHeight="1">
      <c r="A10307" s="27" t="s">
        <v>73</v>
      </c>
      <c r="B10307" s="71" t="s">
        <v>60</v>
      </c>
      <c r="C10307" s="71"/>
      <c r="D10307" s="71" t="s">
        <v>61</v>
      </c>
      <c r="E10307" s="71"/>
      <c r="I10307" s="1" t="s">
        <v>26</v>
      </c>
      <c r="J10307" s="1" t="s">
        <v>25</v>
      </c>
      <c r="K10307" s="1" t="s">
        <v>194</v>
      </c>
      <c r="L10307" s="1" t="s">
        <v>195</v>
      </c>
      <c r="M10307" s="1" t="s">
        <v>196</v>
      </c>
    </row>
    <row r="10308" spans="1:13" ht="52.5" customHeight="1">
      <c r="A10308" s="29" t="str">
        <f>GRD!$N$4</f>
        <v>SELECT</v>
      </c>
      <c r="B10308" s="65" t="e">
        <f t="shared" ref="B10308:B10309" si="3663">HLOOKUP(D10308,$I$47:$M$49,$G10308,FALSE)</f>
        <v>#N/A</v>
      </c>
      <c r="C10308" s="66"/>
      <c r="D10308" s="67">
        <f>VLOOKUP($I10261,DATA!$A$1:$V$200,21,FALSE)</f>
        <v>0</v>
      </c>
      <c r="E10308" s="67"/>
      <c r="G10308" s="1">
        <v>2</v>
      </c>
      <c r="H10308" s="1" t="str">
        <f t="shared" ref="H10308:H10309" si="3664">A10308</f>
        <v>SELECT</v>
      </c>
      <c r="I10308" s="1" t="e">
        <f t="shared" si="3641"/>
        <v>#N/A</v>
      </c>
      <c r="J10308" s="1" t="e">
        <f t="shared" si="3642"/>
        <v>#N/A</v>
      </c>
      <c r="K10308" s="1" t="e">
        <f t="shared" si="3643"/>
        <v>#N/A</v>
      </c>
      <c r="L10308" s="1" t="e">
        <f t="shared" si="3644"/>
        <v>#N/A</v>
      </c>
      <c r="M10308" s="1" t="e">
        <f t="shared" si="3645"/>
        <v>#N/A</v>
      </c>
    </row>
    <row r="10309" spans="1:13" ht="52.5" customHeight="1">
      <c r="A10309" s="29" t="str">
        <f>GRD!$O$4</f>
        <v>SELECT</v>
      </c>
      <c r="B10309" s="65" t="e">
        <f t="shared" si="3663"/>
        <v>#N/A</v>
      </c>
      <c r="C10309" s="66"/>
      <c r="D10309" s="67">
        <f>VLOOKUP($I10261,DATA!$A$1:$V$200,22,FALSE)</f>
        <v>0</v>
      </c>
      <c r="E10309" s="67"/>
      <c r="G10309" s="1">
        <v>3</v>
      </c>
      <c r="H10309" s="1" t="str">
        <f t="shared" si="3664"/>
        <v>SELECT</v>
      </c>
      <c r="I10309" s="1" t="e">
        <f t="shared" si="3641"/>
        <v>#N/A</v>
      </c>
      <c r="J10309" s="1" t="e">
        <f t="shared" si="3642"/>
        <v>#N/A</v>
      </c>
      <c r="K10309" s="1" t="e">
        <f t="shared" si="3643"/>
        <v>#N/A</v>
      </c>
      <c r="L10309" s="1" t="e">
        <f t="shared" si="3644"/>
        <v>#N/A</v>
      </c>
      <c r="M10309" s="1" t="e">
        <f t="shared" si="3645"/>
        <v>#N/A</v>
      </c>
    </row>
    <row r="10315" spans="1:13">
      <c r="A10315" s="64" t="s">
        <v>80</v>
      </c>
      <c r="B10315" s="64"/>
      <c r="C10315" s="64" t="s">
        <v>81</v>
      </c>
      <c r="D10315" s="64"/>
      <c r="E10315" s="64"/>
    </row>
    <row r="10316" spans="1:13">
      <c r="C10316" s="64" t="s">
        <v>82</v>
      </c>
      <c r="D10316" s="64"/>
      <c r="E10316" s="64"/>
    </row>
    <row r="10317" spans="1:13">
      <c r="A10317" s="1" t="s">
        <v>84</v>
      </c>
    </row>
    <row r="10319" spans="1:13">
      <c r="A10319" s="1" t="s">
        <v>83</v>
      </c>
    </row>
    <row r="10321" spans="1:13" s="21" customFormat="1" ht="18.75" customHeight="1">
      <c r="A10321" s="89" t="s">
        <v>34</v>
      </c>
      <c r="B10321" s="89"/>
      <c r="C10321" s="89"/>
      <c r="D10321" s="89"/>
      <c r="E10321" s="89"/>
      <c r="I10321" s="21">
        <f t="shared" ref="I10321" si="3665">I10261+1</f>
        <v>173</v>
      </c>
    </row>
    <row r="10322" spans="1:13" s="21" customFormat="1" ht="30" customHeight="1">
      <c r="A10322" s="90" t="s">
        <v>35</v>
      </c>
      <c r="B10322" s="90"/>
      <c r="C10322" s="90"/>
      <c r="D10322" s="90"/>
      <c r="E10322" s="90"/>
      <c r="H10322" s="1"/>
      <c r="I10322" s="1"/>
      <c r="J10322" s="1"/>
      <c r="K10322" s="1"/>
      <c r="L10322" s="1"/>
      <c r="M10322" s="1"/>
    </row>
    <row r="10323" spans="1:13" ht="18.75" customHeight="1">
      <c r="A10323" s="22" t="s">
        <v>49</v>
      </c>
      <c r="B10323" s="91" t="str">
        <f>IF((SCH!$B$2=""),"",SCH!$B$2)</f>
        <v/>
      </c>
      <c r="C10323" s="91"/>
      <c r="D10323" s="91"/>
      <c r="E10323" s="92"/>
    </row>
    <row r="10324" spans="1:13" ht="18.75" customHeight="1">
      <c r="A10324" s="23" t="s">
        <v>50</v>
      </c>
      <c r="B10324" s="82" t="str">
        <f>IF((SCH!$B$3=""),"",SCH!$B$3)</f>
        <v/>
      </c>
      <c r="C10324" s="82"/>
      <c r="D10324" s="82"/>
      <c r="E10324" s="83"/>
    </row>
    <row r="10325" spans="1:13" ht="18.75" customHeight="1">
      <c r="A10325" s="23" t="s">
        <v>56</v>
      </c>
      <c r="B10325" s="46" t="str">
        <f>IF((SCH!$B$4=""),"",SCH!$B$4)</f>
        <v/>
      </c>
      <c r="C10325" s="24" t="s">
        <v>57</v>
      </c>
      <c r="D10325" s="82" t="str">
        <f>IF((SCH!$B$5=""),"",SCH!$B$5)</f>
        <v/>
      </c>
      <c r="E10325" s="83"/>
    </row>
    <row r="10326" spans="1:13" ht="18.75" customHeight="1">
      <c r="A10326" s="23" t="s">
        <v>51</v>
      </c>
      <c r="B10326" s="82" t="str">
        <f>IF((SCH!$B$6=""),"",SCH!$B$6)</f>
        <v/>
      </c>
      <c r="C10326" s="82"/>
      <c r="D10326" s="82"/>
      <c r="E10326" s="83"/>
    </row>
    <row r="10327" spans="1:13" ht="18.75" customHeight="1">
      <c r="A10327" s="23" t="s">
        <v>52</v>
      </c>
      <c r="B10327" s="82" t="str">
        <f>IF((SCH!$B$7=""),"",SCH!$B$7)</f>
        <v/>
      </c>
      <c r="C10327" s="82"/>
      <c r="D10327" s="82"/>
      <c r="E10327" s="83"/>
    </row>
    <row r="10328" spans="1:13" ht="18.75" customHeight="1">
      <c r="A10328" s="25" t="s">
        <v>53</v>
      </c>
      <c r="B10328" s="84" t="str">
        <f>IF((SCH!$B$8=""),"",SCH!$B$8)</f>
        <v/>
      </c>
      <c r="C10328" s="84"/>
      <c r="D10328" s="84"/>
      <c r="E10328" s="85"/>
    </row>
    <row r="10329" spans="1:13" ht="26.25" customHeight="1">
      <c r="A10329" s="86" t="s">
        <v>36</v>
      </c>
      <c r="B10329" s="86"/>
      <c r="C10329" s="86"/>
      <c r="D10329" s="86"/>
      <c r="E10329" s="86"/>
    </row>
    <row r="10330" spans="1:13" s="21" customFormat="1" ht="15" customHeight="1">
      <c r="A10330" s="87" t="s">
        <v>37</v>
      </c>
      <c r="B10330" s="87"/>
      <c r="C10330" s="87"/>
      <c r="D10330" s="87"/>
      <c r="E10330" s="87"/>
      <c r="H10330" s="1"/>
      <c r="I10330" s="1"/>
      <c r="J10330" s="1"/>
      <c r="K10330" s="1"/>
      <c r="L10330" s="1"/>
      <c r="M10330" s="1"/>
    </row>
    <row r="10331" spans="1:13" s="21" customFormat="1">
      <c r="A10331" s="88" t="s">
        <v>38</v>
      </c>
      <c r="B10331" s="88"/>
      <c r="C10331" s="88"/>
      <c r="D10331" s="88"/>
      <c r="E10331" s="88"/>
      <c r="H10331" s="1"/>
      <c r="I10331" s="1"/>
      <c r="J10331" s="1"/>
      <c r="K10331" s="1"/>
      <c r="L10331" s="1"/>
      <c r="M10331" s="1"/>
    </row>
    <row r="10332" spans="1:13" ht="26.25" customHeight="1">
      <c r="A10332" s="72" t="s">
        <v>39</v>
      </c>
      <c r="B10332" s="72"/>
      <c r="C10332" s="72"/>
      <c r="D10332" s="72"/>
      <c r="E10332" s="72"/>
    </row>
    <row r="10333" spans="1:13" ht="23.25">
      <c r="A10333" s="5" t="s">
        <v>45</v>
      </c>
      <c r="B10333" s="45">
        <f>VLOOKUP($I10321,DATA!$A$1:$V$200,2,FALSE)</f>
        <v>0</v>
      </c>
      <c r="C10333" s="43" t="s">
        <v>48</v>
      </c>
      <c r="D10333" s="81">
        <f>VLOOKUP($I10321,DATA!$A$1:$V$200,3,FALSE)</f>
        <v>0</v>
      </c>
      <c r="E10333" s="81"/>
    </row>
    <row r="10334" spans="1:13" ht="23.25">
      <c r="A10334" s="5" t="s">
        <v>46</v>
      </c>
      <c r="B10334" s="79">
        <f>VLOOKUP($I10321,DATA!$A$1:$V$200,4,FALSE)</f>
        <v>0</v>
      </c>
      <c r="C10334" s="79"/>
      <c r="D10334" s="79"/>
      <c r="E10334" s="79"/>
    </row>
    <row r="10335" spans="1:13" ht="23.25">
      <c r="A10335" s="5" t="s">
        <v>47</v>
      </c>
      <c r="B10335" s="79">
        <f>VLOOKUP($I10321,DATA!$A$1:$V$200,5,FALSE)</f>
        <v>0</v>
      </c>
      <c r="C10335" s="79"/>
      <c r="D10335" s="79"/>
      <c r="E10335" s="79"/>
    </row>
    <row r="10336" spans="1:13" ht="23.25" customHeight="1">
      <c r="A10336" s="5" t="s">
        <v>40</v>
      </c>
      <c r="B10336" s="79">
        <f>VLOOKUP($I10321,DATA!$A$1:$V$200,6,FALSE)</f>
        <v>0</v>
      </c>
      <c r="C10336" s="79"/>
      <c r="D10336" s="79"/>
      <c r="E10336" s="79"/>
    </row>
    <row r="10337" spans="1:5" ht="23.25" customHeight="1">
      <c r="A10337" s="5" t="s">
        <v>41</v>
      </c>
      <c r="B10337" s="79">
        <f>VLOOKUP($I10321,DATA!$A$1:$V$200,7,FALSE)</f>
        <v>0</v>
      </c>
      <c r="C10337" s="79"/>
      <c r="D10337" s="79"/>
      <c r="E10337" s="79"/>
    </row>
    <row r="10338" spans="1:5" ht="23.25" customHeight="1">
      <c r="A10338" s="5" t="s">
        <v>42</v>
      </c>
      <c r="B10338" s="79">
        <f>VLOOKUP($I10321,DATA!$A$1:$V$200,8,FALSE)</f>
        <v>0</v>
      </c>
      <c r="C10338" s="79"/>
      <c r="D10338" s="79"/>
      <c r="E10338" s="79"/>
    </row>
    <row r="10339" spans="1:5" ht="25.5">
      <c r="A10339" s="5" t="s">
        <v>43</v>
      </c>
      <c r="B10339" s="79">
        <f>VLOOKUP($I10321,DATA!$A$1:$V$200,9,FALSE)</f>
        <v>0</v>
      </c>
      <c r="C10339" s="79"/>
      <c r="D10339" s="79"/>
      <c r="E10339" s="79"/>
    </row>
    <row r="10340" spans="1:5" ht="22.5" customHeight="1">
      <c r="A10340" s="80" t="s">
        <v>44</v>
      </c>
      <c r="B10340" s="80"/>
      <c r="C10340" s="80"/>
      <c r="D10340" s="80"/>
      <c r="E10340" s="80"/>
    </row>
    <row r="10341" spans="1:5" ht="18.75" customHeight="1">
      <c r="A10341" s="72" t="s">
        <v>58</v>
      </c>
      <c r="B10341" s="72"/>
      <c r="C10341" s="72"/>
      <c r="D10341" s="72"/>
      <c r="E10341" s="72"/>
    </row>
    <row r="10342" spans="1:5" ht="22.5" customHeight="1">
      <c r="A10342" s="26" t="s">
        <v>74</v>
      </c>
    </row>
    <row r="10343" spans="1:5" ht="18" customHeight="1">
      <c r="A10343" s="44" t="s">
        <v>59</v>
      </c>
      <c r="B10343" s="73" t="s">
        <v>60</v>
      </c>
      <c r="C10343" s="74"/>
      <c r="D10343" s="73" t="s">
        <v>61</v>
      </c>
      <c r="E10343" s="74"/>
    </row>
    <row r="10344" spans="1:5" ht="37.5" customHeight="1">
      <c r="A10344" s="28" t="s">
        <v>62</v>
      </c>
      <c r="B10344" s="65" t="e">
        <f t="shared" ref="B10344" si="3666">HLOOKUP(D10344,$I$23:$M$32,2,FALSE)</f>
        <v>#N/A</v>
      </c>
      <c r="C10344" s="66"/>
      <c r="D10344" s="68">
        <f>VLOOKUP($I10321,DATA!$A$1:$V$200,10,FALSE)</f>
        <v>0</v>
      </c>
      <c r="E10344" s="69"/>
    </row>
    <row r="10345" spans="1:5" ht="37.5" customHeight="1">
      <c r="A10345" s="28" t="s">
        <v>63</v>
      </c>
      <c r="B10345" s="65" t="e">
        <f t="shared" ref="B10345" si="3667">HLOOKUP(D10344,$I$23:$M$32,3,FALSE)</f>
        <v>#N/A</v>
      </c>
      <c r="C10345" s="66"/>
      <c r="D10345" s="68">
        <f>VLOOKUP($I10321,DATA!$A$1:$V$200,11,FALSE)</f>
        <v>0</v>
      </c>
      <c r="E10345" s="69"/>
    </row>
    <row r="10346" spans="1:5" ht="37.5" customHeight="1">
      <c r="A10346" s="28" t="s">
        <v>64</v>
      </c>
      <c r="B10346" s="65" t="e">
        <f t="shared" ref="B10346" si="3668">HLOOKUP(D10344,$I$23:$M$32,4,FALSE)</f>
        <v>#N/A</v>
      </c>
      <c r="C10346" s="66"/>
      <c r="D10346" s="68">
        <f>VLOOKUP($I10321,DATA!$A$1:$V$200,12,FALSE)</f>
        <v>0</v>
      </c>
      <c r="E10346" s="69"/>
    </row>
    <row r="10347" spans="1:5" ht="21.75" customHeight="1">
      <c r="A10347" s="26" t="s">
        <v>75</v>
      </c>
    </row>
    <row r="10348" spans="1:5" ht="18" customHeight="1">
      <c r="A10348" s="75" t="s">
        <v>65</v>
      </c>
      <c r="B10348" s="73" t="s">
        <v>60</v>
      </c>
      <c r="C10348" s="74"/>
      <c r="D10348" s="73" t="s">
        <v>61</v>
      </c>
      <c r="E10348" s="74"/>
    </row>
    <row r="10349" spans="1:5" ht="37.5" customHeight="1">
      <c r="A10349" s="76"/>
      <c r="B10349" s="65" t="e">
        <f t="shared" ref="B10349" si="3669">HLOOKUP(D10344,$I$23:$M$32,5,FALSE)</f>
        <v>#N/A</v>
      </c>
      <c r="C10349" s="66"/>
      <c r="D10349" s="68">
        <f>VLOOKUP($I10321,DATA!$A$1:$V$200,13,FALSE)</f>
        <v>0</v>
      </c>
      <c r="E10349" s="69"/>
    </row>
    <row r="10350" spans="1:5" ht="22.5" customHeight="1">
      <c r="A10350" s="26" t="s">
        <v>76</v>
      </c>
    </row>
    <row r="10351" spans="1:5" ht="18" customHeight="1">
      <c r="A10351" s="77" t="s">
        <v>66</v>
      </c>
      <c r="B10351" s="73" t="s">
        <v>60</v>
      </c>
      <c r="C10351" s="74"/>
      <c r="D10351" s="73" t="s">
        <v>61</v>
      </c>
      <c r="E10351" s="74"/>
    </row>
    <row r="10352" spans="1:5" ht="37.5" customHeight="1">
      <c r="A10352" s="78"/>
      <c r="B10352" s="65" t="e">
        <f t="shared" ref="B10352" si="3670">HLOOKUP(D10344,$I$23:$M$32,6,FALSE)</f>
        <v>#N/A</v>
      </c>
      <c r="C10352" s="66"/>
      <c r="D10352" s="68">
        <f>VLOOKUP($I10321,DATA!$A$1:$V$200,14,FALSE)</f>
        <v>0</v>
      </c>
      <c r="E10352" s="69"/>
    </row>
    <row r="10353" spans="1:13" ht="22.5" customHeight="1">
      <c r="A10353" s="26" t="s">
        <v>77</v>
      </c>
    </row>
    <row r="10354" spans="1:13" ht="30" customHeight="1">
      <c r="A10354" s="27" t="s">
        <v>67</v>
      </c>
      <c r="B10354" s="73" t="s">
        <v>60</v>
      </c>
      <c r="C10354" s="74"/>
      <c r="D10354" s="73" t="s">
        <v>61</v>
      </c>
      <c r="E10354" s="74"/>
    </row>
    <row r="10355" spans="1:13" ht="37.5" customHeight="1">
      <c r="A10355" s="28" t="s">
        <v>68</v>
      </c>
      <c r="B10355" s="65" t="e">
        <f t="shared" ref="B10355" si="3671">HLOOKUP(D10344,$I$23:$M$32,7,FALSE)</f>
        <v>#N/A</v>
      </c>
      <c r="C10355" s="66"/>
      <c r="D10355" s="68">
        <f>VLOOKUP($I10321,DATA!$A$1:$V$200,15,FALSE)</f>
        <v>0</v>
      </c>
      <c r="E10355" s="69"/>
    </row>
    <row r="10356" spans="1:13" ht="37.5" customHeight="1">
      <c r="A10356" s="28" t="s">
        <v>69</v>
      </c>
      <c r="B10356" s="65" t="e">
        <f t="shared" ref="B10356" si="3672">HLOOKUP(D10344,$I$23:$M$32,8,FALSE)</f>
        <v>#N/A</v>
      </c>
      <c r="C10356" s="66"/>
      <c r="D10356" s="68">
        <f>VLOOKUP($I10321,DATA!$A$1:$V$200,16,FALSE)</f>
        <v>0</v>
      </c>
      <c r="E10356" s="69"/>
    </row>
    <row r="10357" spans="1:13" ht="45" customHeight="1">
      <c r="A10357" s="29" t="s">
        <v>70</v>
      </c>
      <c r="B10357" s="65" t="e">
        <f t="shared" ref="B10357" si="3673">HLOOKUP(D10344,$I$23:$M$32,9,FALSE)</f>
        <v>#N/A</v>
      </c>
      <c r="C10357" s="66"/>
      <c r="D10357" s="68">
        <f>VLOOKUP($I10321,DATA!$A$1:$V$200,17,FALSE)</f>
        <v>0</v>
      </c>
      <c r="E10357" s="69"/>
    </row>
    <row r="10358" spans="1:13" ht="37.5" customHeight="1">
      <c r="A10358" s="28" t="s">
        <v>71</v>
      </c>
      <c r="B10358" s="65" t="e">
        <f t="shared" ref="B10358" si="3674">HLOOKUP(D10344,$I$23:$M$32,10,FALSE)</f>
        <v>#N/A</v>
      </c>
      <c r="C10358" s="66"/>
      <c r="D10358" s="68">
        <f>VLOOKUP($I10321,DATA!$A$1:$V$200,18,FALSE)</f>
        <v>0</v>
      </c>
      <c r="E10358" s="69"/>
    </row>
    <row r="10359" spans="1:13" ht="37.5" customHeight="1">
      <c r="A10359" s="30"/>
      <c r="B10359" s="31"/>
      <c r="C10359" s="31"/>
      <c r="D10359" s="32"/>
      <c r="E10359" s="32"/>
    </row>
    <row r="10360" spans="1:13" ht="18.75" customHeight="1">
      <c r="A10360" s="72" t="s">
        <v>72</v>
      </c>
      <c r="B10360" s="72"/>
      <c r="C10360" s="72"/>
      <c r="D10360" s="72"/>
      <c r="E10360" s="72"/>
    </row>
    <row r="10361" spans="1:13" ht="22.5" customHeight="1">
      <c r="A10361" s="26" t="s">
        <v>78</v>
      </c>
    </row>
    <row r="10362" spans="1:13" ht="30" customHeight="1">
      <c r="A10362" s="27" t="s">
        <v>73</v>
      </c>
      <c r="B10362" s="73" t="s">
        <v>60</v>
      </c>
      <c r="C10362" s="74"/>
      <c r="D10362" s="73" t="s">
        <v>61</v>
      </c>
      <c r="E10362" s="74"/>
      <c r="I10362" s="1" t="s">
        <v>26</v>
      </c>
      <c r="J10362" s="1" t="s">
        <v>25</v>
      </c>
      <c r="K10362" s="1" t="s">
        <v>194</v>
      </c>
      <c r="L10362" s="1" t="s">
        <v>195</v>
      </c>
      <c r="M10362" s="1" t="s">
        <v>196</v>
      </c>
    </row>
    <row r="10363" spans="1:13" ht="52.5" customHeight="1">
      <c r="A10363" s="29" t="str">
        <f>GRD!$L$4</f>
        <v>SELECT</v>
      </c>
      <c r="B10363" s="65" t="e">
        <f t="shared" ref="B10363:B10364" si="3675">HLOOKUP(D10363,$I$42:$M$44,$G10363,FALSE)</f>
        <v>#N/A</v>
      </c>
      <c r="C10363" s="66"/>
      <c r="D10363" s="68">
        <f>VLOOKUP($I10321,DATA!$A$1:$V$200,19,FALSE)</f>
        <v>0</v>
      </c>
      <c r="E10363" s="69"/>
      <c r="G10363" s="1">
        <v>2</v>
      </c>
      <c r="H10363" s="1" t="str">
        <f t="shared" ref="H10363:H10364" si="3676">A10363</f>
        <v>SELECT</v>
      </c>
      <c r="I10363" s="1" t="e">
        <f t="shared" ref="I10363:I10364" si="3677">VLOOKUP($H10363,$H$3:$M$15,2,FALSE)</f>
        <v>#N/A</v>
      </c>
      <c r="J10363" s="1" t="e">
        <f t="shared" ref="J10363:J10364" si="3678">VLOOKUP($H10363,$H$3:$M$15,3,FALSE)</f>
        <v>#N/A</v>
      </c>
      <c r="K10363" s="1" t="e">
        <f t="shared" ref="K10363:K10364" si="3679">VLOOKUP($H10363,$H$3:$M$15,4,FALSE)</f>
        <v>#N/A</v>
      </c>
      <c r="L10363" s="1" t="e">
        <f t="shared" ref="L10363:L10364" si="3680">VLOOKUP($H10363,$H$3:$M$15,5,FALSE)</f>
        <v>#N/A</v>
      </c>
      <c r="M10363" s="1" t="e">
        <f t="shared" ref="M10363:M10364" si="3681">VLOOKUP($H10363,$H$3:$M$15,6,FALSE)</f>
        <v>#N/A</v>
      </c>
    </row>
    <row r="10364" spans="1:13" ht="52.5" customHeight="1">
      <c r="A10364" s="29" t="str">
        <f>GRD!$M$4</f>
        <v>SELECT</v>
      </c>
      <c r="B10364" s="65" t="e">
        <f t="shared" si="3675"/>
        <v>#N/A</v>
      </c>
      <c r="C10364" s="66"/>
      <c r="D10364" s="68">
        <f>VLOOKUP($I10321,DATA!$A$1:$V$200,20,FALSE)</f>
        <v>0</v>
      </c>
      <c r="E10364" s="69"/>
      <c r="G10364" s="1">
        <v>3</v>
      </c>
      <c r="H10364" s="1" t="str">
        <f t="shared" si="3676"/>
        <v>SELECT</v>
      </c>
      <c r="I10364" s="1" t="e">
        <f t="shared" si="3677"/>
        <v>#N/A</v>
      </c>
      <c r="J10364" s="1" t="e">
        <f t="shared" si="3678"/>
        <v>#N/A</v>
      </c>
      <c r="K10364" s="1" t="e">
        <f t="shared" si="3679"/>
        <v>#N/A</v>
      </c>
      <c r="L10364" s="1" t="e">
        <f t="shared" si="3680"/>
        <v>#N/A</v>
      </c>
      <c r="M10364" s="1" t="e">
        <f t="shared" si="3681"/>
        <v>#N/A</v>
      </c>
    </row>
    <row r="10365" spans="1:13" ht="37.5" customHeight="1">
      <c r="A10365" s="70" t="s">
        <v>79</v>
      </c>
      <c r="B10365" s="70"/>
      <c r="C10365" s="70"/>
      <c r="D10365" s="70"/>
      <c r="E10365" s="70"/>
    </row>
    <row r="10366" spans="1:13" ht="12" customHeight="1">
      <c r="A10366" s="33"/>
      <c r="B10366" s="33"/>
      <c r="C10366" s="33"/>
      <c r="D10366" s="33"/>
      <c r="E10366" s="33"/>
    </row>
    <row r="10367" spans="1:13" ht="30" customHeight="1">
      <c r="A10367" s="27" t="s">
        <v>73</v>
      </c>
      <c r="B10367" s="71" t="s">
        <v>60</v>
      </c>
      <c r="C10367" s="71"/>
      <c r="D10367" s="71" t="s">
        <v>61</v>
      </c>
      <c r="E10367" s="71"/>
      <c r="I10367" s="1" t="s">
        <v>26</v>
      </c>
      <c r="J10367" s="1" t="s">
        <v>25</v>
      </c>
      <c r="K10367" s="1" t="s">
        <v>194</v>
      </c>
      <c r="L10367" s="1" t="s">
        <v>195</v>
      </c>
      <c r="M10367" s="1" t="s">
        <v>196</v>
      </c>
    </row>
    <row r="10368" spans="1:13" ht="52.5" customHeight="1">
      <c r="A10368" s="29" t="str">
        <f>GRD!$N$4</f>
        <v>SELECT</v>
      </c>
      <c r="B10368" s="65" t="e">
        <f t="shared" ref="B10368:B10369" si="3682">HLOOKUP(D10368,$I$47:$M$49,$G10368,FALSE)</f>
        <v>#N/A</v>
      </c>
      <c r="C10368" s="66"/>
      <c r="D10368" s="67">
        <f>VLOOKUP($I10321,DATA!$A$1:$V$200,21,FALSE)</f>
        <v>0</v>
      </c>
      <c r="E10368" s="67"/>
      <c r="G10368" s="1">
        <v>2</v>
      </c>
      <c r="H10368" s="1" t="str">
        <f t="shared" ref="H10368:H10369" si="3683">A10368</f>
        <v>SELECT</v>
      </c>
      <c r="I10368" s="1" t="e">
        <f t="shared" ref="I10368:I10429" si="3684">VLOOKUP($H10368,$H$3:$M$15,2,FALSE)</f>
        <v>#N/A</v>
      </c>
      <c r="J10368" s="1" t="e">
        <f t="shared" ref="J10368:J10429" si="3685">VLOOKUP($H10368,$H$3:$M$15,3,FALSE)</f>
        <v>#N/A</v>
      </c>
      <c r="K10368" s="1" t="e">
        <f t="shared" ref="K10368:K10429" si="3686">VLOOKUP($H10368,$H$3:$M$15,4,FALSE)</f>
        <v>#N/A</v>
      </c>
      <c r="L10368" s="1" t="e">
        <f t="shared" ref="L10368:L10429" si="3687">VLOOKUP($H10368,$H$3:$M$15,5,FALSE)</f>
        <v>#N/A</v>
      </c>
      <c r="M10368" s="1" t="e">
        <f t="shared" ref="M10368:M10429" si="3688">VLOOKUP($H10368,$H$3:$M$15,6,FALSE)</f>
        <v>#N/A</v>
      </c>
    </row>
    <row r="10369" spans="1:13" ht="52.5" customHeight="1">
      <c r="A10369" s="29" t="str">
        <f>GRD!$O$4</f>
        <v>SELECT</v>
      </c>
      <c r="B10369" s="65" t="e">
        <f t="shared" si="3682"/>
        <v>#N/A</v>
      </c>
      <c r="C10369" s="66"/>
      <c r="D10369" s="67">
        <f>VLOOKUP($I10321,DATA!$A$1:$V$200,22,FALSE)</f>
        <v>0</v>
      </c>
      <c r="E10369" s="67"/>
      <c r="G10369" s="1">
        <v>3</v>
      </c>
      <c r="H10369" s="1" t="str">
        <f t="shared" si="3683"/>
        <v>SELECT</v>
      </c>
      <c r="I10369" s="1" t="e">
        <f t="shared" si="3684"/>
        <v>#N/A</v>
      </c>
      <c r="J10369" s="1" t="e">
        <f t="shared" si="3685"/>
        <v>#N/A</v>
      </c>
      <c r="K10369" s="1" t="e">
        <f t="shared" si="3686"/>
        <v>#N/A</v>
      </c>
      <c r="L10369" s="1" t="e">
        <f t="shared" si="3687"/>
        <v>#N/A</v>
      </c>
      <c r="M10369" s="1" t="e">
        <f t="shared" si="3688"/>
        <v>#N/A</v>
      </c>
    </row>
    <row r="10375" spans="1:13">
      <c r="A10375" s="64" t="s">
        <v>80</v>
      </c>
      <c r="B10375" s="64"/>
      <c r="C10375" s="64" t="s">
        <v>81</v>
      </c>
      <c r="D10375" s="64"/>
      <c r="E10375" s="64"/>
    </row>
    <row r="10376" spans="1:13">
      <c r="C10376" s="64" t="s">
        <v>82</v>
      </c>
      <c r="D10376" s="64"/>
      <c r="E10376" s="64"/>
    </row>
    <row r="10377" spans="1:13">
      <c r="A10377" s="1" t="s">
        <v>84</v>
      </c>
    </row>
    <row r="10379" spans="1:13">
      <c r="A10379" s="1" t="s">
        <v>83</v>
      </c>
    </row>
    <row r="10381" spans="1:13" s="21" customFormat="1" ht="18.75" customHeight="1">
      <c r="A10381" s="89" t="s">
        <v>34</v>
      </c>
      <c r="B10381" s="89"/>
      <c r="C10381" s="89"/>
      <c r="D10381" s="89"/>
      <c r="E10381" s="89"/>
      <c r="I10381" s="21">
        <f t="shared" ref="I10381" si="3689">I10321+1</f>
        <v>174</v>
      </c>
    </row>
    <row r="10382" spans="1:13" s="21" customFormat="1" ht="30" customHeight="1">
      <c r="A10382" s="90" t="s">
        <v>35</v>
      </c>
      <c r="B10382" s="90"/>
      <c r="C10382" s="90"/>
      <c r="D10382" s="90"/>
      <c r="E10382" s="90"/>
      <c r="H10382" s="1"/>
      <c r="I10382" s="1"/>
      <c r="J10382" s="1"/>
      <c r="K10382" s="1"/>
      <c r="L10382" s="1"/>
      <c r="M10382" s="1"/>
    </row>
    <row r="10383" spans="1:13" ht="18.75" customHeight="1">
      <c r="A10383" s="22" t="s">
        <v>49</v>
      </c>
      <c r="B10383" s="91" t="str">
        <f>IF((SCH!$B$2=""),"",SCH!$B$2)</f>
        <v/>
      </c>
      <c r="C10383" s="91"/>
      <c r="D10383" s="91"/>
      <c r="E10383" s="92"/>
    </row>
    <row r="10384" spans="1:13" ht="18.75" customHeight="1">
      <c r="A10384" s="23" t="s">
        <v>50</v>
      </c>
      <c r="B10384" s="82" t="str">
        <f>IF((SCH!$B$3=""),"",SCH!$B$3)</f>
        <v/>
      </c>
      <c r="C10384" s="82"/>
      <c r="D10384" s="82"/>
      <c r="E10384" s="83"/>
    </row>
    <row r="10385" spans="1:13" ht="18.75" customHeight="1">
      <c r="A10385" s="23" t="s">
        <v>56</v>
      </c>
      <c r="B10385" s="46" t="str">
        <f>IF((SCH!$B$4=""),"",SCH!$B$4)</f>
        <v/>
      </c>
      <c r="C10385" s="24" t="s">
        <v>57</v>
      </c>
      <c r="D10385" s="82" t="str">
        <f>IF((SCH!$B$5=""),"",SCH!$B$5)</f>
        <v/>
      </c>
      <c r="E10385" s="83"/>
    </row>
    <row r="10386" spans="1:13" ht="18.75" customHeight="1">
      <c r="A10386" s="23" t="s">
        <v>51</v>
      </c>
      <c r="B10386" s="82" t="str">
        <f>IF((SCH!$B$6=""),"",SCH!$B$6)</f>
        <v/>
      </c>
      <c r="C10386" s="82"/>
      <c r="D10386" s="82"/>
      <c r="E10386" s="83"/>
    </row>
    <row r="10387" spans="1:13" ht="18.75" customHeight="1">
      <c r="A10387" s="23" t="s">
        <v>52</v>
      </c>
      <c r="B10387" s="82" t="str">
        <f>IF((SCH!$B$7=""),"",SCH!$B$7)</f>
        <v/>
      </c>
      <c r="C10387" s="82"/>
      <c r="D10387" s="82"/>
      <c r="E10387" s="83"/>
    </row>
    <row r="10388" spans="1:13" ht="18.75" customHeight="1">
      <c r="A10388" s="25" t="s">
        <v>53</v>
      </c>
      <c r="B10388" s="84" t="str">
        <f>IF((SCH!$B$8=""),"",SCH!$B$8)</f>
        <v/>
      </c>
      <c r="C10388" s="84"/>
      <c r="D10388" s="84"/>
      <c r="E10388" s="85"/>
    </row>
    <row r="10389" spans="1:13" ht="26.25" customHeight="1">
      <c r="A10389" s="86" t="s">
        <v>36</v>
      </c>
      <c r="B10389" s="86"/>
      <c r="C10389" s="86"/>
      <c r="D10389" s="86"/>
      <c r="E10389" s="86"/>
    </row>
    <row r="10390" spans="1:13" s="21" customFormat="1" ht="15" customHeight="1">
      <c r="A10390" s="87" t="s">
        <v>37</v>
      </c>
      <c r="B10390" s="87"/>
      <c r="C10390" s="87"/>
      <c r="D10390" s="87"/>
      <c r="E10390" s="87"/>
      <c r="H10390" s="1"/>
      <c r="I10390" s="1"/>
      <c r="J10390" s="1"/>
      <c r="K10390" s="1"/>
      <c r="L10390" s="1"/>
      <c r="M10390" s="1"/>
    </row>
    <row r="10391" spans="1:13" s="21" customFormat="1">
      <c r="A10391" s="88" t="s">
        <v>38</v>
      </c>
      <c r="B10391" s="88"/>
      <c r="C10391" s="88"/>
      <c r="D10391" s="88"/>
      <c r="E10391" s="88"/>
      <c r="H10391" s="1"/>
      <c r="I10391" s="1"/>
      <c r="J10391" s="1"/>
      <c r="K10391" s="1"/>
      <c r="L10391" s="1"/>
      <c r="M10391" s="1"/>
    </row>
    <row r="10392" spans="1:13" ht="26.25" customHeight="1">
      <c r="A10392" s="72" t="s">
        <v>39</v>
      </c>
      <c r="B10392" s="72"/>
      <c r="C10392" s="72"/>
      <c r="D10392" s="72"/>
      <c r="E10392" s="72"/>
    </row>
    <row r="10393" spans="1:13" ht="23.25">
      <c r="A10393" s="5" t="s">
        <v>45</v>
      </c>
      <c r="B10393" s="45">
        <f>VLOOKUP($I10381,DATA!$A$1:$V$200,2,FALSE)</f>
        <v>0</v>
      </c>
      <c r="C10393" s="43" t="s">
        <v>48</v>
      </c>
      <c r="D10393" s="81">
        <f>VLOOKUP($I10381,DATA!$A$1:$V$200,3,FALSE)</f>
        <v>0</v>
      </c>
      <c r="E10393" s="81"/>
    </row>
    <row r="10394" spans="1:13" ht="23.25">
      <c r="A10394" s="5" t="s">
        <v>46</v>
      </c>
      <c r="B10394" s="79">
        <f>VLOOKUP($I10381,DATA!$A$1:$V$200,4,FALSE)</f>
        <v>0</v>
      </c>
      <c r="C10394" s="79"/>
      <c r="D10394" s="79"/>
      <c r="E10394" s="79"/>
    </row>
    <row r="10395" spans="1:13" ht="23.25">
      <c r="A10395" s="5" t="s">
        <v>47</v>
      </c>
      <c r="B10395" s="79">
        <f>VLOOKUP($I10381,DATA!$A$1:$V$200,5,FALSE)</f>
        <v>0</v>
      </c>
      <c r="C10395" s="79"/>
      <c r="D10395" s="79"/>
      <c r="E10395" s="79"/>
    </row>
    <row r="10396" spans="1:13" ht="23.25" customHeight="1">
      <c r="A10396" s="5" t="s">
        <v>40</v>
      </c>
      <c r="B10396" s="79">
        <f>VLOOKUP($I10381,DATA!$A$1:$V$200,6,FALSE)</f>
        <v>0</v>
      </c>
      <c r="C10396" s="79"/>
      <c r="D10396" s="79"/>
      <c r="E10396" s="79"/>
    </row>
    <row r="10397" spans="1:13" ht="23.25" customHeight="1">
      <c r="A10397" s="5" t="s">
        <v>41</v>
      </c>
      <c r="B10397" s="79">
        <f>VLOOKUP($I10381,DATA!$A$1:$V$200,7,FALSE)</f>
        <v>0</v>
      </c>
      <c r="C10397" s="79"/>
      <c r="D10397" s="79"/>
      <c r="E10397" s="79"/>
    </row>
    <row r="10398" spans="1:13" ht="23.25" customHeight="1">
      <c r="A10398" s="5" t="s">
        <v>42</v>
      </c>
      <c r="B10398" s="79">
        <f>VLOOKUP($I10381,DATA!$A$1:$V$200,8,FALSE)</f>
        <v>0</v>
      </c>
      <c r="C10398" s="79"/>
      <c r="D10398" s="79"/>
      <c r="E10398" s="79"/>
    </row>
    <row r="10399" spans="1:13" ht="25.5">
      <c r="A10399" s="5" t="s">
        <v>43</v>
      </c>
      <c r="B10399" s="79">
        <f>VLOOKUP($I10381,DATA!$A$1:$V$200,9,FALSE)</f>
        <v>0</v>
      </c>
      <c r="C10399" s="79"/>
      <c r="D10399" s="79"/>
      <c r="E10399" s="79"/>
    </row>
    <row r="10400" spans="1:13" ht="22.5" customHeight="1">
      <c r="A10400" s="80" t="s">
        <v>44</v>
      </c>
      <c r="B10400" s="80"/>
      <c r="C10400" s="80"/>
      <c r="D10400" s="80"/>
      <c r="E10400" s="80"/>
    </row>
    <row r="10401" spans="1:5" ht="18.75" customHeight="1">
      <c r="A10401" s="72" t="s">
        <v>58</v>
      </c>
      <c r="B10401" s="72"/>
      <c r="C10401" s="72"/>
      <c r="D10401" s="72"/>
      <c r="E10401" s="72"/>
    </row>
    <row r="10402" spans="1:5" ht="22.5" customHeight="1">
      <c r="A10402" s="26" t="s">
        <v>74</v>
      </c>
    </row>
    <row r="10403" spans="1:5" ht="18" customHeight="1">
      <c r="A10403" s="44" t="s">
        <v>59</v>
      </c>
      <c r="B10403" s="73" t="s">
        <v>60</v>
      </c>
      <c r="C10403" s="74"/>
      <c r="D10403" s="73" t="s">
        <v>61</v>
      </c>
      <c r="E10403" s="74"/>
    </row>
    <row r="10404" spans="1:5" ht="37.5" customHeight="1">
      <c r="A10404" s="28" t="s">
        <v>62</v>
      </c>
      <c r="B10404" s="65" t="e">
        <f t="shared" ref="B10404" si="3690">HLOOKUP(D10404,$I$23:$M$32,2,FALSE)</f>
        <v>#N/A</v>
      </c>
      <c r="C10404" s="66"/>
      <c r="D10404" s="68">
        <f>VLOOKUP($I10381,DATA!$A$1:$V$200,10,FALSE)</f>
        <v>0</v>
      </c>
      <c r="E10404" s="69"/>
    </row>
    <row r="10405" spans="1:5" ht="37.5" customHeight="1">
      <c r="A10405" s="28" t="s">
        <v>63</v>
      </c>
      <c r="B10405" s="65" t="e">
        <f t="shared" ref="B10405" si="3691">HLOOKUP(D10404,$I$23:$M$32,3,FALSE)</f>
        <v>#N/A</v>
      </c>
      <c r="C10405" s="66"/>
      <c r="D10405" s="68">
        <f>VLOOKUP($I10381,DATA!$A$1:$V$200,11,FALSE)</f>
        <v>0</v>
      </c>
      <c r="E10405" s="69"/>
    </row>
    <row r="10406" spans="1:5" ht="37.5" customHeight="1">
      <c r="A10406" s="28" t="s">
        <v>64</v>
      </c>
      <c r="B10406" s="65" t="e">
        <f t="shared" ref="B10406" si="3692">HLOOKUP(D10404,$I$23:$M$32,4,FALSE)</f>
        <v>#N/A</v>
      </c>
      <c r="C10406" s="66"/>
      <c r="D10406" s="68">
        <f>VLOOKUP($I10381,DATA!$A$1:$V$200,12,FALSE)</f>
        <v>0</v>
      </c>
      <c r="E10406" s="69"/>
    </row>
    <row r="10407" spans="1:5" ht="21.75" customHeight="1">
      <c r="A10407" s="26" t="s">
        <v>75</v>
      </c>
    </row>
    <row r="10408" spans="1:5" ht="18" customHeight="1">
      <c r="A10408" s="75" t="s">
        <v>65</v>
      </c>
      <c r="B10408" s="73" t="s">
        <v>60</v>
      </c>
      <c r="C10408" s="74"/>
      <c r="D10408" s="73" t="s">
        <v>61</v>
      </c>
      <c r="E10408" s="74"/>
    </row>
    <row r="10409" spans="1:5" ht="37.5" customHeight="1">
      <c r="A10409" s="76"/>
      <c r="B10409" s="65" t="e">
        <f t="shared" ref="B10409" si="3693">HLOOKUP(D10404,$I$23:$M$32,5,FALSE)</f>
        <v>#N/A</v>
      </c>
      <c r="C10409" s="66"/>
      <c r="D10409" s="68">
        <f>VLOOKUP($I10381,DATA!$A$1:$V$200,13,FALSE)</f>
        <v>0</v>
      </c>
      <c r="E10409" s="69"/>
    </row>
    <row r="10410" spans="1:5" ht="22.5" customHeight="1">
      <c r="A10410" s="26" t="s">
        <v>76</v>
      </c>
    </row>
    <row r="10411" spans="1:5" ht="18" customHeight="1">
      <c r="A10411" s="77" t="s">
        <v>66</v>
      </c>
      <c r="B10411" s="73" t="s">
        <v>60</v>
      </c>
      <c r="C10411" s="74"/>
      <c r="D10411" s="73" t="s">
        <v>61</v>
      </c>
      <c r="E10411" s="74"/>
    </row>
    <row r="10412" spans="1:5" ht="37.5" customHeight="1">
      <c r="A10412" s="78"/>
      <c r="B10412" s="65" t="e">
        <f t="shared" ref="B10412" si="3694">HLOOKUP(D10404,$I$23:$M$32,6,FALSE)</f>
        <v>#N/A</v>
      </c>
      <c r="C10412" s="66"/>
      <c r="D10412" s="68">
        <f>VLOOKUP($I10381,DATA!$A$1:$V$200,14,FALSE)</f>
        <v>0</v>
      </c>
      <c r="E10412" s="69"/>
    </row>
    <row r="10413" spans="1:5" ht="22.5" customHeight="1">
      <c r="A10413" s="26" t="s">
        <v>77</v>
      </c>
    </row>
    <row r="10414" spans="1:5" ht="30" customHeight="1">
      <c r="A10414" s="27" t="s">
        <v>67</v>
      </c>
      <c r="B10414" s="73" t="s">
        <v>60</v>
      </c>
      <c r="C10414" s="74"/>
      <c r="D10414" s="73" t="s">
        <v>61</v>
      </c>
      <c r="E10414" s="74"/>
    </row>
    <row r="10415" spans="1:5" ht="37.5" customHeight="1">
      <c r="A10415" s="28" t="s">
        <v>68</v>
      </c>
      <c r="B10415" s="65" t="e">
        <f t="shared" ref="B10415" si="3695">HLOOKUP(D10404,$I$23:$M$32,7,FALSE)</f>
        <v>#N/A</v>
      </c>
      <c r="C10415" s="66"/>
      <c r="D10415" s="68">
        <f>VLOOKUP($I10381,DATA!$A$1:$V$200,15,FALSE)</f>
        <v>0</v>
      </c>
      <c r="E10415" s="69"/>
    </row>
    <row r="10416" spans="1:5" ht="37.5" customHeight="1">
      <c r="A10416" s="28" t="s">
        <v>69</v>
      </c>
      <c r="B10416" s="65" t="e">
        <f t="shared" ref="B10416" si="3696">HLOOKUP(D10404,$I$23:$M$32,8,FALSE)</f>
        <v>#N/A</v>
      </c>
      <c r="C10416" s="66"/>
      <c r="D10416" s="68">
        <f>VLOOKUP($I10381,DATA!$A$1:$V$200,16,FALSE)</f>
        <v>0</v>
      </c>
      <c r="E10416" s="69"/>
    </row>
    <row r="10417" spans="1:13" ht="45" customHeight="1">
      <c r="A10417" s="29" t="s">
        <v>70</v>
      </c>
      <c r="B10417" s="65" t="e">
        <f t="shared" ref="B10417" si="3697">HLOOKUP(D10404,$I$23:$M$32,9,FALSE)</f>
        <v>#N/A</v>
      </c>
      <c r="C10417" s="66"/>
      <c r="D10417" s="68">
        <f>VLOOKUP($I10381,DATA!$A$1:$V$200,17,FALSE)</f>
        <v>0</v>
      </c>
      <c r="E10417" s="69"/>
    </row>
    <row r="10418" spans="1:13" ht="37.5" customHeight="1">
      <c r="A10418" s="28" t="s">
        <v>71</v>
      </c>
      <c r="B10418" s="65" t="e">
        <f t="shared" ref="B10418" si="3698">HLOOKUP(D10404,$I$23:$M$32,10,FALSE)</f>
        <v>#N/A</v>
      </c>
      <c r="C10418" s="66"/>
      <c r="D10418" s="68">
        <f>VLOOKUP($I10381,DATA!$A$1:$V$200,18,FALSE)</f>
        <v>0</v>
      </c>
      <c r="E10418" s="69"/>
    </row>
    <row r="10419" spans="1:13" ht="37.5" customHeight="1">
      <c r="A10419" s="30"/>
      <c r="B10419" s="31"/>
      <c r="C10419" s="31"/>
      <c r="D10419" s="32"/>
      <c r="E10419" s="32"/>
    </row>
    <row r="10420" spans="1:13" ht="18.75" customHeight="1">
      <c r="A10420" s="72" t="s">
        <v>72</v>
      </c>
      <c r="B10420" s="72"/>
      <c r="C10420" s="72"/>
      <c r="D10420" s="72"/>
      <c r="E10420" s="72"/>
    </row>
    <row r="10421" spans="1:13" ht="22.5" customHeight="1">
      <c r="A10421" s="26" t="s">
        <v>78</v>
      </c>
    </row>
    <row r="10422" spans="1:13" ht="30" customHeight="1">
      <c r="A10422" s="27" t="s">
        <v>73</v>
      </c>
      <c r="B10422" s="73" t="s">
        <v>60</v>
      </c>
      <c r="C10422" s="74"/>
      <c r="D10422" s="73" t="s">
        <v>61</v>
      </c>
      <c r="E10422" s="74"/>
      <c r="I10422" s="1" t="s">
        <v>26</v>
      </c>
      <c r="J10422" s="1" t="s">
        <v>25</v>
      </c>
      <c r="K10422" s="1" t="s">
        <v>194</v>
      </c>
      <c r="L10422" s="1" t="s">
        <v>195</v>
      </c>
      <c r="M10422" s="1" t="s">
        <v>196</v>
      </c>
    </row>
    <row r="10423" spans="1:13" ht="52.5" customHeight="1">
      <c r="A10423" s="29" t="str">
        <f>GRD!$L$4</f>
        <v>SELECT</v>
      </c>
      <c r="B10423" s="65" t="e">
        <f t="shared" ref="B10423:B10424" si="3699">HLOOKUP(D10423,$I$42:$M$44,$G10423,FALSE)</f>
        <v>#N/A</v>
      </c>
      <c r="C10423" s="66"/>
      <c r="D10423" s="68">
        <f>VLOOKUP($I10381,DATA!$A$1:$V$200,19,FALSE)</f>
        <v>0</v>
      </c>
      <c r="E10423" s="69"/>
      <c r="G10423" s="1">
        <v>2</v>
      </c>
      <c r="H10423" s="1" t="str">
        <f t="shared" ref="H10423:H10424" si="3700">A10423</f>
        <v>SELECT</v>
      </c>
      <c r="I10423" s="1" t="e">
        <f t="shared" ref="I10423:I10424" si="3701">VLOOKUP($H10423,$H$3:$M$15,2,FALSE)</f>
        <v>#N/A</v>
      </c>
      <c r="J10423" s="1" t="e">
        <f t="shared" ref="J10423:J10424" si="3702">VLOOKUP($H10423,$H$3:$M$15,3,FALSE)</f>
        <v>#N/A</v>
      </c>
      <c r="K10423" s="1" t="e">
        <f t="shared" ref="K10423:K10424" si="3703">VLOOKUP($H10423,$H$3:$M$15,4,FALSE)</f>
        <v>#N/A</v>
      </c>
      <c r="L10423" s="1" t="e">
        <f t="shared" ref="L10423:L10424" si="3704">VLOOKUP($H10423,$H$3:$M$15,5,FALSE)</f>
        <v>#N/A</v>
      </c>
      <c r="M10423" s="1" t="e">
        <f t="shared" ref="M10423:M10424" si="3705">VLOOKUP($H10423,$H$3:$M$15,6,FALSE)</f>
        <v>#N/A</v>
      </c>
    </row>
    <row r="10424" spans="1:13" ht="52.5" customHeight="1">
      <c r="A10424" s="29" t="str">
        <f>GRD!$M$4</f>
        <v>SELECT</v>
      </c>
      <c r="B10424" s="65" t="e">
        <f t="shared" si="3699"/>
        <v>#N/A</v>
      </c>
      <c r="C10424" s="66"/>
      <c r="D10424" s="68">
        <f>VLOOKUP($I10381,DATA!$A$1:$V$200,20,FALSE)</f>
        <v>0</v>
      </c>
      <c r="E10424" s="69"/>
      <c r="G10424" s="1">
        <v>3</v>
      </c>
      <c r="H10424" s="1" t="str">
        <f t="shared" si="3700"/>
        <v>SELECT</v>
      </c>
      <c r="I10424" s="1" t="e">
        <f t="shared" si="3701"/>
        <v>#N/A</v>
      </c>
      <c r="J10424" s="1" t="e">
        <f t="shared" si="3702"/>
        <v>#N/A</v>
      </c>
      <c r="K10424" s="1" t="e">
        <f t="shared" si="3703"/>
        <v>#N/A</v>
      </c>
      <c r="L10424" s="1" t="e">
        <f t="shared" si="3704"/>
        <v>#N/A</v>
      </c>
      <c r="M10424" s="1" t="e">
        <f t="shared" si="3705"/>
        <v>#N/A</v>
      </c>
    </row>
    <row r="10425" spans="1:13" ht="37.5" customHeight="1">
      <c r="A10425" s="70" t="s">
        <v>79</v>
      </c>
      <c r="B10425" s="70"/>
      <c r="C10425" s="70"/>
      <c r="D10425" s="70"/>
      <c r="E10425" s="70"/>
    </row>
    <row r="10426" spans="1:13" ht="12" customHeight="1">
      <c r="A10426" s="33"/>
      <c r="B10426" s="33"/>
      <c r="C10426" s="33"/>
      <c r="D10426" s="33"/>
      <c r="E10426" s="33"/>
    </row>
    <row r="10427" spans="1:13" ht="30" customHeight="1">
      <c r="A10427" s="27" t="s">
        <v>73</v>
      </c>
      <c r="B10427" s="71" t="s">
        <v>60</v>
      </c>
      <c r="C10427" s="71"/>
      <c r="D10427" s="71" t="s">
        <v>61</v>
      </c>
      <c r="E10427" s="71"/>
      <c r="I10427" s="1" t="s">
        <v>26</v>
      </c>
      <c r="J10427" s="1" t="s">
        <v>25</v>
      </c>
      <c r="K10427" s="1" t="s">
        <v>194</v>
      </c>
      <c r="L10427" s="1" t="s">
        <v>195</v>
      </c>
      <c r="M10427" s="1" t="s">
        <v>196</v>
      </c>
    </row>
    <row r="10428" spans="1:13" ht="52.5" customHeight="1">
      <c r="A10428" s="29" t="str">
        <f>GRD!$N$4</f>
        <v>SELECT</v>
      </c>
      <c r="B10428" s="65" t="e">
        <f t="shared" ref="B10428:B10429" si="3706">HLOOKUP(D10428,$I$47:$M$49,$G10428,FALSE)</f>
        <v>#N/A</v>
      </c>
      <c r="C10428" s="66"/>
      <c r="D10428" s="67">
        <f>VLOOKUP($I10381,DATA!$A$1:$V$200,21,FALSE)</f>
        <v>0</v>
      </c>
      <c r="E10428" s="67"/>
      <c r="G10428" s="1">
        <v>2</v>
      </c>
      <c r="H10428" s="1" t="str">
        <f t="shared" ref="H10428:H10429" si="3707">A10428</f>
        <v>SELECT</v>
      </c>
      <c r="I10428" s="1" t="e">
        <f t="shared" si="3684"/>
        <v>#N/A</v>
      </c>
      <c r="J10428" s="1" t="e">
        <f t="shared" si="3685"/>
        <v>#N/A</v>
      </c>
      <c r="K10428" s="1" t="e">
        <f t="shared" si="3686"/>
        <v>#N/A</v>
      </c>
      <c r="L10428" s="1" t="e">
        <f t="shared" si="3687"/>
        <v>#N/A</v>
      </c>
      <c r="M10428" s="1" t="e">
        <f t="shared" si="3688"/>
        <v>#N/A</v>
      </c>
    </row>
    <row r="10429" spans="1:13" ht="52.5" customHeight="1">
      <c r="A10429" s="29" t="str">
        <f>GRD!$O$4</f>
        <v>SELECT</v>
      </c>
      <c r="B10429" s="65" t="e">
        <f t="shared" si="3706"/>
        <v>#N/A</v>
      </c>
      <c r="C10429" s="66"/>
      <c r="D10429" s="67">
        <f>VLOOKUP($I10381,DATA!$A$1:$V$200,22,FALSE)</f>
        <v>0</v>
      </c>
      <c r="E10429" s="67"/>
      <c r="G10429" s="1">
        <v>3</v>
      </c>
      <c r="H10429" s="1" t="str">
        <f t="shared" si="3707"/>
        <v>SELECT</v>
      </c>
      <c r="I10429" s="1" t="e">
        <f t="shared" si="3684"/>
        <v>#N/A</v>
      </c>
      <c r="J10429" s="1" t="e">
        <f t="shared" si="3685"/>
        <v>#N/A</v>
      </c>
      <c r="K10429" s="1" t="e">
        <f t="shared" si="3686"/>
        <v>#N/A</v>
      </c>
      <c r="L10429" s="1" t="e">
        <f t="shared" si="3687"/>
        <v>#N/A</v>
      </c>
      <c r="M10429" s="1" t="e">
        <f t="shared" si="3688"/>
        <v>#N/A</v>
      </c>
    </row>
    <row r="10435" spans="1:13">
      <c r="A10435" s="64" t="s">
        <v>80</v>
      </c>
      <c r="B10435" s="64"/>
      <c r="C10435" s="64" t="s">
        <v>81</v>
      </c>
      <c r="D10435" s="64"/>
      <c r="E10435" s="64"/>
    </row>
    <row r="10436" spans="1:13">
      <c r="C10436" s="64" t="s">
        <v>82</v>
      </c>
      <c r="D10436" s="64"/>
      <c r="E10436" s="64"/>
    </row>
    <row r="10437" spans="1:13">
      <c r="A10437" s="1" t="s">
        <v>84</v>
      </c>
    </row>
    <row r="10439" spans="1:13">
      <c r="A10439" s="1" t="s">
        <v>83</v>
      </c>
    </row>
    <row r="10441" spans="1:13" s="21" customFormat="1" ht="18.75" customHeight="1">
      <c r="A10441" s="89" t="s">
        <v>34</v>
      </c>
      <c r="B10441" s="89"/>
      <c r="C10441" s="89"/>
      <c r="D10441" s="89"/>
      <c r="E10441" s="89"/>
      <c r="I10441" s="21">
        <f t="shared" ref="I10441" si="3708">I10381+1</f>
        <v>175</v>
      </c>
    </row>
    <row r="10442" spans="1:13" s="21" customFormat="1" ht="30" customHeight="1">
      <c r="A10442" s="90" t="s">
        <v>35</v>
      </c>
      <c r="B10442" s="90"/>
      <c r="C10442" s="90"/>
      <c r="D10442" s="90"/>
      <c r="E10442" s="90"/>
      <c r="H10442" s="1"/>
      <c r="I10442" s="1"/>
      <c r="J10442" s="1"/>
      <c r="K10442" s="1"/>
      <c r="L10442" s="1"/>
      <c r="M10442" s="1"/>
    </row>
    <row r="10443" spans="1:13" ht="18.75" customHeight="1">
      <c r="A10443" s="22" t="s">
        <v>49</v>
      </c>
      <c r="B10443" s="91" t="str">
        <f>IF((SCH!$B$2=""),"",SCH!$B$2)</f>
        <v/>
      </c>
      <c r="C10443" s="91"/>
      <c r="D10443" s="91"/>
      <c r="E10443" s="92"/>
    </row>
    <row r="10444" spans="1:13" ht="18.75" customHeight="1">
      <c r="A10444" s="23" t="s">
        <v>50</v>
      </c>
      <c r="B10444" s="82" t="str">
        <f>IF((SCH!$B$3=""),"",SCH!$B$3)</f>
        <v/>
      </c>
      <c r="C10444" s="82"/>
      <c r="D10444" s="82"/>
      <c r="E10444" s="83"/>
    </row>
    <row r="10445" spans="1:13" ht="18.75" customHeight="1">
      <c r="A10445" s="23" t="s">
        <v>56</v>
      </c>
      <c r="B10445" s="46" t="str">
        <f>IF((SCH!$B$4=""),"",SCH!$B$4)</f>
        <v/>
      </c>
      <c r="C10445" s="24" t="s">
        <v>57</v>
      </c>
      <c r="D10445" s="82" t="str">
        <f>IF((SCH!$B$5=""),"",SCH!$B$5)</f>
        <v/>
      </c>
      <c r="E10445" s="83"/>
    </row>
    <row r="10446" spans="1:13" ht="18.75" customHeight="1">
      <c r="A10446" s="23" t="s">
        <v>51</v>
      </c>
      <c r="B10446" s="82" t="str">
        <f>IF((SCH!$B$6=""),"",SCH!$B$6)</f>
        <v/>
      </c>
      <c r="C10446" s="82"/>
      <c r="D10446" s="82"/>
      <c r="E10446" s="83"/>
    </row>
    <row r="10447" spans="1:13" ht="18.75" customHeight="1">
      <c r="A10447" s="23" t="s">
        <v>52</v>
      </c>
      <c r="B10447" s="82" t="str">
        <f>IF((SCH!$B$7=""),"",SCH!$B$7)</f>
        <v/>
      </c>
      <c r="C10447" s="82"/>
      <c r="D10447" s="82"/>
      <c r="E10447" s="83"/>
    </row>
    <row r="10448" spans="1:13" ht="18.75" customHeight="1">
      <c r="A10448" s="25" t="s">
        <v>53</v>
      </c>
      <c r="B10448" s="84" t="str">
        <f>IF((SCH!$B$8=""),"",SCH!$B$8)</f>
        <v/>
      </c>
      <c r="C10448" s="84"/>
      <c r="D10448" s="84"/>
      <c r="E10448" s="85"/>
    </row>
    <row r="10449" spans="1:13" ht="26.25" customHeight="1">
      <c r="A10449" s="86" t="s">
        <v>36</v>
      </c>
      <c r="B10449" s="86"/>
      <c r="C10449" s="86"/>
      <c r="D10449" s="86"/>
      <c r="E10449" s="86"/>
    </row>
    <row r="10450" spans="1:13" s="21" customFormat="1" ht="15" customHeight="1">
      <c r="A10450" s="87" t="s">
        <v>37</v>
      </c>
      <c r="B10450" s="87"/>
      <c r="C10450" s="87"/>
      <c r="D10450" s="87"/>
      <c r="E10450" s="87"/>
      <c r="H10450" s="1"/>
      <c r="I10450" s="1"/>
      <c r="J10450" s="1"/>
      <c r="K10450" s="1"/>
      <c r="L10450" s="1"/>
      <c r="M10450" s="1"/>
    </row>
    <row r="10451" spans="1:13" s="21" customFormat="1">
      <c r="A10451" s="88" t="s">
        <v>38</v>
      </c>
      <c r="B10451" s="88"/>
      <c r="C10451" s="88"/>
      <c r="D10451" s="88"/>
      <c r="E10451" s="88"/>
      <c r="H10451" s="1"/>
      <c r="I10451" s="1"/>
      <c r="J10451" s="1"/>
      <c r="K10451" s="1"/>
      <c r="L10451" s="1"/>
      <c r="M10451" s="1"/>
    </row>
    <row r="10452" spans="1:13" ht="26.25" customHeight="1">
      <c r="A10452" s="72" t="s">
        <v>39</v>
      </c>
      <c r="B10452" s="72"/>
      <c r="C10452" s="72"/>
      <c r="D10452" s="72"/>
      <c r="E10452" s="72"/>
    </row>
    <row r="10453" spans="1:13" ht="23.25">
      <c r="A10453" s="5" t="s">
        <v>45</v>
      </c>
      <c r="B10453" s="45">
        <f>VLOOKUP($I10441,DATA!$A$1:$V$200,2,FALSE)</f>
        <v>0</v>
      </c>
      <c r="C10453" s="43" t="s">
        <v>48</v>
      </c>
      <c r="D10453" s="81">
        <f>VLOOKUP($I10441,DATA!$A$1:$V$200,3,FALSE)</f>
        <v>0</v>
      </c>
      <c r="E10453" s="81"/>
    </row>
    <row r="10454" spans="1:13" ht="23.25">
      <c r="A10454" s="5" t="s">
        <v>46</v>
      </c>
      <c r="B10454" s="79">
        <f>VLOOKUP($I10441,DATA!$A$1:$V$200,4,FALSE)</f>
        <v>0</v>
      </c>
      <c r="C10454" s="79"/>
      <c r="D10454" s="79"/>
      <c r="E10454" s="79"/>
    </row>
    <row r="10455" spans="1:13" ht="23.25">
      <c r="A10455" s="5" t="s">
        <v>47</v>
      </c>
      <c r="B10455" s="79">
        <f>VLOOKUP($I10441,DATA!$A$1:$V$200,5,FALSE)</f>
        <v>0</v>
      </c>
      <c r="C10455" s="79"/>
      <c r="D10455" s="79"/>
      <c r="E10455" s="79"/>
    </row>
    <row r="10456" spans="1:13" ht="23.25" customHeight="1">
      <c r="A10456" s="5" t="s">
        <v>40</v>
      </c>
      <c r="B10456" s="79">
        <f>VLOOKUP($I10441,DATA!$A$1:$V$200,6,FALSE)</f>
        <v>0</v>
      </c>
      <c r="C10456" s="79"/>
      <c r="D10456" s="79"/>
      <c r="E10456" s="79"/>
    </row>
    <row r="10457" spans="1:13" ht="23.25" customHeight="1">
      <c r="A10457" s="5" t="s">
        <v>41</v>
      </c>
      <c r="B10457" s="79">
        <f>VLOOKUP($I10441,DATA!$A$1:$V$200,7,FALSE)</f>
        <v>0</v>
      </c>
      <c r="C10457" s="79"/>
      <c r="D10457" s="79"/>
      <c r="E10457" s="79"/>
    </row>
    <row r="10458" spans="1:13" ht="23.25" customHeight="1">
      <c r="A10458" s="5" t="s">
        <v>42</v>
      </c>
      <c r="B10458" s="79">
        <f>VLOOKUP($I10441,DATA!$A$1:$V$200,8,FALSE)</f>
        <v>0</v>
      </c>
      <c r="C10458" s="79"/>
      <c r="D10458" s="79"/>
      <c r="E10458" s="79"/>
    </row>
    <row r="10459" spans="1:13" ht="25.5">
      <c r="A10459" s="5" t="s">
        <v>43</v>
      </c>
      <c r="B10459" s="79">
        <f>VLOOKUP($I10441,DATA!$A$1:$V$200,9,FALSE)</f>
        <v>0</v>
      </c>
      <c r="C10459" s="79"/>
      <c r="D10459" s="79"/>
      <c r="E10459" s="79"/>
    </row>
    <row r="10460" spans="1:13" ht="22.5" customHeight="1">
      <c r="A10460" s="80" t="s">
        <v>44</v>
      </c>
      <c r="B10460" s="80"/>
      <c r="C10460" s="80"/>
      <c r="D10460" s="80"/>
      <c r="E10460" s="80"/>
    </row>
    <row r="10461" spans="1:13" ht="18.75" customHeight="1">
      <c r="A10461" s="72" t="s">
        <v>58</v>
      </c>
      <c r="B10461" s="72"/>
      <c r="C10461" s="72"/>
      <c r="D10461" s="72"/>
      <c r="E10461" s="72"/>
    </row>
    <row r="10462" spans="1:13" ht="22.5" customHeight="1">
      <c r="A10462" s="26" t="s">
        <v>74</v>
      </c>
    </row>
    <row r="10463" spans="1:13" ht="18" customHeight="1">
      <c r="A10463" s="44" t="s">
        <v>59</v>
      </c>
      <c r="B10463" s="73" t="s">
        <v>60</v>
      </c>
      <c r="C10463" s="74"/>
      <c r="D10463" s="73" t="s">
        <v>61</v>
      </c>
      <c r="E10463" s="74"/>
    </row>
    <row r="10464" spans="1:13" ht="37.5" customHeight="1">
      <c r="A10464" s="28" t="s">
        <v>62</v>
      </c>
      <c r="B10464" s="65" t="e">
        <f t="shared" ref="B10464" si="3709">HLOOKUP(D10464,$I$23:$M$32,2,FALSE)</f>
        <v>#N/A</v>
      </c>
      <c r="C10464" s="66"/>
      <c r="D10464" s="68">
        <f>VLOOKUP($I10441,DATA!$A$1:$V$200,10,FALSE)</f>
        <v>0</v>
      </c>
      <c r="E10464" s="69"/>
    </row>
    <row r="10465" spans="1:5" ht="37.5" customHeight="1">
      <c r="A10465" s="28" t="s">
        <v>63</v>
      </c>
      <c r="B10465" s="65" t="e">
        <f t="shared" ref="B10465" si="3710">HLOOKUP(D10464,$I$23:$M$32,3,FALSE)</f>
        <v>#N/A</v>
      </c>
      <c r="C10465" s="66"/>
      <c r="D10465" s="68">
        <f>VLOOKUP($I10441,DATA!$A$1:$V$200,11,FALSE)</f>
        <v>0</v>
      </c>
      <c r="E10465" s="69"/>
    </row>
    <row r="10466" spans="1:5" ht="37.5" customHeight="1">
      <c r="A10466" s="28" t="s">
        <v>64</v>
      </c>
      <c r="B10466" s="65" t="e">
        <f t="shared" ref="B10466" si="3711">HLOOKUP(D10464,$I$23:$M$32,4,FALSE)</f>
        <v>#N/A</v>
      </c>
      <c r="C10466" s="66"/>
      <c r="D10466" s="68">
        <f>VLOOKUP($I10441,DATA!$A$1:$V$200,12,FALSE)</f>
        <v>0</v>
      </c>
      <c r="E10466" s="69"/>
    </row>
    <row r="10467" spans="1:5" ht="21.75" customHeight="1">
      <c r="A10467" s="26" t="s">
        <v>75</v>
      </c>
    </row>
    <row r="10468" spans="1:5" ht="18" customHeight="1">
      <c r="A10468" s="75" t="s">
        <v>65</v>
      </c>
      <c r="B10468" s="73" t="s">
        <v>60</v>
      </c>
      <c r="C10468" s="74"/>
      <c r="D10468" s="73" t="s">
        <v>61</v>
      </c>
      <c r="E10468" s="74"/>
    </row>
    <row r="10469" spans="1:5" ht="37.5" customHeight="1">
      <c r="A10469" s="76"/>
      <c r="B10469" s="65" t="e">
        <f t="shared" ref="B10469" si="3712">HLOOKUP(D10464,$I$23:$M$32,5,FALSE)</f>
        <v>#N/A</v>
      </c>
      <c r="C10469" s="66"/>
      <c r="D10469" s="68">
        <f>VLOOKUP($I10441,DATA!$A$1:$V$200,13,FALSE)</f>
        <v>0</v>
      </c>
      <c r="E10469" s="69"/>
    </row>
    <row r="10470" spans="1:5" ht="22.5" customHeight="1">
      <c r="A10470" s="26" t="s">
        <v>76</v>
      </c>
    </row>
    <row r="10471" spans="1:5" ht="18" customHeight="1">
      <c r="A10471" s="77" t="s">
        <v>66</v>
      </c>
      <c r="B10471" s="73" t="s">
        <v>60</v>
      </c>
      <c r="C10471" s="74"/>
      <c r="D10471" s="73" t="s">
        <v>61</v>
      </c>
      <c r="E10471" s="74"/>
    </row>
    <row r="10472" spans="1:5" ht="37.5" customHeight="1">
      <c r="A10472" s="78"/>
      <c r="B10472" s="65" t="e">
        <f t="shared" ref="B10472" si="3713">HLOOKUP(D10464,$I$23:$M$32,6,FALSE)</f>
        <v>#N/A</v>
      </c>
      <c r="C10472" s="66"/>
      <c r="D10472" s="68">
        <f>VLOOKUP($I10441,DATA!$A$1:$V$200,14,FALSE)</f>
        <v>0</v>
      </c>
      <c r="E10472" s="69"/>
    </row>
    <row r="10473" spans="1:5" ht="22.5" customHeight="1">
      <c r="A10473" s="26" t="s">
        <v>77</v>
      </c>
    </row>
    <row r="10474" spans="1:5" ht="30" customHeight="1">
      <c r="A10474" s="27" t="s">
        <v>67</v>
      </c>
      <c r="B10474" s="73" t="s">
        <v>60</v>
      </c>
      <c r="C10474" s="74"/>
      <c r="D10474" s="73" t="s">
        <v>61</v>
      </c>
      <c r="E10474" s="74"/>
    </row>
    <row r="10475" spans="1:5" ht="37.5" customHeight="1">
      <c r="A10475" s="28" t="s">
        <v>68</v>
      </c>
      <c r="B10475" s="65" t="e">
        <f t="shared" ref="B10475" si="3714">HLOOKUP(D10464,$I$23:$M$32,7,FALSE)</f>
        <v>#N/A</v>
      </c>
      <c r="C10475" s="66"/>
      <c r="D10475" s="68">
        <f>VLOOKUP($I10441,DATA!$A$1:$V$200,15,FALSE)</f>
        <v>0</v>
      </c>
      <c r="E10475" s="69"/>
    </row>
    <row r="10476" spans="1:5" ht="37.5" customHeight="1">
      <c r="A10476" s="28" t="s">
        <v>69</v>
      </c>
      <c r="B10476" s="65" t="e">
        <f t="shared" ref="B10476" si="3715">HLOOKUP(D10464,$I$23:$M$32,8,FALSE)</f>
        <v>#N/A</v>
      </c>
      <c r="C10476" s="66"/>
      <c r="D10476" s="68">
        <f>VLOOKUP($I10441,DATA!$A$1:$V$200,16,FALSE)</f>
        <v>0</v>
      </c>
      <c r="E10476" s="69"/>
    </row>
    <row r="10477" spans="1:5" ht="45" customHeight="1">
      <c r="A10477" s="29" t="s">
        <v>70</v>
      </c>
      <c r="B10477" s="65" t="e">
        <f t="shared" ref="B10477" si="3716">HLOOKUP(D10464,$I$23:$M$32,9,FALSE)</f>
        <v>#N/A</v>
      </c>
      <c r="C10477" s="66"/>
      <c r="D10477" s="68">
        <f>VLOOKUP($I10441,DATA!$A$1:$V$200,17,FALSE)</f>
        <v>0</v>
      </c>
      <c r="E10477" s="69"/>
    </row>
    <row r="10478" spans="1:5" ht="37.5" customHeight="1">
      <c r="A10478" s="28" t="s">
        <v>71</v>
      </c>
      <c r="B10478" s="65" t="e">
        <f t="shared" ref="B10478" si="3717">HLOOKUP(D10464,$I$23:$M$32,10,FALSE)</f>
        <v>#N/A</v>
      </c>
      <c r="C10478" s="66"/>
      <c r="D10478" s="68">
        <f>VLOOKUP($I10441,DATA!$A$1:$V$200,18,FALSE)</f>
        <v>0</v>
      </c>
      <c r="E10478" s="69"/>
    </row>
    <row r="10479" spans="1:5" ht="37.5" customHeight="1">
      <c r="A10479" s="30"/>
      <c r="B10479" s="31"/>
      <c r="C10479" s="31"/>
      <c r="D10479" s="32"/>
      <c r="E10479" s="32"/>
    </row>
    <row r="10480" spans="1:5" ht="18.75" customHeight="1">
      <c r="A10480" s="72" t="s">
        <v>72</v>
      </c>
      <c r="B10480" s="72"/>
      <c r="C10480" s="72"/>
      <c r="D10480" s="72"/>
      <c r="E10480" s="72"/>
    </row>
    <row r="10481" spans="1:13" ht="22.5" customHeight="1">
      <c r="A10481" s="26" t="s">
        <v>78</v>
      </c>
    </row>
    <row r="10482" spans="1:13" ht="30" customHeight="1">
      <c r="A10482" s="27" t="s">
        <v>73</v>
      </c>
      <c r="B10482" s="73" t="s">
        <v>60</v>
      </c>
      <c r="C10482" s="74"/>
      <c r="D10482" s="73" t="s">
        <v>61</v>
      </c>
      <c r="E10482" s="74"/>
      <c r="I10482" s="1" t="s">
        <v>26</v>
      </c>
      <c r="J10482" s="1" t="s">
        <v>25</v>
      </c>
      <c r="K10482" s="1" t="s">
        <v>194</v>
      </c>
      <c r="L10482" s="1" t="s">
        <v>195</v>
      </c>
      <c r="M10482" s="1" t="s">
        <v>196</v>
      </c>
    </row>
    <row r="10483" spans="1:13" ht="52.5" customHeight="1">
      <c r="A10483" s="29" t="str">
        <f>GRD!$L$4</f>
        <v>SELECT</v>
      </c>
      <c r="B10483" s="65" t="e">
        <f t="shared" ref="B10483:B10484" si="3718">HLOOKUP(D10483,$I$42:$M$44,$G10483,FALSE)</f>
        <v>#N/A</v>
      </c>
      <c r="C10483" s="66"/>
      <c r="D10483" s="68">
        <f>VLOOKUP($I10441,DATA!$A$1:$V$200,19,FALSE)</f>
        <v>0</v>
      </c>
      <c r="E10483" s="69"/>
      <c r="G10483" s="1">
        <v>2</v>
      </c>
      <c r="H10483" s="1" t="str">
        <f t="shared" ref="H10483:H10484" si="3719">A10483</f>
        <v>SELECT</v>
      </c>
      <c r="I10483" s="1" t="e">
        <f t="shared" ref="I10483:I10484" si="3720">VLOOKUP($H10483,$H$3:$M$15,2,FALSE)</f>
        <v>#N/A</v>
      </c>
      <c r="J10483" s="1" t="e">
        <f t="shared" ref="J10483:J10484" si="3721">VLOOKUP($H10483,$H$3:$M$15,3,FALSE)</f>
        <v>#N/A</v>
      </c>
      <c r="K10483" s="1" t="e">
        <f t="shared" ref="K10483:K10484" si="3722">VLOOKUP($H10483,$H$3:$M$15,4,FALSE)</f>
        <v>#N/A</v>
      </c>
      <c r="L10483" s="1" t="e">
        <f t="shared" ref="L10483:L10484" si="3723">VLOOKUP($H10483,$H$3:$M$15,5,FALSE)</f>
        <v>#N/A</v>
      </c>
      <c r="M10483" s="1" t="e">
        <f t="shared" ref="M10483:M10484" si="3724">VLOOKUP($H10483,$H$3:$M$15,6,FALSE)</f>
        <v>#N/A</v>
      </c>
    </row>
    <row r="10484" spans="1:13" ht="52.5" customHeight="1">
      <c r="A10484" s="29" t="str">
        <f>GRD!$M$4</f>
        <v>SELECT</v>
      </c>
      <c r="B10484" s="65" t="e">
        <f t="shared" si="3718"/>
        <v>#N/A</v>
      </c>
      <c r="C10484" s="66"/>
      <c r="D10484" s="68">
        <f>VLOOKUP($I10441,DATA!$A$1:$V$200,20,FALSE)</f>
        <v>0</v>
      </c>
      <c r="E10484" s="69"/>
      <c r="G10484" s="1">
        <v>3</v>
      </c>
      <c r="H10484" s="1" t="str">
        <f t="shared" si="3719"/>
        <v>SELECT</v>
      </c>
      <c r="I10484" s="1" t="e">
        <f t="shared" si="3720"/>
        <v>#N/A</v>
      </c>
      <c r="J10484" s="1" t="e">
        <f t="shared" si="3721"/>
        <v>#N/A</v>
      </c>
      <c r="K10484" s="1" t="e">
        <f t="shared" si="3722"/>
        <v>#N/A</v>
      </c>
      <c r="L10484" s="1" t="e">
        <f t="shared" si="3723"/>
        <v>#N/A</v>
      </c>
      <c r="M10484" s="1" t="e">
        <f t="shared" si="3724"/>
        <v>#N/A</v>
      </c>
    </row>
    <row r="10485" spans="1:13" ht="37.5" customHeight="1">
      <c r="A10485" s="70" t="s">
        <v>79</v>
      </c>
      <c r="B10485" s="70"/>
      <c r="C10485" s="70"/>
      <c r="D10485" s="70"/>
      <c r="E10485" s="70"/>
    </row>
    <row r="10486" spans="1:13" ht="12" customHeight="1">
      <c r="A10486" s="33"/>
      <c r="B10486" s="33"/>
      <c r="C10486" s="33"/>
      <c r="D10486" s="33"/>
      <c r="E10486" s="33"/>
    </row>
    <row r="10487" spans="1:13" ht="30" customHeight="1">
      <c r="A10487" s="27" t="s">
        <v>73</v>
      </c>
      <c r="B10487" s="71" t="s">
        <v>60</v>
      </c>
      <c r="C10487" s="71"/>
      <c r="D10487" s="71" t="s">
        <v>61</v>
      </c>
      <c r="E10487" s="71"/>
      <c r="I10487" s="1" t="s">
        <v>26</v>
      </c>
      <c r="J10487" s="1" t="s">
        <v>25</v>
      </c>
      <c r="K10487" s="1" t="s">
        <v>194</v>
      </c>
      <c r="L10487" s="1" t="s">
        <v>195</v>
      </c>
      <c r="M10487" s="1" t="s">
        <v>196</v>
      </c>
    </row>
    <row r="10488" spans="1:13" ht="52.5" customHeight="1">
      <c r="A10488" s="29" t="str">
        <f>GRD!$N$4</f>
        <v>SELECT</v>
      </c>
      <c r="B10488" s="65" t="e">
        <f t="shared" ref="B10488:B10489" si="3725">HLOOKUP(D10488,$I$47:$M$49,$G10488,FALSE)</f>
        <v>#N/A</v>
      </c>
      <c r="C10488" s="66"/>
      <c r="D10488" s="67">
        <f>VLOOKUP($I10441,DATA!$A$1:$V$200,21,FALSE)</f>
        <v>0</v>
      </c>
      <c r="E10488" s="67"/>
      <c r="G10488" s="1">
        <v>2</v>
      </c>
      <c r="H10488" s="1" t="str">
        <f t="shared" ref="H10488:H10489" si="3726">A10488</f>
        <v>SELECT</v>
      </c>
      <c r="I10488" s="1" t="e">
        <f t="shared" ref="I10488:I10549" si="3727">VLOOKUP($H10488,$H$3:$M$15,2,FALSE)</f>
        <v>#N/A</v>
      </c>
      <c r="J10488" s="1" t="e">
        <f t="shared" ref="J10488:J10549" si="3728">VLOOKUP($H10488,$H$3:$M$15,3,FALSE)</f>
        <v>#N/A</v>
      </c>
      <c r="K10488" s="1" t="e">
        <f t="shared" ref="K10488:K10549" si="3729">VLOOKUP($H10488,$H$3:$M$15,4,FALSE)</f>
        <v>#N/A</v>
      </c>
      <c r="L10488" s="1" t="e">
        <f t="shared" ref="L10488:L10549" si="3730">VLOOKUP($H10488,$H$3:$M$15,5,FALSE)</f>
        <v>#N/A</v>
      </c>
      <c r="M10488" s="1" t="e">
        <f t="shared" ref="M10488:M10549" si="3731">VLOOKUP($H10488,$H$3:$M$15,6,FALSE)</f>
        <v>#N/A</v>
      </c>
    </row>
    <row r="10489" spans="1:13" ht="52.5" customHeight="1">
      <c r="A10489" s="29" t="str">
        <f>GRD!$O$4</f>
        <v>SELECT</v>
      </c>
      <c r="B10489" s="65" t="e">
        <f t="shared" si="3725"/>
        <v>#N/A</v>
      </c>
      <c r="C10489" s="66"/>
      <c r="D10489" s="67">
        <f>VLOOKUP($I10441,DATA!$A$1:$V$200,22,FALSE)</f>
        <v>0</v>
      </c>
      <c r="E10489" s="67"/>
      <c r="G10489" s="1">
        <v>3</v>
      </c>
      <c r="H10489" s="1" t="str">
        <f t="shared" si="3726"/>
        <v>SELECT</v>
      </c>
      <c r="I10489" s="1" t="e">
        <f t="shared" si="3727"/>
        <v>#N/A</v>
      </c>
      <c r="J10489" s="1" t="e">
        <f t="shared" si="3728"/>
        <v>#N/A</v>
      </c>
      <c r="K10489" s="1" t="e">
        <f t="shared" si="3729"/>
        <v>#N/A</v>
      </c>
      <c r="L10489" s="1" t="e">
        <f t="shared" si="3730"/>
        <v>#N/A</v>
      </c>
      <c r="M10489" s="1" t="e">
        <f t="shared" si="3731"/>
        <v>#N/A</v>
      </c>
    </row>
    <row r="10495" spans="1:13">
      <c r="A10495" s="64" t="s">
        <v>80</v>
      </c>
      <c r="B10495" s="64"/>
      <c r="C10495" s="64" t="s">
        <v>81</v>
      </c>
      <c r="D10495" s="64"/>
      <c r="E10495" s="64"/>
    </row>
    <row r="10496" spans="1:13">
      <c r="C10496" s="64" t="s">
        <v>82</v>
      </c>
      <c r="D10496" s="64"/>
      <c r="E10496" s="64"/>
    </row>
    <row r="10497" spans="1:13">
      <c r="A10497" s="1" t="s">
        <v>84</v>
      </c>
    </row>
    <row r="10499" spans="1:13">
      <c r="A10499" s="1" t="s">
        <v>83</v>
      </c>
    </row>
    <row r="10501" spans="1:13" s="21" customFormat="1" ht="18.75" customHeight="1">
      <c r="A10501" s="89" t="s">
        <v>34</v>
      </c>
      <c r="B10501" s="89"/>
      <c r="C10501" s="89"/>
      <c r="D10501" s="89"/>
      <c r="E10501" s="89"/>
      <c r="I10501" s="21">
        <f t="shared" ref="I10501" si="3732">I10441+1</f>
        <v>176</v>
      </c>
    </row>
    <row r="10502" spans="1:13" s="21" customFormat="1" ht="30" customHeight="1">
      <c r="A10502" s="90" t="s">
        <v>35</v>
      </c>
      <c r="B10502" s="90"/>
      <c r="C10502" s="90"/>
      <c r="D10502" s="90"/>
      <c r="E10502" s="90"/>
      <c r="H10502" s="1"/>
      <c r="I10502" s="1"/>
      <c r="J10502" s="1"/>
      <c r="K10502" s="1"/>
      <c r="L10502" s="1"/>
      <c r="M10502" s="1"/>
    </row>
    <row r="10503" spans="1:13" ht="18.75" customHeight="1">
      <c r="A10503" s="22" t="s">
        <v>49</v>
      </c>
      <c r="B10503" s="91" t="str">
        <f>IF((SCH!$B$2=""),"",SCH!$B$2)</f>
        <v/>
      </c>
      <c r="C10503" s="91"/>
      <c r="D10503" s="91"/>
      <c r="E10503" s="92"/>
    </row>
    <row r="10504" spans="1:13" ht="18.75" customHeight="1">
      <c r="A10504" s="23" t="s">
        <v>50</v>
      </c>
      <c r="B10504" s="82" t="str">
        <f>IF((SCH!$B$3=""),"",SCH!$B$3)</f>
        <v/>
      </c>
      <c r="C10504" s="82"/>
      <c r="D10504" s="82"/>
      <c r="E10504" s="83"/>
    </row>
    <row r="10505" spans="1:13" ht="18.75" customHeight="1">
      <c r="A10505" s="23" t="s">
        <v>56</v>
      </c>
      <c r="B10505" s="46" t="str">
        <f>IF((SCH!$B$4=""),"",SCH!$B$4)</f>
        <v/>
      </c>
      <c r="C10505" s="24" t="s">
        <v>57</v>
      </c>
      <c r="D10505" s="82" t="str">
        <f>IF((SCH!$B$5=""),"",SCH!$B$5)</f>
        <v/>
      </c>
      <c r="E10505" s="83"/>
    </row>
    <row r="10506" spans="1:13" ht="18.75" customHeight="1">
      <c r="A10506" s="23" t="s">
        <v>51</v>
      </c>
      <c r="B10506" s="82" t="str">
        <f>IF((SCH!$B$6=""),"",SCH!$B$6)</f>
        <v/>
      </c>
      <c r="C10506" s="82"/>
      <c r="D10506" s="82"/>
      <c r="E10506" s="83"/>
    </row>
    <row r="10507" spans="1:13" ht="18.75" customHeight="1">
      <c r="A10507" s="23" t="s">
        <v>52</v>
      </c>
      <c r="B10507" s="82" t="str">
        <f>IF((SCH!$B$7=""),"",SCH!$B$7)</f>
        <v/>
      </c>
      <c r="C10507" s="82"/>
      <c r="D10507" s="82"/>
      <c r="E10507" s="83"/>
    </row>
    <row r="10508" spans="1:13" ht="18.75" customHeight="1">
      <c r="A10508" s="25" t="s">
        <v>53</v>
      </c>
      <c r="B10508" s="84" t="str">
        <f>IF((SCH!$B$8=""),"",SCH!$B$8)</f>
        <v/>
      </c>
      <c r="C10508" s="84"/>
      <c r="D10508" s="84"/>
      <c r="E10508" s="85"/>
    </row>
    <row r="10509" spans="1:13" ht="26.25" customHeight="1">
      <c r="A10509" s="86" t="s">
        <v>36</v>
      </c>
      <c r="B10509" s="86"/>
      <c r="C10509" s="86"/>
      <c r="D10509" s="86"/>
      <c r="E10509" s="86"/>
    </row>
    <row r="10510" spans="1:13" s="21" customFormat="1" ht="15" customHeight="1">
      <c r="A10510" s="87" t="s">
        <v>37</v>
      </c>
      <c r="B10510" s="87"/>
      <c r="C10510" s="87"/>
      <c r="D10510" s="87"/>
      <c r="E10510" s="87"/>
      <c r="H10510" s="1"/>
      <c r="I10510" s="1"/>
      <c r="J10510" s="1"/>
      <c r="K10510" s="1"/>
      <c r="L10510" s="1"/>
      <c r="M10510" s="1"/>
    </row>
    <row r="10511" spans="1:13" s="21" customFormat="1">
      <c r="A10511" s="88" t="s">
        <v>38</v>
      </c>
      <c r="B10511" s="88"/>
      <c r="C10511" s="88"/>
      <c r="D10511" s="88"/>
      <c r="E10511" s="88"/>
      <c r="H10511" s="1"/>
      <c r="I10511" s="1"/>
      <c r="J10511" s="1"/>
      <c r="K10511" s="1"/>
      <c r="L10511" s="1"/>
      <c r="M10511" s="1"/>
    </row>
    <row r="10512" spans="1:13" ht="26.25" customHeight="1">
      <c r="A10512" s="72" t="s">
        <v>39</v>
      </c>
      <c r="B10512" s="72"/>
      <c r="C10512" s="72"/>
      <c r="D10512" s="72"/>
      <c r="E10512" s="72"/>
    </row>
    <row r="10513" spans="1:5" ht="23.25">
      <c r="A10513" s="5" t="s">
        <v>45</v>
      </c>
      <c r="B10513" s="45">
        <f>VLOOKUP($I10501,DATA!$A$1:$V$200,2,FALSE)</f>
        <v>0</v>
      </c>
      <c r="C10513" s="43" t="s">
        <v>48</v>
      </c>
      <c r="D10513" s="81">
        <f>VLOOKUP($I10501,DATA!$A$1:$V$200,3,FALSE)</f>
        <v>0</v>
      </c>
      <c r="E10513" s="81"/>
    </row>
    <row r="10514" spans="1:5" ht="23.25">
      <c r="A10514" s="5" t="s">
        <v>46</v>
      </c>
      <c r="B10514" s="79">
        <f>VLOOKUP($I10501,DATA!$A$1:$V$200,4,FALSE)</f>
        <v>0</v>
      </c>
      <c r="C10514" s="79"/>
      <c r="D10514" s="79"/>
      <c r="E10514" s="79"/>
    </row>
    <row r="10515" spans="1:5" ht="23.25">
      <c r="A10515" s="5" t="s">
        <v>47</v>
      </c>
      <c r="B10515" s="79">
        <f>VLOOKUP($I10501,DATA!$A$1:$V$200,5,FALSE)</f>
        <v>0</v>
      </c>
      <c r="C10515" s="79"/>
      <c r="D10515" s="79"/>
      <c r="E10515" s="79"/>
    </row>
    <row r="10516" spans="1:5" ht="23.25" customHeight="1">
      <c r="A10516" s="5" t="s">
        <v>40</v>
      </c>
      <c r="B10516" s="79">
        <f>VLOOKUP($I10501,DATA!$A$1:$V$200,6,FALSE)</f>
        <v>0</v>
      </c>
      <c r="C10516" s="79"/>
      <c r="D10516" s="79"/>
      <c r="E10516" s="79"/>
    </row>
    <row r="10517" spans="1:5" ht="23.25" customHeight="1">
      <c r="A10517" s="5" t="s">
        <v>41</v>
      </c>
      <c r="B10517" s="79">
        <f>VLOOKUP($I10501,DATA!$A$1:$V$200,7,FALSE)</f>
        <v>0</v>
      </c>
      <c r="C10517" s="79"/>
      <c r="D10517" s="79"/>
      <c r="E10517" s="79"/>
    </row>
    <row r="10518" spans="1:5" ht="23.25" customHeight="1">
      <c r="A10518" s="5" t="s">
        <v>42</v>
      </c>
      <c r="B10518" s="79">
        <f>VLOOKUP($I10501,DATA!$A$1:$V$200,8,FALSE)</f>
        <v>0</v>
      </c>
      <c r="C10518" s="79"/>
      <c r="D10518" s="79"/>
      <c r="E10518" s="79"/>
    </row>
    <row r="10519" spans="1:5" ht="25.5">
      <c r="A10519" s="5" t="s">
        <v>43</v>
      </c>
      <c r="B10519" s="79">
        <f>VLOOKUP($I10501,DATA!$A$1:$V$200,9,FALSE)</f>
        <v>0</v>
      </c>
      <c r="C10519" s="79"/>
      <c r="D10519" s="79"/>
      <c r="E10519" s="79"/>
    </row>
    <row r="10520" spans="1:5" ht="22.5" customHeight="1">
      <c r="A10520" s="80" t="s">
        <v>44</v>
      </c>
      <c r="B10520" s="80"/>
      <c r="C10520" s="80"/>
      <c r="D10520" s="80"/>
      <c r="E10520" s="80"/>
    </row>
    <row r="10521" spans="1:5" ht="18.75" customHeight="1">
      <c r="A10521" s="72" t="s">
        <v>58</v>
      </c>
      <c r="B10521" s="72"/>
      <c r="C10521" s="72"/>
      <c r="D10521" s="72"/>
      <c r="E10521" s="72"/>
    </row>
    <row r="10522" spans="1:5" ht="22.5" customHeight="1">
      <c r="A10522" s="26" t="s">
        <v>74</v>
      </c>
    </row>
    <row r="10523" spans="1:5" ht="18" customHeight="1">
      <c r="A10523" s="44" t="s">
        <v>59</v>
      </c>
      <c r="B10523" s="73" t="s">
        <v>60</v>
      </c>
      <c r="C10523" s="74"/>
      <c r="D10523" s="73" t="s">
        <v>61</v>
      </c>
      <c r="E10523" s="74"/>
    </row>
    <row r="10524" spans="1:5" ht="37.5" customHeight="1">
      <c r="A10524" s="28" t="s">
        <v>62</v>
      </c>
      <c r="B10524" s="65" t="e">
        <f t="shared" ref="B10524" si="3733">HLOOKUP(D10524,$I$23:$M$32,2,FALSE)</f>
        <v>#N/A</v>
      </c>
      <c r="C10524" s="66"/>
      <c r="D10524" s="68">
        <f>VLOOKUP($I10501,DATA!$A$1:$V$200,10,FALSE)</f>
        <v>0</v>
      </c>
      <c r="E10524" s="69"/>
    </row>
    <row r="10525" spans="1:5" ht="37.5" customHeight="1">
      <c r="A10525" s="28" t="s">
        <v>63</v>
      </c>
      <c r="B10525" s="65" t="e">
        <f t="shared" ref="B10525" si="3734">HLOOKUP(D10524,$I$23:$M$32,3,FALSE)</f>
        <v>#N/A</v>
      </c>
      <c r="C10525" s="66"/>
      <c r="D10525" s="68">
        <f>VLOOKUP($I10501,DATA!$A$1:$V$200,11,FALSE)</f>
        <v>0</v>
      </c>
      <c r="E10525" s="69"/>
    </row>
    <row r="10526" spans="1:5" ht="37.5" customHeight="1">
      <c r="A10526" s="28" t="s">
        <v>64</v>
      </c>
      <c r="B10526" s="65" t="e">
        <f t="shared" ref="B10526" si="3735">HLOOKUP(D10524,$I$23:$M$32,4,FALSE)</f>
        <v>#N/A</v>
      </c>
      <c r="C10526" s="66"/>
      <c r="D10526" s="68">
        <f>VLOOKUP($I10501,DATA!$A$1:$V$200,12,FALSE)</f>
        <v>0</v>
      </c>
      <c r="E10526" s="69"/>
    </row>
    <row r="10527" spans="1:5" ht="21.75" customHeight="1">
      <c r="A10527" s="26" t="s">
        <v>75</v>
      </c>
    </row>
    <row r="10528" spans="1:5" ht="18" customHeight="1">
      <c r="A10528" s="75" t="s">
        <v>65</v>
      </c>
      <c r="B10528" s="73" t="s">
        <v>60</v>
      </c>
      <c r="C10528" s="74"/>
      <c r="D10528" s="73" t="s">
        <v>61</v>
      </c>
      <c r="E10528" s="74"/>
    </row>
    <row r="10529" spans="1:13" ht="37.5" customHeight="1">
      <c r="A10529" s="76"/>
      <c r="B10529" s="65" t="e">
        <f t="shared" ref="B10529" si="3736">HLOOKUP(D10524,$I$23:$M$32,5,FALSE)</f>
        <v>#N/A</v>
      </c>
      <c r="C10529" s="66"/>
      <c r="D10529" s="68">
        <f>VLOOKUP($I10501,DATA!$A$1:$V$200,13,FALSE)</f>
        <v>0</v>
      </c>
      <c r="E10529" s="69"/>
    </row>
    <row r="10530" spans="1:13" ht="22.5" customHeight="1">
      <c r="A10530" s="26" t="s">
        <v>76</v>
      </c>
    </row>
    <row r="10531" spans="1:13" ht="18" customHeight="1">
      <c r="A10531" s="77" t="s">
        <v>66</v>
      </c>
      <c r="B10531" s="73" t="s">
        <v>60</v>
      </c>
      <c r="C10531" s="74"/>
      <c r="D10531" s="73" t="s">
        <v>61</v>
      </c>
      <c r="E10531" s="74"/>
    </row>
    <row r="10532" spans="1:13" ht="37.5" customHeight="1">
      <c r="A10532" s="78"/>
      <c r="B10532" s="65" t="e">
        <f t="shared" ref="B10532" si="3737">HLOOKUP(D10524,$I$23:$M$32,6,FALSE)</f>
        <v>#N/A</v>
      </c>
      <c r="C10532" s="66"/>
      <c r="D10532" s="68">
        <f>VLOOKUP($I10501,DATA!$A$1:$V$200,14,FALSE)</f>
        <v>0</v>
      </c>
      <c r="E10532" s="69"/>
    </row>
    <row r="10533" spans="1:13" ht="22.5" customHeight="1">
      <c r="A10533" s="26" t="s">
        <v>77</v>
      </c>
    </row>
    <row r="10534" spans="1:13" ht="30" customHeight="1">
      <c r="A10534" s="27" t="s">
        <v>67</v>
      </c>
      <c r="B10534" s="73" t="s">
        <v>60</v>
      </c>
      <c r="C10534" s="74"/>
      <c r="D10534" s="73" t="s">
        <v>61</v>
      </c>
      <c r="E10534" s="74"/>
    </row>
    <row r="10535" spans="1:13" ht="37.5" customHeight="1">
      <c r="A10535" s="28" t="s">
        <v>68</v>
      </c>
      <c r="B10535" s="65" t="e">
        <f t="shared" ref="B10535" si="3738">HLOOKUP(D10524,$I$23:$M$32,7,FALSE)</f>
        <v>#N/A</v>
      </c>
      <c r="C10535" s="66"/>
      <c r="D10535" s="68">
        <f>VLOOKUP($I10501,DATA!$A$1:$V$200,15,FALSE)</f>
        <v>0</v>
      </c>
      <c r="E10535" s="69"/>
    </row>
    <row r="10536" spans="1:13" ht="37.5" customHeight="1">
      <c r="A10536" s="28" t="s">
        <v>69</v>
      </c>
      <c r="B10536" s="65" t="e">
        <f t="shared" ref="B10536" si="3739">HLOOKUP(D10524,$I$23:$M$32,8,FALSE)</f>
        <v>#N/A</v>
      </c>
      <c r="C10536" s="66"/>
      <c r="D10536" s="68">
        <f>VLOOKUP($I10501,DATA!$A$1:$V$200,16,FALSE)</f>
        <v>0</v>
      </c>
      <c r="E10536" s="69"/>
    </row>
    <row r="10537" spans="1:13" ht="45" customHeight="1">
      <c r="A10537" s="29" t="s">
        <v>70</v>
      </c>
      <c r="B10537" s="65" t="e">
        <f t="shared" ref="B10537" si="3740">HLOOKUP(D10524,$I$23:$M$32,9,FALSE)</f>
        <v>#N/A</v>
      </c>
      <c r="C10537" s="66"/>
      <c r="D10537" s="68">
        <f>VLOOKUP($I10501,DATA!$A$1:$V$200,17,FALSE)</f>
        <v>0</v>
      </c>
      <c r="E10537" s="69"/>
    </row>
    <row r="10538" spans="1:13" ht="37.5" customHeight="1">
      <c r="A10538" s="28" t="s">
        <v>71</v>
      </c>
      <c r="B10538" s="65" t="e">
        <f t="shared" ref="B10538" si="3741">HLOOKUP(D10524,$I$23:$M$32,10,FALSE)</f>
        <v>#N/A</v>
      </c>
      <c r="C10538" s="66"/>
      <c r="D10538" s="68">
        <f>VLOOKUP($I10501,DATA!$A$1:$V$200,18,FALSE)</f>
        <v>0</v>
      </c>
      <c r="E10538" s="69"/>
    </row>
    <row r="10539" spans="1:13" ht="37.5" customHeight="1">
      <c r="A10539" s="30"/>
      <c r="B10539" s="31"/>
      <c r="C10539" s="31"/>
      <c r="D10539" s="32"/>
      <c r="E10539" s="32"/>
    </row>
    <row r="10540" spans="1:13" ht="18.75" customHeight="1">
      <c r="A10540" s="72" t="s">
        <v>72</v>
      </c>
      <c r="B10540" s="72"/>
      <c r="C10540" s="72"/>
      <c r="D10540" s="72"/>
      <c r="E10540" s="72"/>
    </row>
    <row r="10541" spans="1:13" ht="22.5" customHeight="1">
      <c r="A10541" s="26" t="s">
        <v>78</v>
      </c>
    </row>
    <row r="10542" spans="1:13" ht="30" customHeight="1">
      <c r="A10542" s="27" t="s">
        <v>73</v>
      </c>
      <c r="B10542" s="73" t="s">
        <v>60</v>
      </c>
      <c r="C10542" s="74"/>
      <c r="D10542" s="73" t="s">
        <v>61</v>
      </c>
      <c r="E10542" s="74"/>
      <c r="I10542" s="1" t="s">
        <v>26</v>
      </c>
      <c r="J10542" s="1" t="s">
        <v>25</v>
      </c>
      <c r="K10542" s="1" t="s">
        <v>194</v>
      </c>
      <c r="L10542" s="1" t="s">
        <v>195</v>
      </c>
      <c r="M10542" s="1" t="s">
        <v>196</v>
      </c>
    </row>
    <row r="10543" spans="1:13" ht="52.5" customHeight="1">
      <c r="A10543" s="29" t="str">
        <f>GRD!$L$4</f>
        <v>SELECT</v>
      </c>
      <c r="B10543" s="65" t="e">
        <f t="shared" ref="B10543:B10544" si="3742">HLOOKUP(D10543,$I$42:$M$44,$G10543,FALSE)</f>
        <v>#N/A</v>
      </c>
      <c r="C10543" s="66"/>
      <c r="D10543" s="68">
        <f>VLOOKUP($I10501,DATA!$A$1:$V$200,19,FALSE)</f>
        <v>0</v>
      </c>
      <c r="E10543" s="69"/>
      <c r="G10543" s="1">
        <v>2</v>
      </c>
      <c r="H10543" s="1" t="str">
        <f t="shared" ref="H10543:H10544" si="3743">A10543</f>
        <v>SELECT</v>
      </c>
      <c r="I10543" s="1" t="e">
        <f t="shared" ref="I10543:I10544" si="3744">VLOOKUP($H10543,$H$3:$M$15,2,FALSE)</f>
        <v>#N/A</v>
      </c>
      <c r="J10543" s="1" t="e">
        <f t="shared" ref="J10543:J10544" si="3745">VLOOKUP($H10543,$H$3:$M$15,3,FALSE)</f>
        <v>#N/A</v>
      </c>
      <c r="K10543" s="1" t="e">
        <f t="shared" ref="K10543:K10544" si="3746">VLOOKUP($H10543,$H$3:$M$15,4,FALSE)</f>
        <v>#N/A</v>
      </c>
      <c r="L10543" s="1" t="e">
        <f t="shared" ref="L10543:L10544" si="3747">VLOOKUP($H10543,$H$3:$M$15,5,FALSE)</f>
        <v>#N/A</v>
      </c>
      <c r="M10543" s="1" t="e">
        <f t="shared" ref="M10543:M10544" si="3748">VLOOKUP($H10543,$H$3:$M$15,6,FALSE)</f>
        <v>#N/A</v>
      </c>
    </row>
    <row r="10544" spans="1:13" ht="52.5" customHeight="1">
      <c r="A10544" s="29" t="str">
        <f>GRD!$M$4</f>
        <v>SELECT</v>
      </c>
      <c r="B10544" s="65" t="e">
        <f t="shared" si="3742"/>
        <v>#N/A</v>
      </c>
      <c r="C10544" s="66"/>
      <c r="D10544" s="68">
        <f>VLOOKUP($I10501,DATA!$A$1:$V$200,20,FALSE)</f>
        <v>0</v>
      </c>
      <c r="E10544" s="69"/>
      <c r="G10544" s="1">
        <v>3</v>
      </c>
      <c r="H10544" s="1" t="str">
        <f t="shared" si="3743"/>
        <v>SELECT</v>
      </c>
      <c r="I10544" s="1" t="e">
        <f t="shared" si="3744"/>
        <v>#N/A</v>
      </c>
      <c r="J10544" s="1" t="e">
        <f t="shared" si="3745"/>
        <v>#N/A</v>
      </c>
      <c r="K10544" s="1" t="e">
        <f t="shared" si="3746"/>
        <v>#N/A</v>
      </c>
      <c r="L10544" s="1" t="e">
        <f t="shared" si="3747"/>
        <v>#N/A</v>
      </c>
      <c r="M10544" s="1" t="e">
        <f t="shared" si="3748"/>
        <v>#N/A</v>
      </c>
    </row>
    <row r="10545" spans="1:13" ht="37.5" customHeight="1">
      <c r="A10545" s="70" t="s">
        <v>79</v>
      </c>
      <c r="B10545" s="70"/>
      <c r="C10545" s="70"/>
      <c r="D10545" s="70"/>
      <c r="E10545" s="70"/>
    </row>
    <row r="10546" spans="1:13" ht="12" customHeight="1">
      <c r="A10546" s="33"/>
      <c r="B10546" s="33"/>
      <c r="C10546" s="33"/>
      <c r="D10546" s="33"/>
      <c r="E10546" s="33"/>
    </row>
    <row r="10547" spans="1:13" ht="30" customHeight="1">
      <c r="A10547" s="27" t="s">
        <v>73</v>
      </c>
      <c r="B10547" s="71" t="s">
        <v>60</v>
      </c>
      <c r="C10547" s="71"/>
      <c r="D10547" s="71" t="s">
        <v>61</v>
      </c>
      <c r="E10547" s="71"/>
      <c r="I10547" s="1" t="s">
        <v>26</v>
      </c>
      <c r="J10547" s="1" t="s">
        <v>25</v>
      </c>
      <c r="K10547" s="1" t="s">
        <v>194</v>
      </c>
      <c r="L10547" s="1" t="s">
        <v>195</v>
      </c>
      <c r="M10547" s="1" t="s">
        <v>196</v>
      </c>
    </row>
    <row r="10548" spans="1:13" ht="52.5" customHeight="1">
      <c r="A10548" s="29" t="str">
        <f>GRD!$N$4</f>
        <v>SELECT</v>
      </c>
      <c r="B10548" s="65" t="e">
        <f t="shared" ref="B10548:B10549" si="3749">HLOOKUP(D10548,$I$47:$M$49,$G10548,FALSE)</f>
        <v>#N/A</v>
      </c>
      <c r="C10548" s="66"/>
      <c r="D10548" s="67">
        <f>VLOOKUP($I10501,DATA!$A$1:$V$200,21,FALSE)</f>
        <v>0</v>
      </c>
      <c r="E10548" s="67"/>
      <c r="G10548" s="1">
        <v>2</v>
      </c>
      <c r="H10548" s="1" t="str">
        <f t="shared" ref="H10548:H10549" si="3750">A10548</f>
        <v>SELECT</v>
      </c>
      <c r="I10548" s="1" t="e">
        <f t="shared" si="3727"/>
        <v>#N/A</v>
      </c>
      <c r="J10548" s="1" t="e">
        <f t="shared" si="3728"/>
        <v>#N/A</v>
      </c>
      <c r="K10548" s="1" t="e">
        <f t="shared" si="3729"/>
        <v>#N/A</v>
      </c>
      <c r="L10548" s="1" t="e">
        <f t="shared" si="3730"/>
        <v>#N/A</v>
      </c>
      <c r="M10548" s="1" t="e">
        <f t="shared" si="3731"/>
        <v>#N/A</v>
      </c>
    </row>
    <row r="10549" spans="1:13" ht="52.5" customHeight="1">
      <c r="A10549" s="29" t="str">
        <f>GRD!$O$4</f>
        <v>SELECT</v>
      </c>
      <c r="B10549" s="65" t="e">
        <f t="shared" si="3749"/>
        <v>#N/A</v>
      </c>
      <c r="C10549" s="66"/>
      <c r="D10549" s="67">
        <f>VLOOKUP($I10501,DATA!$A$1:$V$200,22,FALSE)</f>
        <v>0</v>
      </c>
      <c r="E10549" s="67"/>
      <c r="G10549" s="1">
        <v>3</v>
      </c>
      <c r="H10549" s="1" t="str">
        <f t="shared" si="3750"/>
        <v>SELECT</v>
      </c>
      <c r="I10549" s="1" t="e">
        <f t="shared" si="3727"/>
        <v>#N/A</v>
      </c>
      <c r="J10549" s="1" t="e">
        <f t="shared" si="3728"/>
        <v>#N/A</v>
      </c>
      <c r="K10549" s="1" t="e">
        <f t="shared" si="3729"/>
        <v>#N/A</v>
      </c>
      <c r="L10549" s="1" t="e">
        <f t="shared" si="3730"/>
        <v>#N/A</v>
      </c>
      <c r="M10549" s="1" t="e">
        <f t="shared" si="3731"/>
        <v>#N/A</v>
      </c>
    </row>
    <row r="10555" spans="1:13">
      <c r="A10555" s="64" t="s">
        <v>80</v>
      </c>
      <c r="B10555" s="64"/>
      <c r="C10555" s="64" t="s">
        <v>81</v>
      </c>
      <c r="D10555" s="64"/>
      <c r="E10555" s="64"/>
    </row>
    <row r="10556" spans="1:13">
      <c r="C10556" s="64" t="s">
        <v>82</v>
      </c>
      <c r="D10556" s="64"/>
      <c r="E10556" s="64"/>
    </row>
    <row r="10557" spans="1:13">
      <c r="A10557" s="1" t="s">
        <v>84</v>
      </c>
    </row>
    <row r="10559" spans="1:13">
      <c r="A10559" s="1" t="s">
        <v>83</v>
      </c>
    </row>
    <row r="10561" spans="1:13" s="21" customFormat="1" ht="18.75" customHeight="1">
      <c r="A10561" s="89" t="s">
        <v>34</v>
      </c>
      <c r="B10561" s="89"/>
      <c r="C10561" s="89"/>
      <c r="D10561" s="89"/>
      <c r="E10561" s="89"/>
      <c r="I10561" s="21">
        <f t="shared" ref="I10561" si="3751">I10501+1</f>
        <v>177</v>
      </c>
    </row>
    <row r="10562" spans="1:13" s="21" customFormat="1" ht="30" customHeight="1">
      <c r="A10562" s="90" t="s">
        <v>35</v>
      </c>
      <c r="B10562" s="90"/>
      <c r="C10562" s="90"/>
      <c r="D10562" s="90"/>
      <c r="E10562" s="90"/>
      <c r="H10562" s="1"/>
      <c r="I10562" s="1"/>
      <c r="J10562" s="1"/>
      <c r="K10562" s="1"/>
      <c r="L10562" s="1"/>
      <c r="M10562" s="1"/>
    </row>
    <row r="10563" spans="1:13" ht="18.75" customHeight="1">
      <c r="A10563" s="22" t="s">
        <v>49</v>
      </c>
      <c r="B10563" s="91" t="str">
        <f>IF((SCH!$B$2=""),"",SCH!$B$2)</f>
        <v/>
      </c>
      <c r="C10563" s="91"/>
      <c r="D10563" s="91"/>
      <c r="E10563" s="92"/>
    </row>
    <row r="10564" spans="1:13" ht="18.75" customHeight="1">
      <c r="A10564" s="23" t="s">
        <v>50</v>
      </c>
      <c r="B10564" s="82" t="str">
        <f>IF((SCH!$B$3=""),"",SCH!$B$3)</f>
        <v/>
      </c>
      <c r="C10564" s="82"/>
      <c r="D10564" s="82"/>
      <c r="E10564" s="83"/>
    </row>
    <row r="10565" spans="1:13" ht="18.75" customHeight="1">
      <c r="A10565" s="23" t="s">
        <v>56</v>
      </c>
      <c r="B10565" s="46" t="str">
        <f>IF((SCH!$B$4=""),"",SCH!$B$4)</f>
        <v/>
      </c>
      <c r="C10565" s="24" t="s">
        <v>57</v>
      </c>
      <c r="D10565" s="82" t="str">
        <f>IF((SCH!$B$5=""),"",SCH!$B$5)</f>
        <v/>
      </c>
      <c r="E10565" s="83"/>
    </row>
    <row r="10566" spans="1:13" ht="18.75" customHeight="1">
      <c r="A10566" s="23" t="s">
        <v>51</v>
      </c>
      <c r="B10566" s="82" t="str">
        <f>IF((SCH!$B$6=""),"",SCH!$B$6)</f>
        <v/>
      </c>
      <c r="C10566" s="82"/>
      <c r="D10566" s="82"/>
      <c r="E10566" s="83"/>
    </row>
    <row r="10567" spans="1:13" ht="18.75" customHeight="1">
      <c r="A10567" s="23" t="s">
        <v>52</v>
      </c>
      <c r="B10567" s="82" t="str">
        <f>IF((SCH!$B$7=""),"",SCH!$B$7)</f>
        <v/>
      </c>
      <c r="C10567" s="82"/>
      <c r="D10567" s="82"/>
      <c r="E10567" s="83"/>
    </row>
    <row r="10568" spans="1:13" ht="18.75" customHeight="1">
      <c r="A10568" s="25" t="s">
        <v>53</v>
      </c>
      <c r="B10568" s="84" t="str">
        <f>IF((SCH!$B$8=""),"",SCH!$B$8)</f>
        <v/>
      </c>
      <c r="C10568" s="84"/>
      <c r="D10568" s="84"/>
      <c r="E10568" s="85"/>
    </row>
    <row r="10569" spans="1:13" ht="26.25" customHeight="1">
      <c r="A10569" s="86" t="s">
        <v>36</v>
      </c>
      <c r="B10569" s="86"/>
      <c r="C10569" s="86"/>
      <c r="D10569" s="86"/>
      <c r="E10569" s="86"/>
    </row>
    <row r="10570" spans="1:13" s="21" customFormat="1" ht="15" customHeight="1">
      <c r="A10570" s="87" t="s">
        <v>37</v>
      </c>
      <c r="B10570" s="87"/>
      <c r="C10570" s="87"/>
      <c r="D10570" s="87"/>
      <c r="E10570" s="87"/>
      <c r="H10570" s="1"/>
      <c r="I10570" s="1"/>
      <c r="J10570" s="1"/>
      <c r="K10570" s="1"/>
      <c r="L10570" s="1"/>
      <c r="M10570" s="1"/>
    </row>
    <row r="10571" spans="1:13" s="21" customFormat="1">
      <c r="A10571" s="88" t="s">
        <v>38</v>
      </c>
      <c r="B10571" s="88"/>
      <c r="C10571" s="88"/>
      <c r="D10571" s="88"/>
      <c r="E10571" s="88"/>
      <c r="H10571" s="1"/>
      <c r="I10571" s="1"/>
      <c r="J10571" s="1"/>
      <c r="K10571" s="1"/>
      <c r="L10571" s="1"/>
      <c r="M10571" s="1"/>
    </row>
    <row r="10572" spans="1:13" ht="26.25" customHeight="1">
      <c r="A10572" s="72" t="s">
        <v>39</v>
      </c>
      <c r="B10572" s="72"/>
      <c r="C10572" s="72"/>
      <c r="D10572" s="72"/>
      <c r="E10572" s="72"/>
    </row>
    <row r="10573" spans="1:13" ht="23.25">
      <c r="A10573" s="5" t="s">
        <v>45</v>
      </c>
      <c r="B10573" s="45">
        <f>VLOOKUP($I10561,DATA!$A$1:$V$200,2,FALSE)</f>
        <v>0</v>
      </c>
      <c r="C10573" s="43" t="s">
        <v>48</v>
      </c>
      <c r="D10573" s="81">
        <f>VLOOKUP($I10561,DATA!$A$1:$V$200,3,FALSE)</f>
        <v>0</v>
      </c>
      <c r="E10573" s="81"/>
    </row>
    <row r="10574" spans="1:13" ht="23.25">
      <c r="A10574" s="5" t="s">
        <v>46</v>
      </c>
      <c r="B10574" s="79">
        <f>VLOOKUP($I10561,DATA!$A$1:$V$200,4,FALSE)</f>
        <v>0</v>
      </c>
      <c r="C10574" s="79"/>
      <c r="D10574" s="79"/>
      <c r="E10574" s="79"/>
    </row>
    <row r="10575" spans="1:13" ht="23.25">
      <c r="A10575" s="5" t="s">
        <v>47</v>
      </c>
      <c r="B10575" s="79">
        <f>VLOOKUP($I10561,DATA!$A$1:$V$200,5,FALSE)</f>
        <v>0</v>
      </c>
      <c r="C10575" s="79"/>
      <c r="D10575" s="79"/>
      <c r="E10575" s="79"/>
    </row>
    <row r="10576" spans="1:13" ht="23.25" customHeight="1">
      <c r="A10576" s="5" t="s">
        <v>40</v>
      </c>
      <c r="B10576" s="79">
        <f>VLOOKUP($I10561,DATA!$A$1:$V$200,6,FALSE)</f>
        <v>0</v>
      </c>
      <c r="C10576" s="79"/>
      <c r="D10576" s="79"/>
      <c r="E10576" s="79"/>
    </row>
    <row r="10577" spans="1:5" ht="23.25" customHeight="1">
      <c r="A10577" s="5" t="s">
        <v>41</v>
      </c>
      <c r="B10577" s="79">
        <f>VLOOKUP($I10561,DATA!$A$1:$V$200,7,FALSE)</f>
        <v>0</v>
      </c>
      <c r="C10577" s="79"/>
      <c r="D10577" s="79"/>
      <c r="E10577" s="79"/>
    </row>
    <row r="10578" spans="1:5" ht="23.25" customHeight="1">
      <c r="A10578" s="5" t="s">
        <v>42</v>
      </c>
      <c r="B10578" s="79">
        <f>VLOOKUP($I10561,DATA!$A$1:$V$200,8,FALSE)</f>
        <v>0</v>
      </c>
      <c r="C10578" s="79"/>
      <c r="D10578" s="79"/>
      <c r="E10578" s="79"/>
    </row>
    <row r="10579" spans="1:5" ht="25.5">
      <c r="A10579" s="5" t="s">
        <v>43</v>
      </c>
      <c r="B10579" s="79">
        <f>VLOOKUP($I10561,DATA!$A$1:$V$200,9,FALSE)</f>
        <v>0</v>
      </c>
      <c r="C10579" s="79"/>
      <c r="D10579" s="79"/>
      <c r="E10579" s="79"/>
    </row>
    <row r="10580" spans="1:5" ht="22.5" customHeight="1">
      <c r="A10580" s="80" t="s">
        <v>44</v>
      </c>
      <c r="B10580" s="80"/>
      <c r="C10580" s="80"/>
      <c r="D10580" s="80"/>
      <c r="E10580" s="80"/>
    </row>
    <row r="10581" spans="1:5" ht="18.75" customHeight="1">
      <c r="A10581" s="72" t="s">
        <v>58</v>
      </c>
      <c r="B10581" s="72"/>
      <c r="C10581" s="72"/>
      <c r="D10581" s="72"/>
      <c r="E10581" s="72"/>
    </row>
    <row r="10582" spans="1:5" ht="22.5" customHeight="1">
      <c r="A10582" s="26" t="s">
        <v>74</v>
      </c>
    </row>
    <row r="10583" spans="1:5" ht="18" customHeight="1">
      <c r="A10583" s="44" t="s">
        <v>59</v>
      </c>
      <c r="B10583" s="73" t="s">
        <v>60</v>
      </c>
      <c r="C10583" s="74"/>
      <c r="D10583" s="73" t="s">
        <v>61</v>
      </c>
      <c r="E10583" s="74"/>
    </row>
    <row r="10584" spans="1:5" ht="37.5" customHeight="1">
      <c r="A10584" s="28" t="s">
        <v>62</v>
      </c>
      <c r="B10584" s="65" t="e">
        <f t="shared" ref="B10584" si="3752">HLOOKUP(D10584,$I$23:$M$32,2,FALSE)</f>
        <v>#N/A</v>
      </c>
      <c r="C10584" s="66"/>
      <c r="D10584" s="68">
        <f>VLOOKUP($I10561,DATA!$A$1:$V$200,10,FALSE)</f>
        <v>0</v>
      </c>
      <c r="E10584" s="69"/>
    </row>
    <row r="10585" spans="1:5" ht="37.5" customHeight="1">
      <c r="A10585" s="28" t="s">
        <v>63</v>
      </c>
      <c r="B10585" s="65" t="e">
        <f t="shared" ref="B10585" si="3753">HLOOKUP(D10584,$I$23:$M$32,3,FALSE)</f>
        <v>#N/A</v>
      </c>
      <c r="C10585" s="66"/>
      <c r="D10585" s="68">
        <f>VLOOKUP($I10561,DATA!$A$1:$V$200,11,FALSE)</f>
        <v>0</v>
      </c>
      <c r="E10585" s="69"/>
    </row>
    <row r="10586" spans="1:5" ht="37.5" customHeight="1">
      <c r="A10586" s="28" t="s">
        <v>64</v>
      </c>
      <c r="B10586" s="65" t="e">
        <f t="shared" ref="B10586" si="3754">HLOOKUP(D10584,$I$23:$M$32,4,FALSE)</f>
        <v>#N/A</v>
      </c>
      <c r="C10586" s="66"/>
      <c r="D10586" s="68">
        <f>VLOOKUP($I10561,DATA!$A$1:$V$200,12,FALSE)</f>
        <v>0</v>
      </c>
      <c r="E10586" s="69"/>
    </row>
    <row r="10587" spans="1:5" ht="21.75" customHeight="1">
      <c r="A10587" s="26" t="s">
        <v>75</v>
      </c>
    </row>
    <row r="10588" spans="1:5" ht="18" customHeight="1">
      <c r="A10588" s="75" t="s">
        <v>65</v>
      </c>
      <c r="B10588" s="73" t="s">
        <v>60</v>
      </c>
      <c r="C10588" s="74"/>
      <c r="D10588" s="73" t="s">
        <v>61</v>
      </c>
      <c r="E10588" s="74"/>
    </row>
    <row r="10589" spans="1:5" ht="37.5" customHeight="1">
      <c r="A10589" s="76"/>
      <c r="B10589" s="65" t="e">
        <f t="shared" ref="B10589" si="3755">HLOOKUP(D10584,$I$23:$M$32,5,FALSE)</f>
        <v>#N/A</v>
      </c>
      <c r="C10589" s="66"/>
      <c r="D10589" s="68">
        <f>VLOOKUP($I10561,DATA!$A$1:$V$200,13,FALSE)</f>
        <v>0</v>
      </c>
      <c r="E10589" s="69"/>
    </row>
    <row r="10590" spans="1:5" ht="22.5" customHeight="1">
      <c r="A10590" s="26" t="s">
        <v>76</v>
      </c>
    </row>
    <row r="10591" spans="1:5" ht="18" customHeight="1">
      <c r="A10591" s="77" t="s">
        <v>66</v>
      </c>
      <c r="B10591" s="73" t="s">
        <v>60</v>
      </c>
      <c r="C10591" s="74"/>
      <c r="D10591" s="73" t="s">
        <v>61</v>
      </c>
      <c r="E10591" s="74"/>
    </row>
    <row r="10592" spans="1:5" ht="37.5" customHeight="1">
      <c r="A10592" s="78"/>
      <c r="B10592" s="65" t="e">
        <f t="shared" ref="B10592" si="3756">HLOOKUP(D10584,$I$23:$M$32,6,FALSE)</f>
        <v>#N/A</v>
      </c>
      <c r="C10592" s="66"/>
      <c r="D10592" s="68">
        <f>VLOOKUP($I10561,DATA!$A$1:$V$200,14,FALSE)</f>
        <v>0</v>
      </c>
      <c r="E10592" s="69"/>
    </row>
    <row r="10593" spans="1:13" ht="22.5" customHeight="1">
      <c r="A10593" s="26" t="s">
        <v>77</v>
      </c>
    </row>
    <row r="10594" spans="1:13" ht="30" customHeight="1">
      <c r="A10594" s="27" t="s">
        <v>67</v>
      </c>
      <c r="B10594" s="73" t="s">
        <v>60</v>
      </c>
      <c r="C10594" s="74"/>
      <c r="D10594" s="73" t="s">
        <v>61</v>
      </c>
      <c r="E10594" s="74"/>
    </row>
    <row r="10595" spans="1:13" ht="37.5" customHeight="1">
      <c r="A10595" s="28" t="s">
        <v>68</v>
      </c>
      <c r="B10595" s="65" t="e">
        <f t="shared" ref="B10595" si="3757">HLOOKUP(D10584,$I$23:$M$32,7,FALSE)</f>
        <v>#N/A</v>
      </c>
      <c r="C10595" s="66"/>
      <c r="D10595" s="68">
        <f>VLOOKUP($I10561,DATA!$A$1:$V$200,15,FALSE)</f>
        <v>0</v>
      </c>
      <c r="E10595" s="69"/>
    </row>
    <row r="10596" spans="1:13" ht="37.5" customHeight="1">
      <c r="A10596" s="28" t="s">
        <v>69</v>
      </c>
      <c r="B10596" s="65" t="e">
        <f t="shared" ref="B10596" si="3758">HLOOKUP(D10584,$I$23:$M$32,8,FALSE)</f>
        <v>#N/A</v>
      </c>
      <c r="C10596" s="66"/>
      <c r="D10596" s="68">
        <f>VLOOKUP($I10561,DATA!$A$1:$V$200,16,FALSE)</f>
        <v>0</v>
      </c>
      <c r="E10596" s="69"/>
    </row>
    <row r="10597" spans="1:13" ht="45" customHeight="1">
      <c r="A10597" s="29" t="s">
        <v>70</v>
      </c>
      <c r="B10597" s="65" t="e">
        <f t="shared" ref="B10597" si="3759">HLOOKUP(D10584,$I$23:$M$32,9,FALSE)</f>
        <v>#N/A</v>
      </c>
      <c r="C10597" s="66"/>
      <c r="D10597" s="68">
        <f>VLOOKUP($I10561,DATA!$A$1:$V$200,17,FALSE)</f>
        <v>0</v>
      </c>
      <c r="E10597" s="69"/>
    </row>
    <row r="10598" spans="1:13" ht="37.5" customHeight="1">
      <c r="A10598" s="28" t="s">
        <v>71</v>
      </c>
      <c r="B10598" s="65" t="e">
        <f t="shared" ref="B10598" si="3760">HLOOKUP(D10584,$I$23:$M$32,10,FALSE)</f>
        <v>#N/A</v>
      </c>
      <c r="C10598" s="66"/>
      <c r="D10598" s="68">
        <f>VLOOKUP($I10561,DATA!$A$1:$V$200,18,FALSE)</f>
        <v>0</v>
      </c>
      <c r="E10598" s="69"/>
    </row>
    <row r="10599" spans="1:13" ht="37.5" customHeight="1">
      <c r="A10599" s="30"/>
      <c r="B10599" s="31"/>
      <c r="C10599" s="31"/>
      <c r="D10599" s="32"/>
      <c r="E10599" s="32"/>
    </row>
    <row r="10600" spans="1:13" ht="18.75" customHeight="1">
      <c r="A10600" s="72" t="s">
        <v>72</v>
      </c>
      <c r="B10600" s="72"/>
      <c r="C10600" s="72"/>
      <c r="D10600" s="72"/>
      <c r="E10600" s="72"/>
    </row>
    <row r="10601" spans="1:13" ht="22.5" customHeight="1">
      <c r="A10601" s="26" t="s">
        <v>78</v>
      </c>
    </row>
    <row r="10602" spans="1:13" ht="30" customHeight="1">
      <c r="A10602" s="27" t="s">
        <v>73</v>
      </c>
      <c r="B10602" s="73" t="s">
        <v>60</v>
      </c>
      <c r="C10602" s="74"/>
      <c r="D10602" s="73" t="s">
        <v>61</v>
      </c>
      <c r="E10602" s="74"/>
      <c r="I10602" s="1" t="s">
        <v>26</v>
      </c>
      <c r="J10602" s="1" t="s">
        <v>25</v>
      </c>
      <c r="K10602" s="1" t="s">
        <v>194</v>
      </c>
      <c r="L10602" s="1" t="s">
        <v>195</v>
      </c>
      <c r="M10602" s="1" t="s">
        <v>196</v>
      </c>
    </row>
    <row r="10603" spans="1:13" ht="52.5" customHeight="1">
      <c r="A10603" s="29" t="str">
        <f>GRD!$L$4</f>
        <v>SELECT</v>
      </c>
      <c r="B10603" s="65" t="e">
        <f t="shared" ref="B10603:B10604" si="3761">HLOOKUP(D10603,$I$42:$M$44,$G10603,FALSE)</f>
        <v>#N/A</v>
      </c>
      <c r="C10603" s="66"/>
      <c r="D10603" s="68">
        <f>VLOOKUP($I10561,DATA!$A$1:$V$200,19,FALSE)</f>
        <v>0</v>
      </c>
      <c r="E10603" s="69"/>
      <c r="G10603" s="1">
        <v>2</v>
      </c>
      <c r="H10603" s="1" t="str">
        <f t="shared" ref="H10603:H10604" si="3762">A10603</f>
        <v>SELECT</v>
      </c>
      <c r="I10603" s="1" t="e">
        <f t="shared" ref="I10603:I10604" si="3763">VLOOKUP($H10603,$H$3:$M$15,2,FALSE)</f>
        <v>#N/A</v>
      </c>
      <c r="J10603" s="1" t="e">
        <f t="shared" ref="J10603:J10604" si="3764">VLOOKUP($H10603,$H$3:$M$15,3,FALSE)</f>
        <v>#N/A</v>
      </c>
      <c r="K10603" s="1" t="e">
        <f t="shared" ref="K10603:K10604" si="3765">VLOOKUP($H10603,$H$3:$M$15,4,FALSE)</f>
        <v>#N/A</v>
      </c>
      <c r="L10603" s="1" t="e">
        <f t="shared" ref="L10603:L10604" si="3766">VLOOKUP($H10603,$H$3:$M$15,5,FALSE)</f>
        <v>#N/A</v>
      </c>
      <c r="M10603" s="1" t="e">
        <f t="shared" ref="M10603:M10604" si="3767">VLOOKUP($H10603,$H$3:$M$15,6,FALSE)</f>
        <v>#N/A</v>
      </c>
    </row>
    <row r="10604" spans="1:13" ht="52.5" customHeight="1">
      <c r="A10604" s="29" t="str">
        <f>GRD!$M$4</f>
        <v>SELECT</v>
      </c>
      <c r="B10604" s="65" t="e">
        <f t="shared" si="3761"/>
        <v>#N/A</v>
      </c>
      <c r="C10604" s="66"/>
      <c r="D10604" s="68">
        <f>VLOOKUP($I10561,DATA!$A$1:$V$200,20,FALSE)</f>
        <v>0</v>
      </c>
      <c r="E10604" s="69"/>
      <c r="G10604" s="1">
        <v>3</v>
      </c>
      <c r="H10604" s="1" t="str">
        <f t="shared" si="3762"/>
        <v>SELECT</v>
      </c>
      <c r="I10604" s="1" t="e">
        <f t="shared" si="3763"/>
        <v>#N/A</v>
      </c>
      <c r="J10604" s="1" t="e">
        <f t="shared" si="3764"/>
        <v>#N/A</v>
      </c>
      <c r="K10604" s="1" t="e">
        <f t="shared" si="3765"/>
        <v>#N/A</v>
      </c>
      <c r="L10604" s="1" t="e">
        <f t="shared" si="3766"/>
        <v>#N/A</v>
      </c>
      <c r="M10604" s="1" t="e">
        <f t="shared" si="3767"/>
        <v>#N/A</v>
      </c>
    </row>
    <row r="10605" spans="1:13" ht="37.5" customHeight="1">
      <c r="A10605" s="70" t="s">
        <v>79</v>
      </c>
      <c r="B10605" s="70"/>
      <c r="C10605" s="70"/>
      <c r="D10605" s="70"/>
      <c r="E10605" s="70"/>
    </row>
    <row r="10606" spans="1:13" ht="12" customHeight="1">
      <c r="A10606" s="33"/>
      <c r="B10606" s="33"/>
      <c r="C10606" s="33"/>
      <c r="D10606" s="33"/>
      <c r="E10606" s="33"/>
    </row>
    <row r="10607" spans="1:13" ht="30" customHeight="1">
      <c r="A10607" s="27" t="s">
        <v>73</v>
      </c>
      <c r="B10607" s="71" t="s">
        <v>60</v>
      </c>
      <c r="C10607" s="71"/>
      <c r="D10607" s="71" t="s">
        <v>61</v>
      </c>
      <c r="E10607" s="71"/>
      <c r="I10607" s="1" t="s">
        <v>26</v>
      </c>
      <c r="J10607" s="1" t="s">
        <v>25</v>
      </c>
      <c r="K10607" s="1" t="s">
        <v>194</v>
      </c>
      <c r="L10607" s="1" t="s">
        <v>195</v>
      </c>
      <c r="M10607" s="1" t="s">
        <v>196</v>
      </c>
    </row>
    <row r="10608" spans="1:13" ht="52.5" customHeight="1">
      <c r="A10608" s="29" t="str">
        <f>GRD!$N$4</f>
        <v>SELECT</v>
      </c>
      <c r="B10608" s="65" t="e">
        <f t="shared" ref="B10608:B10609" si="3768">HLOOKUP(D10608,$I$47:$M$49,$G10608,FALSE)</f>
        <v>#N/A</v>
      </c>
      <c r="C10608" s="66"/>
      <c r="D10608" s="67">
        <f>VLOOKUP($I10561,DATA!$A$1:$V$200,21,FALSE)</f>
        <v>0</v>
      </c>
      <c r="E10608" s="67"/>
      <c r="G10608" s="1">
        <v>2</v>
      </c>
      <c r="H10608" s="1" t="str">
        <f t="shared" ref="H10608:H10609" si="3769">A10608</f>
        <v>SELECT</v>
      </c>
      <c r="I10608" s="1" t="e">
        <f t="shared" ref="I10608:I10669" si="3770">VLOOKUP($H10608,$H$3:$M$15,2,FALSE)</f>
        <v>#N/A</v>
      </c>
      <c r="J10608" s="1" t="e">
        <f t="shared" ref="J10608:J10669" si="3771">VLOOKUP($H10608,$H$3:$M$15,3,FALSE)</f>
        <v>#N/A</v>
      </c>
      <c r="K10608" s="1" t="e">
        <f t="shared" ref="K10608:K10669" si="3772">VLOOKUP($H10608,$H$3:$M$15,4,FALSE)</f>
        <v>#N/A</v>
      </c>
      <c r="L10608" s="1" t="e">
        <f t="shared" ref="L10608:L10669" si="3773">VLOOKUP($H10608,$H$3:$M$15,5,FALSE)</f>
        <v>#N/A</v>
      </c>
      <c r="M10608" s="1" t="e">
        <f t="shared" ref="M10608:M10669" si="3774">VLOOKUP($H10608,$H$3:$M$15,6,FALSE)</f>
        <v>#N/A</v>
      </c>
    </row>
    <row r="10609" spans="1:13" ht="52.5" customHeight="1">
      <c r="A10609" s="29" t="str">
        <f>GRD!$O$4</f>
        <v>SELECT</v>
      </c>
      <c r="B10609" s="65" t="e">
        <f t="shared" si="3768"/>
        <v>#N/A</v>
      </c>
      <c r="C10609" s="66"/>
      <c r="D10609" s="67">
        <f>VLOOKUP($I10561,DATA!$A$1:$V$200,22,FALSE)</f>
        <v>0</v>
      </c>
      <c r="E10609" s="67"/>
      <c r="G10609" s="1">
        <v>3</v>
      </c>
      <c r="H10609" s="1" t="str">
        <f t="shared" si="3769"/>
        <v>SELECT</v>
      </c>
      <c r="I10609" s="1" t="e">
        <f t="shared" si="3770"/>
        <v>#N/A</v>
      </c>
      <c r="J10609" s="1" t="e">
        <f t="shared" si="3771"/>
        <v>#N/A</v>
      </c>
      <c r="K10609" s="1" t="e">
        <f t="shared" si="3772"/>
        <v>#N/A</v>
      </c>
      <c r="L10609" s="1" t="e">
        <f t="shared" si="3773"/>
        <v>#N/A</v>
      </c>
      <c r="M10609" s="1" t="e">
        <f t="shared" si="3774"/>
        <v>#N/A</v>
      </c>
    </row>
    <row r="10615" spans="1:13">
      <c r="A10615" s="64" t="s">
        <v>80</v>
      </c>
      <c r="B10615" s="64"/>
      <c r="C10615" s="64" t="s">
        <v>81</v>
      </c>
      <c r="D10615" s="64"/>
      <c r="E10615" s="64"/>
    </row>
    <row r="10616" spans="1:13">
      <c r="C10616" s="64" t="s">
        <v>82</v>
      </c>
      <c r="D10616" s="64"/>
      <c r="E10616" s="64"/>
    </row>
    <row r="10617" spans="1:13">
      <c r="A10617" s="1" t="s">
        <v>84</v>
      </c>
    </row>
    <row r="10619" spans="1:13">
      <c r="A10619" s="1" t="s">
        <v>83</v>
      </c>
    </row>
    <row r="10621" spans="1:13" s="21" customFormat="1" ht="18.75" customHeight="1">
      <c r="A10621" s="89" t="s">
        <v>34</v>
      </c>
      <c r="B10621" s="89"/>
      <c r="C10621" s="89"/>
      <c r="D10621" s="89"/>
      <c r="E10621" s="89"/>
      <c r="I10621" s="21">
        <f t="shared" ref="I10621" si="3775">I10561+1</f>
        <v>178</v>
      </c>
    </row>
    <row r="10622" spans="1:13" s="21" customFormat="1" ht="30" customHeight="1">
      <c r="A10622" s="90" t="s">
        <v>35</v>
      </c>
      <c r="B10622" s="90"/>
      <c r="C10622" s="90"/>
      <c r="D10622" s="90"/>
      <c r="E10622" s="90"/>
      <c r="H10622" s="1"/>
      <c r="I10622" s="1"/>
      <c r="J10622" s="1"/>
      <c r="K10622" s="1"/>
      <c r="L10622" s="1"/>
      <c r="M10622" s="1"/>
    </row>
    <row r="10623" spans="1:13" ht="18.75" customHeight="1">
      <c r="A10623" s="22" t="s">
        <v>49</v>
      </c>
      <c r="B10623" s="91" t="str">
        <f>IF((SCH!$B$2=""),"",SCH!$B$2)</f>
        <v/>
      </c>
      <c r="C10623" s="91"/>
      <c r="D10623" s="91"/>
      <c r="E10623" s="92"/>
    </row>
    <row r="10624" spans="1:13" ht="18.75" customHeight="1">
      <c r="A10624" s="23" t="s">
        <v>50</v>
      </c>
      <c r="B10624" s="82" t="str">
        <f>IF((SCH!$B$3=""),"",SCH!$B$3)</f>
        <v/>
      </c>
      <c r="C10624" s="82"/>
      <c r="D10624" s="82"/>
      <c r="E10624" s="83"/>
    </row>
    <row r="10625" spans="1:13" ht="18.75" customHeight="1">
      <c r="A10625" s="23" t="s">
        <v>56</v>
      </c>
      <c r="B10625" s="46" t="str">
        <f>IF((SCH!$B$4=""),"",SCH!$B$4)</f>
        <v/>
      </c>
      <c r="C10625" s="24" t="s">
        <v>57</v>
      </c>
      <c r="D10625" s="82" t="str">
        <f>IF((SCH!$B$5=""),"",SCH!$B$5)</f>
        <v/>
      </c>
      <c r="E10625" s="83"/>
    </row>
    <row r="10626" spans="1:13" ht="18.75" customHeight="1">
      <c r="A10626" s="23" t="s">
        <v>51</v>
      </c>
      <c r="B10626" s="82" t="str">
        <f>IF((SCH!$B$6=""),"",SCH!$B$6)</f>
        <v/>
      </c>
      <c r="C10626" s="82"/>
      <c r="D10626" s="82"/>
      <c r="E10626" s="83"/>
    </row>
    <row r="10627" spans="1:13" ht="18.75" customHeight="1">
      <c r="A10627" s="23" t="s">
        <v>52</v>
      </c>
      <c r="B10627" s="82" t="str">
        <f>IF((SCH!$B$7=""),"",SCH!$B$7)</f>
        <v/>
      </c>
      <c r="C10627" s="82"/>
      <c r="D10627" s="82"/>
      <c r="E10627" s="83"/>
    </row>
    <row r="10628" spans="1:13" ht="18.75" customHeight="1">
      <c r="A10628" s="25" t="s">
        <v>53</v>
      </c>
      <c r="B10628" s="84" t="str">
        <f>IF((SCH!$B$8=""),"",SCH!$B$8)</f>
        <v/>
      </c>
      <c r="C10628" s="84"/>
      <c r="D10628" s="84"/>
      <c r="E10628" s="85"/>
    </row>
    <row r="10629" spans="1:13" ht="26.25" customHeight="1">
      <c r="A10629" s="86" t="s">
        <v>36</v>
      </c>
      <c r="B10629" s="86"/>
      <c r="C10629" s="86"/>
      <c r="D10629" s="86"/>
      <c r="E10629" s="86"/>
    </row>
    <row r="10630" spans="1:13" s="21" customFormat="1" ht="15" customHeight="1">
      <c r="A10630" s="87" t="s">
        <v>37</v>
      </c>
      <c r="B10630" s="87"/>
      <c r="C10630" s="87"/>
      <c r="D10630" s="87"/>
      <c r="E10630" s="87"/>
      <c r="H10630" s="1"/>
      <c r="I10630" s="1"/>
      <c r="J10630" s="1"/>
      <c r="K10630" s="1"/>
      <c r="L10630" s="1"/>
      <c r="M10630" s="1"/>
    </row>
    <row r="10631" spans="1:13" s="21" customFormat="1">
      <c r="A10631" s="88" t="s">
        <v>38</v>
      </c>
      <c r="B10631" s="88"/>
      <c r="C10631" s="88"/>
      <c r="D10631" s="88"/>
      <c r="E10631" s="88"/>
      <c r="H10631" s="1"/>
      <c r="I10631" s="1"/>
      <c r="J10631" s="1"/>
      <c r="K10631" s="1"/>
      <c r="L10631" s="1"/>
      <c r="M10631" s="1"/>
    </row>
    <row r="10632" spans="1:13" ht="26.25" customHeight="1">
      <c r="A10632" s="72" t="s">
        <v>39</v>
      </c>
      <c r="B10632" s="72"/>
      <c r="C10632" s="72"/>
      <c r="D10632" s="72"/>
      <c r="E10632" s="72"/>
    </row>
    <row r="10633" spans="1:13" ht="23.25">
      <c r="A10633" s="5" t="s">
        <v>45</v>
      </c>
      <c r="B10633" s="45">
        <f>VLOOKUP($I10621,DATA!$A$1:$V$200,2,FALSE)</f>
        <v>0</v>
      </c>
      <c r="C10633" s="43" t="s">
        <v>48</v>
      </c>
      <c r="D10633" s="81">
        <f>VLOOKUP($I10621,DATA!$A$1:$V$200,3,FALSE)</f>
        <v>0</v>
      </c>
      <c r="E10633" s="81"/>
    </row>
    <row r="10634" spans="1:13" ht="23.25">
      <c r="A10634" s="5" t="s">
        <v>46</v>
      </c>
      <c r="B10634" s="79">
        <f>VLOOKUP($I10621,DATA!$A$1:$V$200,4,FALSE)</f>
        <v>0</v>
      </c>
      <c r="C10634" s="79"/>
      <c r="D10634" s="79"/>
      <c r="E10634" s="79"/>
    </row>
    <row r="10635" spans="1:13" ht="23.25">
      <c r="A10635" s="5" t="s">
        <v>47</v>
      </c>
      <c r="B10635" s="79">
        <f>VLOOKUP($I10621,DATA!$A$1:$V$200,5,FALSE)</f>
        <v>0</v>
      </c>
      <c r="C10635" s="79"/>
      <c r="D10635" s="79"/>
      <c r="E10635" s="79"/>
    </row>
    <row r="10636" spans="1:13" ht="23.25" customHeight="1">
      <c r="A10636" s="5" t="s">
        <v>40</v>
      </c>
      <c r="B10636" s="79">
        <f>VLOOKUP($I10621,DATA!$A$1:$V$200,6,FALSE)</f>
        <v>0</v>
      </c>
      <c r="C10636" s="79"/>
      <c r="D10636" s="79"/>
      <c r="E10636" s="79"/>
    </row>
    <row r="10637" spans="1:13" ht="23.25" customHeight="1">
      <c r="A10637" s="5" t="s">
        <v>41</v>
      </c>
      <c r="B10637" s="79">
        <f>VLOOKUP($I10621,DATA!$A$1:$V$200,7,FALSE)</f>
        <v>0</v>
      </c>
      <c r="C10637" s="79"/>
      <c r="D10637" s="79"/>
      <c r="E10637" s="79"/>
    </row>
    <row r="10638" spans="1:13" ht="23.25" customHeight="1">
      <c r="A10638" s="5" t="s">
        <v>42</v>
      </c>
      <c r="B10638" s="79">
        <f>VLOOKUP($I10621,DATA!$A$1:$V$200,8,FALSE)</f>
        <v>0</v>
      </c>
      <c r="C10638" s="79"/>
      <c r="D10638" s="79"/>
      <c r="E10638" s="79"/>
    </row>
    <row r="10639" spans="1:13" ht="25.5">
      <c r="A10639" s="5" t="s">
        <v>43</v>
      </c>
      <c r="B10639" s="79">
        <f>VLOOKUP($I10621,DATA!$A$1:$V$200,9,FALSE)</f>
        <v>0</v>
      </c>
      <c r="C10639" s="79"/>
      <c r="D10639" s="79"/>
      <c r="E10639" s="79"/>
    </row>
    <row r="10640" spans="1:13" ht="22.5" customHeight="1">
      <c r="A10640" s="80" t="s">
        <v>44</v>
      </c>
      <c r="B10640" s="80"/>
      <c r="C10640" s="80"/>
      <c r="D10640" s="80"/>
      <c r="E10640" s="80"/>
    </row>
    <row r="10641" spans="1:5" ht="18.75" customHeight="1">
      <c r="A10641" s="72" t="s">
        <v>58</v>
      </c>
      <c r="B10641" s="72"/>
      <c r="C10641" s="72"/>
      <c r="D10641" s="72"/>
      <c r="E10641" s="72"/>
    </row>
    <row r="10642" spans="1:5" ht="22.5" customHeight="1">
      <c r="A10642" s="26" t="s">
        <v>74</v>
      </c>
    </row>
    <row r="10643" spans="1:5" ht="18" customHeight="1">
      <c r="A10643" s="44" t="s">
        <v>59</v>
      </c>
      <c r="B10643" s="73" t="s">
        <v>60</v>
      </c>
      <c r="C10643" s="74"/>
      <c r="D10643" s="73" t="s">
        <v>61</v>
      </c>
      <c r="E10643" s="74"/>
    </row>
    <row r="10644" spans="1:5" ht="37.5" customHeight="1">
      <c r="A10644" s="28" t="s">
        <v>62</v>
      </c>
      <c r="B10644" s="65" t="e">
        <f t="shared" ref="B10644" si="3776">HLOOKUP(D10644,$I$23:$M$32,2,FALSE)</f>
        <v>#N/A</v>
      </c>
      <c r="C10644" s="66"/>
      <c r="D10644" s="68">
        <f>VLOOKUP($I10621,DATA!$A$1:$V$200,10,FALSE)</f>
        <v>0</v>
      </c>
      <c r="E10644" s="69"/>
    </row>
    <row r="10645" spans="1:5" ht="37.5" customHeight="1">
      <c r="A10645" s="28" t="s">
        <v>63</v>
      </c>
      <c r="B10645" s="65" t="e">
        <f t="shared" ref="B10645" si="3777">HLOOKUP(D10644,$I$23:$M$32,3,FALSE)</f>
        <v>#N/A</v>
      </c>
      <c r="C10645" s="66"/>
      <c r="D10645" s="68">
        <f>VLOOKUP($I10621,DATA!$A$1:$V$200,11,FALSE)</f>
        <v>0</v>
      </c>
      <c r="E10645" s="69"/>
    </row>
    <row r="10646" spans="1:5" ht="37.5" customHeight="1">
      <c r="A10646" s="28" t="s">
        <v>64</v>
      </c>
      <c r="B10646" s="65" t="e">
        <f t="shared" ref="B10646" si="3778">HLOOKUP(D10644,$I$23:$M$32,4,FALSE)</f>
        <v>#N/A</v>
      </c>
      <c r="C10646" s="66"/>
      <c r="D10646" s="68">
        <f>VLOOKUP($I10621,DATA!$A$1:$V$200,12,FALSE)</f>
        <v>0</v>
      </c>
      <c r="E10646" s="69"/>
    </row>
    <row r="10647" spans="1:5" ht="21.75" customHeight="1">
      <c r="A10647" s="26" t="s">
        <v>75</v>
      </c>
    </row>
    <row r="10648" spans="1:5" ht="18" customHeight="1">
      <c r="A10648" s="75" t="s">
        <v>65</v>
      </c>
      <c r="B10648" s="73" t="s">
        <v>60</v>
      </c>
      <c r="C10648" s="74"/>
      <c r="D10648" s="73" t="s">
        <v>61</v>
      </c>
      <c r="E10648" s="74"/>
    </row>
    <row r="10649" spans="1:5" ht="37.5" customHeight="1">
      <c r="A10649" s="76"/>
      <c r="B10649" s="65" t="e">
        <f t="shared" ref="B10649" si="3779">HLOOKUP(D10644,$I$23:$M$32,5,FALSE)</f>
        <v>#N/A</v>
      </c>
      <c r="C10649" s="66"/>
      <c r="D10649" s="68">
        <f>VLOOKUP($I10621,DATA!$A$1:$V$200,13,FALSE)</f>
        <v>0</v>
      </c>
      <c r="E10649" s="69"/>
    </row>
    <row r="10650" spans="1:5" ht="22.5" customHeight="1">
      <c r="A10650" s="26" t="s">
        <v>76</v>
      </c>
    </row>
    <row r="10651" spans="1:5" ht="18" customHeight="1">
      <c r="A10651" s="77" t="s">
        <v>66</v>
      </c>
      <c r="B10651" s="73" t="s">
        <v>60</v>
      </c>
      <c r="C10651" s="74"/>
      <c r="D10651" s="73" t="s">
        <v>61</v>
      </c>
      <c r="E10651" s="74"/>
    </row>
    <row r="10652" spans="1:5" ht="37.5" customHeight="1">
      <c r="A10652" s="78"/>
      <c r="B10652" s="65" t="e">
        <f t="shared" ref="B10652" si="3780">HLOOKUP(D10644,$I$23:$M$32,6,FALSE)</f>
        <v>#N/A</v>
      </c>
      <c r="C10652" s="66"/>
      <c r="D10652" s="68">
        <f>VLOOKUP($I10621,DATA!$A$1:$V$200,14,FALSE)</f>
        <v>0</v>
      </c>
      <c r="E10652" s="69"/>
    </row>
    <row r="10653" spans="1:5" ht="22.5" customHeight="1">
      <c r="A10653" s="26" t="s">
        <v>77</v>
      </c>
    </row>
    <row r="10654" spans="1:5" ht="30" customHeight="1">
      <c r="A10654" s="27" t="s">
        <v>67</v>
      </c>
      <c r="B10654" s="73" t="s">
        <v>60</v>
      </c>
      <c r="C10654" s="74"/>
      <c r="D10654" s="73" t="s">
        <v>61</v>
      </c>
      <c r="E10654" s="74"/>
    </row>
    <row r="10655" spans="1:5" ht="37.5" customHeight="1">
      <c r="A10655" s="28" t="s">
        <v>68</v>
      </c>
      <c r="B10655" s="65" t="e">
        <f t="shared" ref="B10655" si="3781">HLOOKUP(D10644,$I$23:$M$32,7,FALSE)</f>
        <v>#N/A</v>
      </c>
      <c r="C10655" s="66"/>
      <c r="D10655" s="68">
        <f>VLOOKUP($I10621,DATA!$A$1:$V$200,15,FALSE)</f>
        <v>0</v>
      </c>
      <c r="E10655" s="69"/>
    </row>
    <row r="10656" spans="1:5" ht="37.5" customHeight="1">
      <c r="A10656" s="28" t="s">
        <v>69</v>
      </c>
      <c r="B10656" s="65" t="e">
        <f t="shared" ref="B10656" si="3782">HLOOKUP(D10644,$I$23:$M$32,8,FALSE)</f>
        <v>#N/A</v>
      </c>
      <c r="C10656" s="66"/>
      <c r="D10656" s="68">
        <f>VLOOKUP($I10621,DATA!$A$1:$V$200,16,FALSE)</f>
        <v>0</v>
      </c>
      <c r="E10656" s="69"/>
    </row>
    <row r="10657" spans="1:13" ht="45" customHeight="1">
      <c r="A10657" s="29" t="s">
        <v>70</v>
      </c>
      <c r="B10657" s="65" t="e">
        <f t="shared" ref="B10657" si="3783">HLOOKUP(D10644,$I$23:$M$32,9,FALSE)</f>
        <v>#N/A</v>
      </c>
      <c r="C10657" s="66"/>
      <c r="D10657" s="68">
        <f>VLOOKUP($I10621,DATA!$A$1:$V$200,17,FALSE)</f>
        <v>0</v>
      </c>
      <c r="E10657" s="69"/>
    </row>
    <row r="10658" spans="1:13" ht="37.5" customHeight="1">
      <c r="A10658" s="28" t="s">
        <v>71</v>
      </c>
      <c r="B10658" s="65" t="e">
        <f t="shared" ref="B10658" si="3784">HLOOKUP(D10644,$I$23:$M$32,10,FALSE)</f>
        <v>#N/A</v>
      </c>
      <c r="C10658" s="66"/>
      <c r="D10658" s="68">
        <f>VLOOKUP($I10621,DATA!$A$1:$V$200,18,FALSE)</f>
        <v>0</v>
      </c>
      <c r="E10658" s="69"/>
    </row>
    <row r="10659" spans="1:13" ht="37.5" customHeight="1">
      <c r="A10659" s="30"/>
      <c r="B10659" s="31"/>
      <c r="C10659" s="31"/>
      <c r="D10659" s="32"/>
      <c r="E10659" s="32"/>
    </row>
    <row r="10660" spans="1:13" ht="18.75" customHeight="1">
      <c r="A10660" s="72" t="s">
        <v>72</v>
      </c>
      <c r="B10660" s="72"/>
      <c r="C10660" s="72"/>
      <c r="D10660" s="72"/>
      <c r="E10660" s="72"/>
    </row>
    <row r="10661" spans="1:13" ht="22.5" customHeight="1">
      <c r="A10661" s="26" t="s">
        <v>78</v>
      </c>
    </row>
    <row r="10662" spans="1:13" ht="30" customHeight="1">
      <c r="A10662" s="27" t="s">
        <v>73</v>
      </c>
      <c r="B10662" s="73" t="s">
        <v>60</v>
      </c>
      <c r="C10662" s="74"/>
      <c r="D10662" s="73" t="s">
        <v>61</v>
      </c>
      <c r="E10662" s="74"/>
      <c r="I10662" s="1" t="s">
        <v>26</v>
      </c>
      <c r="J10662" s="1" t="s">
        <v>25</v>
      </c>
      <c r="K10662" s="1" t="s">
        <v>194</v>
      </c>
      <c r="L10662" s="1" t="s">
        <v>195</v>
      </c>
      <c r="M10662" s="1" t="s">
        <v>196</v>
      </c>
    </row>
    <row r="10663" spans="1:13" ht="52.5" customHeight="1">
      <c r="A10663" s="29" t="str">
        <f>GRD!$L$4</f>
        <v>SELECT</v>
      </c>
      <c r="B10663" s="65" t="e">
        <f t="shared" ref="B10663:B10664" si="3785">HLOOKUP(D10663,$I$42:$M$44,$G10663,FALSE)</f>
        <v>#N/A</v>
      </c>
      <c r="C10663" s="66"/>
      <c r="D10663" s="68">
        <f>VLOOKUP($I10621,DATA!$A$1:$V$200,19,FALSE)</f>
        <v>0</v>
      </c>
      <c r="E10663" s="69"/>
      <c r="G10663" s="1">
        <v>2</v>
      </c>
      <c r="H10663" s="1" t="str">
        <f t="shared" ref="H10663:H10664" si="3786">A10663</f>
        <v>SELECT</v>
      </c>
      <c r="I10663" s="1" t="e">
        <f t="shared" ref="I10663:I10664" si="3787">VLOOKUP($H10663,$H$3:$M$15,2,FALSE)</f>
        <v>#N/A</v>
      </c>
      <c r="J10663" s="1" t="e">
        <f t="shared" ref="J10663:J10664" si="3788">VLOOKUP($H10663,$H$3:$M$15,3,FALSE)</f>
        <v>#N/A</v>
      </c>
      <c r="K10663" s="1" t="e">
        <f t="shared" ref="K10663:K10664" si="3789">VLOOKUP($H10663,$H$3:$M$15,4,FALSE)</f>
        <v>#N/A</v>
      </c>
      <c r="L10663" s="1" t="e">
        <f t="shared" ref="L10663:L10664" si="3790">VLOOKUP($H10663,$H$3:$M$15,5,FALSE)</f>
        <v>#N/A</v>
      </c>
      <c r="M10663" s="1" t="e">
        <f t="shared" ref="M10663:M10664" si="3791">VLOOKUP($H10663,$H$3:$M$15,6,FALSE)</f>
        <v>#N/A</v>
      </c>
    </row>
    <row r="10664" spans="1:13" ht="52.5" customHeight="1">
      <c r="A10664" s="29" t="str">
        <f>GRD!$M$4</f>
        <v>SELECT</v>
      </c>
      <c r="B10664" s="65" t="e">
        <f t="shared" si="3785"/>
        <v>#N/A</v>
      </c>
      <c r="C10664" s="66"/>
      <c r="D10664" s="68">
        <f>VLOOKUP($I10621,DATA!$A$1:$V$200,20,FALSE)</f>
        <v>0</v>
      </c>
      <c r="E10664" s="69"/>
      <c r="G10664" s="1">
        <v>3</v>
      </c>
      <c r="H10664" s="1" t="str">
        <f t="shared" si="3786"/>
        <v>SELECT</v>
      </c>
      <c r="I10664" s="1" t="e">
        <f t="shared" si="3787"/>
        <v>#N/A</v>
      </c>
      <c r="J10664" s="1" t="e">
        <f t="shared" si="3788"/>
        <v>#N/A</v>
      </c>
      <c r="K10664" s="1" t="e">
        <f t="shared" si="3789"/>
        <v>#N/A</v>
      </c>
      <c r="L10664" s="1" t="e">
        <f t="shared" si="3790"/>
        <v>#N/A</v>
      </c>
      <c r="M10664" s="1" t="e">
        <f t="shared" si="3791"/>
        <v>#N/A</v>
      </c>
    </row>
    <row r="10665" spans="1:13" ht="37.5" customHeight="1">
      <c r="A10665" s="70" t="s">
        <v>79</v>
      </c>
      <c r="B10665" s="70"/>
      <c r="C10665" s="70"/>
      <c r="D10665" s="70"/>
      <c r="E10665" s="70"/>
    </row>
    <row r="10666" spans="1:13" ht="12" customHeight="1">
      <c r="A10666" s="33"/>
      <c r="B10666" s="33"/>
      <c r="C10666" s="33"/>
      <c r="D10666" s="33"/>
      <c r="E10666" s="33"/>
    </row>
    <row r="10667" spans="1:13" ht="30" customHeight="1">
      <c r="A10667" s="27" t="s">
        <v>73</v>
      </c>
      <c r="B10667" s="71" t="s">
        <v>60</v>
      </c>
      <c r="C10667" s="71"/>
      <c r="D10667" s="71" t="s">
        <v>61</v>
      </c>
      <c r="E10667" s="71"/>
      <c r="I10667" s="1" t="s">
        <v>26</v>
      </c>
      <c r="J10667" s="1" t="s">
        <v>25</v>
      </c>
      <c r="K10667" s="1" t="s">
        <v>194</v>
      </c>
      <c r="L10667" s="1" t="s">
        <v>195</v>
      </c>
      <c r="M10667" s="1" t="s">
        <v>196</v>
      </c>
    </row>
    <row r="10668" spans="1:13" ht="52.5" customHeight="1">
      <c r="A10668" s="29" t="str">
        <f>GRD!$N$4</f>
        <v>SELECT</v>
      </c>
      <c r="B10668" s="65" t="e">
        <f t="shared" ref="B10668:B10669" si="3792">HLOOKUP(D10668,$I$47:$M$49,$G10668,FALSE)</f>
        <v>#N/A</v>
      </c>
      <c r="C10668" s="66"/>
      <c r="D10668" s="67">
        <f>VLOOKUP($I10621,DATA!$A$1:$V$200,21,FALSE)</f>
        <v>0</v>
      </c>
      <c r="E10668" s="67"/>
      <c r="G10668" s="1">
        <v>2</v>
      </c>
      <c r="H10668" s="1" t="str">
        <f t="shared" ref="H10668:H10669" si="3793">A10668</f>
        <v>SELECT</v>
      </c>
      <c r="I10668" s="1" t="e">
        <f t="shared" si="3770"/>
        <v>#N/A</v>
      </c>
      <c r="J10668" s="1" t="e">
        <f t="shared" si="3771"/>
        <v>#N/A</v>
      </c>
      <c r="K10668" s="1" t="e">
        <f t="shared" si="3772"/>
        <v>#N/A</v>
      </c>
      <c r="L10668" s="1" t="e">
        <f t="shared" si="3773"/>
        <v>#N/A</v>
      </c>
      <c r="M10668" s="1" t="e">
        <f t="shared" si="3774"/>
        <v>#N/A</v>
      </c>
    </row>
    <row r="10669" spans="1:13" ht="52.5" customHeight="1">
      <c r="A10669" s="29" t="str">
        <f>GRD!$O$4</f>
        <v>SELECT</v>
      </c>
      <c r="B10669" s="65" t="e">
        <f t="shared" si="3792"/>
        <v>#N/A</v>
      </c>
      <c r="C10669" s="66"/>
      <c r="D10669" s="67">
        <f>VLOOKUP($I10621,DATA!$A$1:$V$200,22,FALSE)</f>
        <v>0</v>
      </c>
      <c r="E10669" s="67"/>
      <c r="G10669" s="1">
        <v>3</v>
      </c>
      <c r="H10669" s="1" t="str">
        <f t="shared" si="3793"/>
        <v>SELECT</v>
      </c>
      <c r="I10669" s="1" t="e">
        <f t="shared" si="3770"/>
        <v>#N/A</v>
      </c>
      <c r="J10669" s="1" t="e">
        <f t="shared" si="3771"/>
        <v>#N/A</v>
      </c>
      <c r="K10669" s="1" t="e">
        <f t="shared" si="3772"/>
        <v>#N/A</v>
      </c>
      <c r="L10669" s="1" t="e">
        <f t="shared" si="3773"/>
        <v>#N/A</v>
      </c>
      <c r="M10669" s="1" t="e">
        <f t="shared" si="3774"/>
        <v>#N/A</v>
      </c>
    </row>
    <row r="10675" spans="1:13">
      <c r="A10675" s="64" t="s">
        <v>80</v>
      </c>
      <c r="B10675" s="64"/>
      <c r="C10675" s="64" t="s">
        <v>81</v>
      </c>
      <c r="D10675" s="64"/>
      <c r="E10675" s="64"/>
    </row>
    <row r="10676" spans="1:13">
      <c r="C10676" s="64" t="s">
        <v>82</v>
      </c>
      <c r="D10676" s="64"/>
      <c r="E10676" s="64"/>
    </row>
    <row r="10677" spans="1:13">
      <c r="A10677" s="1" t="s">
        <v>84</v>
      </c>
    </row>
    <row r="10679" spans="1:13">
      <c r="A10679" s="1" t="s">
        <v>83</v>
      </c>
    </row>
    <row r="10681" spans="1:13" s="21" customFormat="1" ht="18.75" customHeight="1">
      <c r="A10681" s="89" t="s">
        <v>34</v>
      </c>
      <c r="B10681" s="89"/>
      <c r="C10681" s="89"/>
      <c r="D10681" s="89"/>
      <c r="E10681" s="89"/>
      <c r="I10681" s="21">
        <f t="shared" ref="I10681" si="3794">I10621+1</f>
        <v>179</v>
      </c>
    </row>
    <row r="10682" spans="1:13" s="21" customFormat="1" ht="30" customHeight="1">
      <c r="A10682" s="90" t="s">
        <v>35</v>
      </c>
      <c r="B10682" s="90"/>
      <c r="C10682" s="90"/>
      <c r="D10682" s="90"/>
      <c r="E10682" s="90"/>
      <c r="H10682" s="1"/>
      <c r="I10682" s="1"/>
      <c r="J10682" s="1"/>
      <c r="K10682" s="1"/>
      <c r="L10682" s="1"/>
      <c r="M10682" s="1"/>
    </row>
    <row r="10683" spans="1:13" ht="18.75" customHeight="1">
      <c r="A10683" s="22" t="s">
        <v>49</v>
      </c>
      <c r="B10683" s="91" t="str">
        <f>IF((SCH!$B$2=""),"",SCH!$B$2)</f>
        <v/>
      </c>
      <c r="C10683" s="91"/>
      <c r="D10683" s="91"/>
      <c r="E10683" s="92"/>
    </row>
    <row r="10684" spans="1:13" ht="18.75" customHeight="1">
      <c r="A10684" s="23" t="s">
        <v>50</v>
      </c>
      <c r="B10684" s="82" t="str">
        <f>IF((SCH!$B$3=""),"",SCH!$B$3)</f>
        <v/>
      </c>
      <c r="C10684" s="82"/>
      <c r="D10684" s="82"/>
      <c r="E10684" s="83"/>
    </row>
    <row r="10685" spans="1:13" ht="18.75" customHeight="1">
      <c r="A10685" s="23" t="s">
        <v>56</v>
      </c>
      <c r="B10685" s="46" t="str">
        <f>IF((SCH!$B$4=""),"",SCH!$B$4)</f>
        <v/>
      </c>
      <c r="C10685" s="24" t="s">
        <v>57</v>
      </c>
      <c r="D10685" s="82" t="str">
        <f>IF((SCH!$B$5=""),"",SCH!$B$5)</f>
        <v/>
      </c>
      <c r="E10685" s="83"/>
    </row>
    <row r="10686" spans="1:13" ht="18.75" customHeight="1">
      <c r="A10686" s="23" t="s">
        <v>51</v>
      </c>
      <c r="B10686" s="82" t="str">
        <f>IF((SCH!$B$6=""),"",SCH!$B$6)</f>
        <v/>
      </c>
      <c r="C10686" s="82"/>
      <c r="D10686" s="82"/>
      <c r="E10686" s="83"/>
    </row>
    <row r="10687" spans="1:13" ht="18.75" customHeight="1">
      <c r="A10687" s="23" t="s">
        <v>52</v>
      </c>
      <c r="B10687" s="82" t="str">
        <f>IF((SCH!$B$7=""),"",SCH!$B$7)</f>
        <v/>
      </c>
      <c r="C10687" s="82"/>
      <c r="D10687" s="82"/>
      <c r="E10687" s="83"/>
    </row>
    <row r="10688" spans="1:13" ht="18.75" customHeight="1">
      <c r="A10688" s="25" t="s">
        <v>53</v>
      </c>
      <c r="B10688" s="84" t="str">
        <f>IF((SCH!$B$8=""),"",SCH!$B$8)</f>
        <v/>
      </c>
      <c r="C10688" s="84"/>
      <c r="D10688" s="84"/>
      <c r="E10688" s="85"/>
    </row>
    <row r="10689" spans="1:13" ht="26.25" customHeight="1">
      <c r="A10689" s="86" t="s">
        <v>36</v>
      </c>
      <c r="B10689" s="86"/>
      <c r="C10689" s="86"/>
      <c r="D10689" s="86"/>
      <c r="E10689" s="86"/>
    </row>
    <row r="10690" spans="1:13" s="21" customFormat="1" ht="15" customHeight="1">
      <c r="A10690" s="87" t="s">
        <v>37</v>
      </c>
      <c r="B10690" s="87"/>
      <c r="C10690" s="87"/>
      <c r="D10690" s="87"/>
      <c r="E10690" s="87"/>
      <c r="H10690" s="1"/>
      <c r="I10690" s="1"/>
      <c r="J10690" s="1"/>
      <c r="K10690" s="1"/>
      <c r="L10690" s="1"/>
      <c r="M10690" s="1"/>
    </row>
    <row r="10691" spans="1:13" s="21" customFormat="1">
      <c r="A10691" s="88" t="s">
        <v>38</v>
      </c>
      <c r="B10691" s="88"/>
      <c r="C10691" s="88"/>
      <c r="D10691" s="88"/>
      <c r="E10691" s="88"/>
      <c r="H10691" s="1"/>
      <c r="I10691" s="1"/>
      <c r="J10691" s="1"/>
      <c r="K10691" s="1"/>
      <c r="L10691" s="1"/>
      <c r="M10691" s="1"/>
    </row>
    <row r="10692" spans="1:13" ht="26.25" customHeight="1">
      <c r="A10692" s="72" t="s">
        <v>39</v>
      </c>
      <c r="B10692" s="72"/>
      <c r="C10692" s="72"/>
      <c r="D10692" s="72"/>
      <c r="E10692" s="72"/>
    </row>
    <row r="10693" spans="1:13" ht="23.25">
      <c r="A10693" s="5" t="s">
        <v>45</v>
      </c>
      <c r="B10693" s="45">
        <f>VLOOKUP($I10681,DATA!$A$1:$V$200,2,FALSE)</f>
        <v>0</v>
      </c>
      <c r="C10693" s="43" t="s">
        <v>48</v>
      </c>
      <c r="D10693" s="81">
        <f>VLOOKUP($I10681,DATA!$A$1:$V$200,3,FALSE)</f>
        <v>0</v>
      </c>
      <c r="E10693" s="81"/>
    </row>
    <row r="10694" spans="1:13" ht="23.25">
      <c r="A10694" s="5" t="s">
        <v>46</v>
      </c>
      <c r="B10694" s="79">
        <f>VLOOKUP($I10681,DATA!$A$1:$V$200,4,FALSE)</f>
        <v>0</v>
      </c>
      <c r="C10694" s="79"/>
      <c r="D10694" s="79"/>
      <c r="E10694" s="79"/>
    </row>
    <row r="10695" spans="1:13" ht="23.25">
      <c r="A10695" s="5" t="s">
        <v>47</v>
      </c>
      <c r="B10695" s="79">
        <f>VLOOKUP($I10681,DATA!$A$1:$V$200,5,FALSE)</f>
        <v>0</v>
      </c>
      <c r="C10695" s="79"/>
      <c r="D10695" s="79"/>
      <c r="E10695" s="79"/>
    </row>
    <row r="10696" spans="1:13" ht="23.25" customHeight="1">
      <c r="A10696" s="5" t="s">
        <v>40</v>
      </c>
      <c r="B10696" s="79">
        <f>VLOOKUP($I10681,DATA!$A$1:$V$200,6,FALSE)</f>
        <v>0</v>
      </c>
      <c r="C10696" s="79"/>
      <c r="D10696" s="79"/>
      <c r="E10696" s="79"/>
    </row>
    <row r="10697" spans="1:13" ht="23.25" customHeight="1">
      <c r="A10697" s="5" t="s">
        <v>41</v>
      </c>
      <c r="B10697" s="79">
        <f>VLOOKUP($I10681,DATA!$A$1:$V$200,7,FALSE)</f>
        <v>0</v>
      </c>
      <c r="C10697" s="79"/>
      <c r="D10697" s="79"/>
      <c r="E10697" s="79"/>
    </row>
    <row r="10698" spans="1:13" ht="23.25" customHeight="1">
      <c r="A10698" s="5" t="s">
        <v>42</v>
      </c>
      <c r="B10698" s="79">
        <f>VLOOKUP($I10681,DATA!$A$1:$V$200,8,FALSE)</f>
        <v>0</v>
      </c>
      <c r="C10698" s="79"/>
      <c r="D10698" s="79"/>
      <c r="E10698" s="79"/>
    </row>
    <row r="10699" spans="1:13" ht="25.5">
      <c r="A10699" s="5" t="s">
        <v>43</v>
      </c>
      <c r="B10699" s="79">
        <f>VLOOKUP($I10681,DATA!$A$1:$V$200,9,FALSE)</f>
        <v>0</v>
      </c>
      <c r="C10699" s="79"/>
      <c r="D10699" s="79"/>
      <c r="E10699" s="79"/>
    </row>
    <row r="10700" spans="1:13" ht="22.5" customHeight="1">
      <c r="A10700" s="80" t="s">
        <v>44</v>
      </c>
      <c r="B10700" s="80"/>
      <c r="C10700" s="80"/>
      <c r="D10700" s="80"/>
      <c r="E10700" s="80"/>
    </row>
    <row r="10701" spans="1:13" ht="18.75" customHeight="1">
      <c r="A10701" s="72" t="s">
        <v>58</v>
      </c>
      <c r="B10701" s="72"/>
      <c r="C10701" s="72"/>
      <c r="D10701" s="72"/>
      <c r="E10701" s="72"/>
    </row>
    <row r="10702" spans="1:13" ht="22.5" customHeight="1">
      <c r="A10702" s="26" t="s">
        <v>74</v>
      </c>
    </row>
    <row r="10703" spans="1:13" ht="18" customHeight="1">
      <c r="A10703" s="44" t="s">
        <v>59</v>
      </c>
      <c r="B10703" s="73" t="s">
        <v>60</v>
      </c>
      <c r="C10703" s="74"/>
      <c r="D10703" s="73" t="s">
        <v>61</v>
      </c>
      <c r="E10703" s="74"/>
    </row>
    <row r="10704" spans="1:13" ht="37.5" customHeight="1">
      <c r="A10704" s="28" t="s">
        <v>62</v>
      </c>
      <c r="B10704" s="65" t="e">
        <f t="shared" ref="B10704" si="3795">HLOOKUP(D10704,$I$23:$M$32,2,FALSE)</f>
        <v>#N/A</v>
      </c>
      <c r="C10704" s="66"/>
      <c r="D10704" s="68">
        <f>VLOOKUP($I10681,DATA!$A$1:$V$200,10,FALSE)</f>
        <v>0</v>
      </c>
      <c r="E10704" s="69"/>
    </row>
    <row r="10705" spans="1:5" ht="37.5" customHeight="1">
      <c r="A10705" s="28" t="s">
        <v>63</v>
      </c>
      <c r="B10705" s="65" t="e">
        <f t="shared" ref="B10705" si="3796">HLOOKUP(D10704,$I$23:$M$32,3,FALSE)</f>
        <v>#N/A</v>
      </c>
      <c r="C10705" s="66"/>
      <c r="D10705" s="68">
        <f>VLOOKUP($I10681,DATA!$A$1:$V$200,11,FALSE)</f>
        <v>0</v>
      </c>
      <c r="E10705" s="69"/>
    </row>
    <row r="10706" spans="1:5" ht="37.5" customHeight="1">
      <c r="A10706" s="28" t="s">
        <v>64</v>
      </c>
      <c r="B10706" s="65" t="e">
        <f t="shared" ref="B10706" si="3797">HLOOKUP(D10704,$I$23:$M$32,4,FALSE)</f>
        <v>#N/A</v>
      </c>
      <c r="C10706" s="66"/>
      <c r="D10706" s="68">
        <f>VLOOKUP($I10681,DATA!$A$1:$V$200,12,FALSE)</f>
        <v>0</v>
      </c>
      <c r="E10706" s="69"/>
    </row>
    <row r="10707" spans="1:5" ht="21.75" customHeight="1">
      <c r="A10707" s="26" t="s">
        <v>75</v>
      </c>
    </row>
    <row r="10708" spans="1:5" ht="18" customHeight="1">
      <c r="A10708" s="75" t="s">
        <v>65</v>
      </c>
      <c r="B10708" s="73" t="s">
        <v>60</v>
      </c>
      <c r="C10708" s="74"/>
      <c r="D10708" s="73" t="s">
        <v>61</v>
      </c>
      <c r="E10708" s="74"/>
    </row>
    <row r="10709" spans="1:5" ht="37.5" customHeight="1">
      <c r="A10709" s="76"/>
      <c r="B10709" s="65" t="e">
        <f t="shared" ref="B10709" si="3798">HLOOKUP(D10704,$I$23:$M$32,5,FALSE)</f>
        <v>#N/A</v>
      </c>
      <c r="C10709" s="66"/>
      <c r="D10709" s="68">
        <f>VLOOKUP($I10681,DATA!$A$1:$V$200,13,FALSE)</f>
        <v>0</v>
      </c>
      <c r="E10709" s="69"/>
    </row>
    <row r="10710" spans="1:5" ht="22.5" customHeight="1">
      <c r="A10710" s="26" t="s">
        <v>76</v>
      </c>
    </row>
    <row r="10711" spans="1:5" ht="18" customHeight="1">
      <c r="A10711" s="77" t="s">
        <v>66</v>
      </c>
      <c r="B10711" s="73" t="s">
        <v>60</v>
      </c>
      <c r="C10711" s="74"/>
      <c r="D10711" s="73" t="s">
        <v>61</v>
      </c>
      <c r="E10711" s="74"/>
    </row>
    <row r="10712" spans="1:5" ht="37.5" customHeight="1">
      <c r="A10712" s="78"/>
      <c r="B10712" s="65" t="e">
        <f t="shared" ref="B10712" si="3799">HLOOKUP(D10704,$I$23:$M$32,6,FALSE)</f>
        <v>#N/A</v>
      </c>
      <c r="C10712" s="66"/>
      <c r="D10712" s="68">
        <f>VLOOKUP($I10681,DATA!$A$1:$V$200,14,FALSE)</f>
        <v>0</v>
      </c>
      <c r="E10712" s="69"/>
    </row>
    <row r="10713" spans="1:5" ht="22.5" customHeight="1">
      <c r="A10713" s="26" t="s">
        <v>77</v>
      </c>
    </row>
    <row r="10714" spans="1:5" ht="30" customHeight="1">
      <c r="A10714" s="27" t="s">
        <v>67</v>
      </c>
      <c r="B10714" s="73" t="s">
        <v>60</v>
      </c>
      <c r="C10714" s="74"/>
      <c r="D10714" s="73" t="s">
        <v>61</v>
      </c>
      <c r="E10714" s="74"/>
    </row>
    <row r="10715" spans="1:5" ht="37.5" customHeight="1">
      <c r="A10715" s="28" t="s">
        <v>68</v>
      </c>
      <c r="B10715" s="65" t="e">
        <f t="shared" ref="B10715" si="3800">HLOOKUP(D10704,$I$23:$M$32,7,FALSE)</f>
        <v>#N/A</v>
      </c>
      <c r="C10715" s="66"/>
      <c r="D10715" s="68">
        <f>VLOOKUP($I10681,DATA!$A$1:$V$200,15,FALSE)</f>
        <v>0</v>
      </c>
      <c r="E10715" s="69"/>
    </row>
    <row r="10716" spans="1:5" ht="37.5" customHeight="1">
      <c r="A10716" s="28" t="s">
        <v>69</v>
      </c>
      <c r="B10716" s="65" t="e">
        <f t="shared" ref="B10716" si="3801">HLOOKUP(D10704,$I$23:$M$32,8,FALSE)</f>
        <v>#N/A</v>
      </c>
      <c r="C10716" s="66"/>
      <c r="D10716" s="68">
        <f>VLOOKUP($I10681,DATA!$A$1:$V$200,16,FALSE)</f>
        <v>0</v>
      </c>
      <c r="E10716" s="69"/>
    </row>
    <row r="10717" spans="1:5" ht="45" customHeight="1">
      <c r="A10717" s="29" t="s">
        <v>70</v>
      </c>
      <c r="B10717" s="65" t="e">
        <f t="shared" ref="B10717" si="3802">HLOOKUP(D10704,$I$23:$M$32,9,FALSE)</f>
        <v>#N/A</v>
      </c>
      <c r="C10717" s="66"/>
      <c r="D10717" s="68">
        <f>VLOOKUP($I10681,DATA!$A$1:$V$200,17,FALSE)</f>
        <v>0</v>
      </c>
      <c r="E10717" s="69"/>
    </row>
    <row r="10718" spans="1:5" ht="37.5" customHeight="1">
      <c r="A10718" s="28" t="s">
        <v>71</v>
      </c>
      <c r="B10718" s="65" t="e">
        <f t="shared" ref="B10718" si="3803">HLOOKUP(D10704,$I$23:$M$32,10,FALSE)</f>
        <v>#N/A</v>
      </c>
      <c r="C10718" s="66"/>
      <c r="D10718" s="68">
        <f>VLOOKUP($I10681,DATA!$A$1:$V$200,18,FALSE)</f>
        <v>0</v>
      </c>
      <c r="E10718" s="69"/>
    </row>
    <row r="10719" spans="1:5" ht="37.5" customHeight="1">
      <c r="A10719" s="30"/>
      <c r="B10719" s="31"/>
      <c r="C10719" s="31"/>
      <c r="D10719" s="32"/>
      <c r="E10719" s="32"/>
    </row>
    <row r="10720" spans="1:5" ht="18.75" customHeight="1">
      <c r="A10720" s="72" t="s">
        <v>72</v>
      </c>
      <c r="B10720" s="72"/>
      <c r="C10720" s="72"/>
      <c r="D10720" s="72"/>
      <c r="E10720" s="72"/>
    </row>
    <row r="10721" spans="1:13" ht="22.5" customHeight="1">
      <c r="A10721" s="26" t="s">
        <v>78</v>
      </c>
    </row>
    <row r="10722" spans="1:13" ht="30" customHeight="1">
      <c r="A10722" s="27" t="s">
        <v>73</v>
      </c>
      <c r="B10722" s="73" t="s">
        <v>60</v>
      </c>
      <c r="C10722" s="74"/>
      <c r="D10722" s="73" t="s">
        <v>61</v>
      </c>
      <c r="E10722" s="74"/>
      <c r="I10722" s="1" t="s">
        <v>26</v>
      </c>
      <c r="J10722" s="1" t="s">
        <v>25</v>
      </c>
      <c r="K10722" s="1" t="s">
        <v>194</v>
      </c>
      <c r="L10722" s="1" t="s">
        <v>195</v>
      </c>
      <c r="M10722" s="1" t="s">
        <v>196</v>
      </c>
    </row>
    <row r="10723" spans="1:13" ht="52.5" customHeight="1">
      <c r="A10723" s="29" t="str">
        <f>GRD!$L$4</f>
        <v>SELECT</v>
      </c>
      <c r="B10723" s="65" t="e">
        <f t="shared" ref="B10723:B10724" si="3804">HLOOKUP(D10723,$I$42:$M$44,$G10723,FALSE)</f>
        <v>#N/A</v>
      </c>
      <c r="C10723" s="66"/>
      <c r="D10723" s="68">
        <f>VLOOKUP($I10681,DATA!$A$1:$V$200,19,FALSE)</f>
        <v>0</v>
      </c>
      <c r="E10723" s="69"/>
      <c r="G10723" s="1">
        <v>2</v>
      </c>
      <c r="H10723" s="1" t="str">
        <f t="shared" ref="H10723:H10724" si="3805">A10723</f>
        <v>SELECT</v>
      </c>
      <c r="I10723" s="1" t="e">
        <f t="shared" ref="I10723:I10724" si="3806">VLOOKUP($H10723,$H$3:$M$15,2,FALSE)</f>
        <v>#N/A</v>
      </c>
      <c r="J10723" s="1" t="e">
        <f t="shared" ref="J10723:J10724" si="3807">VLOOKUP($H10723,$H$3:$M$15,3,FALSE)</f>
        <v>#N/A</v>
      </c>
      <c r="K10723" s="1" t="e">
        <f t="shared" ref="K10723:K10724" si="3808">VLOOKUP($H10723,$H$3:$M$15,4,FALSE)</f>
        <v>#N/A</v>
      </c>
      <c r="L10723" s="1" t="e">
        <f t="shared" ref="L10723:L10724" si="3809">VLOOKUP($H10723,$H$3:$M$15,5,FALSE)</f>
        <v>#N/A</v>
      </c>
      <c r="M10723" s="1" t="e">
        <f t="shared" ref="M10723:M10724" si="3810">VLOOKUP($H10723,$H$3:$M$15,6,FALSE)</f>
        <v>#N/A</v>
      </c>
    </row>
    <row r="10724" spans="1:13" ht="52.5" customHeight="1">
      <c r="A10724" s="29" t="str">
        <f>GRD!$M$4</f>
        <v>SELECT</v>
      </c>
      <c r="B10724" s="65" t="e">
        <f t="shared" si="3804"/>
        <v>#N/A</v>
      </c>
      <c r="C10724" s="66"/>
      <c r="D10724" s="68">
        <f>VLOOKUP($I10681,DATA!$A$1:$V$200,20,FALSE)</f>
        <v>0</v>
      </c>
      <c r="E10724" s="69"/>
      <c r="G10724" s="1">
        <v>3</v>
      </c>
      <c r="H10724" s="1" t="str">
        <f t="shared" si="3805"/>
        <v>SELECT</v>
      </c>
      <c r="I10724" s="1" t="e">
        <f t="shared" si="3806"/>
        <v>#N/A</v>
      </c>
      <c r="J10724" s="1" t="e">
        <f t="shared" si="3807"/>
        <v>#N/A</v>
      </c>
      <c r="K10724" s="1" t="e">
        <f t="shared" si="3808"/>
        <v>#N/A</v>
      </c>
      <c r="L10724" s="1" t="e">
        <f t="shared" si="3809"/>
        <v>#N/A</v>
      </c>
      <c r="M10724" s="1" t="e">
        <f t="shared" si="3810"/>
        <v>#N/A</v>
      </c>
    </row>
    <row r="10725" spans="1:13" ht="37.5" customHeight="1">
      <c r="A10725" s="70" t="s">
        <v>79</v>
      </c>
      <c r="B10725" s="70"/>
      <c r="C10725" s="70"/>
      <c r="D10725" s="70"/>
      <c r="E10725" s="70"/>
    </row>
    <row r="10726" spans="1:13" ht="12" customHeight="1">
      <c r="A10726" s="33"/>
      <c r="B10726" s="33"/>
      <c r="C10726" s="33"/>
      <c r="D10726" s="33"/>
      <c r="E10726" s="33"/>
    </row>
    <row r="10727" spans="1:13" ht="30" customHeight="1">
      <c r="A10727" s="27" t="s">
        <v>73</v>
      </c>
      <c r="B10727" s="71" t="s">
        <v>60</v>
      </c>
      <c r="C10727" s="71"/>
      <c r="D10727" s="71" t="s">
        <v>61</v>
      </c>
      <c r="E10727" s="71"/>
      <c r="I10727" s="1" t="s">
        <v>26</v>
      </c>
      <c r="J10727" s="1" t="s">
        <v>25</v>
      </c>
      <c r="K10727" s="1" t="s">
        <v>194</v>
      </c>
      <c r="L10727" s="1" t="s">
        <v>195</v>
      </c>
      <c r="M10727" s="1" t="s">
        <v>196</v>
      </c>
    </row>
    <row r="10728" spans="1:13" ht="52.5" customHeight="1">
      <c r="A10728" s="29" t="str">
        <f>GRD!$N$4</f>
        <v>SELECT</v>
      </c>
      <c r="B10728" s="65" t="e">
        <f t="shared" ref="B10728:B10729" si="3811">HLOOKUP(D10728,$I$47:$M$49,$G10728,FALSE)</f>
        <v>#N/A</v>
      </c>
      <c r="C10728" s="66"/>
      <c r="D10728" s="67">
        <f>VLOOKUP($I10681,DATA!$A$1:$V$200,21,FALSE)</f>
        <v>0</v>
      </c>
      <c r="E10728" s="67"/>
      <c r="G10728" s="1">
        <v>2</v>
      </c>
      <c r="H10728" s="1" t="str">
        <f t="shared" ref="H10728:H10729" si="3812">A10728</f>
        <v>SELECT</v>
      </c>
      <c r="I10728" s="1" t="e">
        <f t="shared" ref="I10728:I10789" si="3813">VLOOKUP($H10728,$H$3:$M$15,2,FALSE)</f>
        <v>#N/A</v>
      </c>
      <c r="J10728" s="1" t="e">
        <f t="shared" ref="J10728:J10789" si="3814">VLOOKUP($H10728,$H$3:$M$15,3,FALSE)</f>
        <v>#N/A</v>
      </c>
      <c r="K10728" s="1" t="e">
        <f t="shared" ref="K10728:K10789" si="3815">VLOOKUP($H10728,$H$3:$M$15,4,FALSE)</f>
        <v>#N/A</v>
      </c>
      <c r="L10728" s="1" t="e">
        <f t="shared" ref="L10728:L10789" si="3816">VLOOKUP($H10728,$H$3:$M$15,5,FALSE)</f>
        <v>#N/A</v>
      </c>
      <c r="M10728" s="1" t="e">
        <f t="shared" ref="M10728:M10789" si="3817">VLOOKUP($H10728,$H$3:$M$15,6,FALSE)</f>
        <v>#N/A</v>
      </c>
    </row>
    <row r="10729" spans="1:13" ht="52.5" customHeight="1">
      <c r="A10729" s="29" t="str">
        <f>GRD!$O$4</f>
        <v>SELECT</v>
      </c>
      <c r="B10729" s="65" t="e">
        <f t="shared" si="3811"/>
        <v>#N/A</v>
      </c>
      <c r="C10729" s="66"/>
      <c r="D10729" s="67">
        <f>VLOOKUP($I10681,DATA!$A$1:$V$200,22,FALSE)</f>
        <v>0</v>
      </c>
      <c r="E10729" s="67"/>
      <c r="G10729" s="1">
        <v>3</v>
      </c>
      <c r="H10729" s="1" t="str">
        <f t="shared" si="3812"/>
        <v>SELECT</v>
      </c>
      <c r="I10729" s="1" t="e">
        <f t="shared" si="3813"/>
        <v>#N/A</v>
      </c>
      <c r="J10729" s="1" t="e">
        <f t="shared" si="3814"/>
        <v>#N/A</v>
      </c>
      <c r="K10729" s="1" t="e">
        <f t="shared" si="3815"/>
        <v>#N/A</v>
      </c>
      <c r="L10729" s="1" t="e">
        <f t="shared" si="3816"/>
        <v>#N/A</v>
      </c>
      <c r="M10729" s="1" t="e">
        <f t="shared" si="3817"/>
        <v>#N/A</v>
      </c>
    </row>
    <row r="10735" spans="1:13">
      <c r="A10735" s="64" t="s">
        <v>80</v>
      </c>
      <c r="B10735" s="64"/>
      <c r="C10735" s="64" t="s">
        <v>81</v>
      </c>
      <c r="D10735" s="64"/>
      <c r="E10735" s="64"/>
    </row>
    <row r="10736" spans="1:13">
      <c r="C10736" s="64" t="s">
        <v>82</v>
      </c>
      <c r="D10736" s="64"/>
      <c r="E10736" s="64"/>
    </row>
    <row r="10737" spans="1:13">
      <c r="A10737" s="1" t="s">
        <v>84</v>
      </c>
    </row>
    <row r="10739" spans="1:13">
      <c r="A10739" s="1" t="s">
        <v>83</v>
      </c>
    </row>
    <row r="10741" spans="1:13" s="21" customFormat="1" ht="18.75" customHeight="1">
      <c r="A10741" s="89" t="s">
        <v>34</v>
      </c>
      <c r="B10741" s="89"/>
      <c r="C10741" s="89"/>
      <c r="D10741" s="89"/>
      <c r="E10741" s="89"/>
      <c r="I10741" s="21">
        <f t="shared" ref="I10741" si="3818">I10681+1</f>
        <v>180</v>
      </c>
    </row>
    <row r="10742" spans="1:13" s="21" customFormat="1" ht="30" customHeight="1">
      <c r="A10742" s="90" t="s">
        <v>35</v>
      </c>
      <c r="B10742" s="90"/>
      <c r="C10742" s="90"/>
      <c r="D10742" s="90"/>
      <c r="E10742" s="90"/>
      <c r="H10742" s="1"/>
      <c r="I10742" s="1"/>
      <c r="J10742" s="1"/>
      <c r="K10742" s="1"/>
      <c r="L10742" s="1"/>
      <c r="M10742" s="1"/>
    </row>
    <row r="10743" spans="1:13" ht="18.75" customHeight="1">
      <c r="A10743" s="22" t="s">
        <v>49</v>
      </c>
      <c r="B10743" s="91" t="str">
        <f>IF((SCH!$B$2=""),"",SCH!$B$2)</f>
        <v/>
      </c>
      <c r="C10743" s="91"/>
      <c r="D10743" s="91"/>
      <c r="E10743" s="92"/>
    </row>
    <row r="10744" spans="1:13" ht="18.75" customHeight="1">
      <c r="A10744" s="23" t="s">
        <v>50</v>
      </c>
      <c r="B10744" s="82" t="str">
        <f>IF((SCH!$B$3=""),"",SCH!$B$3)</f>
        <v/>
      </c>
      <c r="C10744" s="82"/>
      <c r="D10744" s="82"/>
      <c r="E10744" s="83"/>
    </row>
    <row r="10745" spans="1:13" ht="18.75" customHeight="1">
      <c r="A10745" s="23" t="s">
        <v>56</v>
      </c>
      <c r="B10745" s="46" t="str">
        <f>IF((SCH!$B$4=""),"",SCH!$B$4)</f>
        <v/>
      </c>
      <c r="C10745" s="24" t="s">
        <v>57</v>
      </c>
      <c r="D10745" s="82" t="str">
        <f>IF((SCH!$B$5=""),"",SCH!$B$5)</f>
        <v/>
      </c>
      <c r="E10745" s="83"/>
    </row>
    <row r="10746" spans="1:13" ht="18.75" customHeight="1">
      <c r="A10746" s="23" t="s">
        <v>51</v>
      </c>
      <c r="B10746" s="82" t="str">
        <f>IF((SCH!$B$6=""),"",SCH!$B$6)</f>
        <v/>
      </c>
      <c r="C10746" s="82"/>
      <c r="D10746" s="82"/>
      <c r="E10746" s="83"/>
    </row>
    <row r="10747" spans="1:13" ht="18.75" customHeight="1">
      <c r="A10747" s="23" t="s">
        <v>52</v>
      </c>
      <c r="B10747" s="82" t="str">
        <f>IF((SCH!$B$7=""),"",SCH!$B$7)</f>
        <v/>
      </c>
      <c r="C10747" s="82"/>
      <c r="D10747" s="82"/>
      <c r="E10747" s="83"/>
    </row>
    <row r="10748" spans="1:13" ht="18.75" customHeight="1">
      <c r="A10748" s="25" t="s">
        <v>53</v>
      </c>
      <c r="B10748" s="84" t="str">
        <f>IF((SCH!$B$8=""),"",SCH!$B$8)</f>
        <v/>
      </c>
      <c r="C10748" s="84"/>
      <c r="D10748" s="84"/>
      <c r="E10748" s="85"/>
    </row>
    <row r="10749" spans="1:13" ht="26.25" customHeight="1">
      <c r="A10749" s="86" t="s">
        <v>36</v>
      </c>
      <c r="B10749" s="86"/>
      <c r="C10749" s="86"/>
      <c r="D10749" s="86"/>
      <c r="E10749" s="86"/>
    </row>
    <row r="10750" spans="1:13" s="21" customFormat="1" ht="15" customHeight="1">
      <c r="A10750" s="87" t="s">
        <v>37</v>
      </c>
      <c r="B10750" s="87"/>
      <c r="C10750" s="87"/>
      <c r="D10750" s="87"/>
      <c r="E10750" s="87"/>
      <c r="H10750" s="1"/>
      <c r="I10750" s="1"/>
      <c r="J10750" s="1"/>
      <c r="K10750" s="1"/>
      <c r="L10750" s="1"/>
      <c r="M10750" s="1"/>
    </row>
    <row r="10751" spans="1:13" s="21" customFormat="1">
      <c r="A10751" s="88" t="s">
        <v>38</v>
      </c>
      <c r="B10751" s="88"/>
      <c r="C10751" s="88"/>
      <c r="D10751" s="88"/>
      <c r="E10751" s="88"/>
      <c r="H10751" s="1"/>
      <c r="I10751" s="1"/>
      <c r="J10751" s="1"/>
      <c r="K10751" s="1"/>
      <c r="L10751" s="1"/>
      <c r="M10751" s="1"/>
    </row>
    <row r="10752" spans="1:13" ht="26.25" customHeight="1">
      <c r="A10752" s="72" t="s">
        <v>39</v>
      </c>
      <c r="B10752" s="72"/>
      <c r="C10752" s="72"/>
      <c r="D10752" s="72"/>
      <c r="E10752" s="72"/>
    </row>
    <row r="10753" spans="1:5" ht="23.25">
      <c r="A10753" s="5" t="s">
        <v>45</v>
      </c>
      <c r="B10753" s="45">
        <f>VLOOKUP($I10741,DATA!$A$1:$V$200,2,FALSE)</f>
        <v>0</v>
      </c>
      <c r="C10753" s="43" t="s">
        <v>48</v>
      </c>
      <c r="D10753" s="81">
        <f>VLOOKUP($I10741,DATA!$A$1:$V$200,3,FALSE)</f>
        <v>0</v>
      </c>
      <c r="E10753" s="81"/>
    </row>
    <row r="10754" spans="1:5" ht="23.25">
      <c r="A10754" s="5" t="s">
        <v>46</v>
      </c>
      <c r="B10754" s="79">
        <f>VLOOKUP($I10741,DATA!$A$1:$V$200,4,FALSE)</f>
        <v>0</v>
      </c>
      <c r="C10754" s="79"/>
      <c r="D10754" s="79"/>
      <c r="E10754" s="79"/>
    </row>
    <row r="10755" spans="1:5" ht="23.25">
      <c r="A10755" s="5" t="s">
        <v>47</v>
      </c>
      <c r="B10755" s="79">
        <f>VLOOKUP($I10741,DATA!$A$1:$V$200,5,FALSE)</f>
        <v>0</v>
      </c>
      <c r="C10755" s="79"/>
      <c r="D10755" s="79"/>
      <c r="E10755" s="79"/>
    </row>
    <row r="10756" spans="1:5" ht="23.25" customHeight="1">
      <c r="A10756" s="5" t="s">
        <v>40</v>
      </c>
      <c r="B10756" s="79">
        <f>VLOOKUP($I10741,DATA!$A$1:$V$200,6,FALSE)</f>
        <v>0</v>
      </c>
      <c r="C10756" s="79"/>
      <c r="D10756" s="79"/>
      <c r="E10756" s="79"/>
    </row>
    <row r="10757" spans="1:5" ht="23.25" customHeight="1">
      <c r="A10757" s="5" t="s">
        <v>41</v>
      </c>
      <c r="B10757" s="79">
        <f>VLOOKUP($I10741,DATA!$A$1:$V$200,7,FALSE)</f>
        <v>0</v>
      </c>
      <c r="C10757" s="79"/>
      <c r="D10757" s="79"/>
      <c r="E10757" s="79"/>
    </row>
    <row r="10758" spans="1:5" ht="23.25" customHeight="1">
      <c r="A10758" s="5" t="s">
        <v>42</v>
      </c>
      <c r="B10758" s="79">
        <f>VLOOKUP($I10741,DATA!$A$1:$V$200,8,FALSE)</f>
        <v>0</v>
      </c>
      <c r="C10758" s="79"/>
      <c r="D10758" s="79"/>
      <c r="E10758" s="79"/>
    </row>
    <row r="10759" spans="1:5" ht="25.5">
      <c r="A10759" s="5" t="s">
        <v>43</v>
      </c>
      <c r="B10759" s="79">
        <f>VLOOKUP($I10741,DATA!$A$1:$V$200,9,FALSE)</f>
        <v>0</v>
      </c>
      <c r="C10759" s="79"/>
      <c r="D10759" s="79"/>
      <c r="E10759" s="79"/>
    </row>
    <row r="10760" spans="1:5" ht="22.5" customHeight="1">
      <c r="A10760" s="80" t="s">
        <v>44</v>
      </c>
      <c r="B10760" s="80"/>
      <c r="C10760" s="80"/>
      <c r="D10760" s="80"/>
      <c r="E10760" s="80"/>
    </row>
    <row r="10761" spans="1:5" ht="18.75" customHeight="1">
      <c r="A10761" s="72" t="s">
        <v>58</v>
      </c>
      <c r="B10761" s="72"/>
      <c r="C10761" s="72"/>
      <c r="D10761" s="72"/>
      <c r="E10761" s="72"/>
    </row>
    <row r="10762" spans="1:5" ht="22.5" customHeight="1">
      <c r="A10762" s="26" t="s">
        <v>74</v>
      </c>
    </row>
    <row r="10763" spans="1:5" ht="18" customHeight="1">
      <c r="A10763" s="44" t="s">
        <v>59</v>
      </c>
      <c r="B10763" s="73" t="s">
        <v>60</v>
      </c>
      <c r="C10763" s="74"/>
      <c r="D10763" s="73" t="s">
        <v>61</v>
      </c>
      <c r="E10763" s="74"/>
    </row>
    <row r="10764" spans="1:5" ht="37.5" customHeight="1">
      <c r="A10764" s="28" t="s">
        <v>62</v>
      </c>
      <c r="B10764" s="65" t="e">
        <f t="shared" ref="B10764" si="3819">HLOOKUP(D10764,$I$23:$M$32,2,FALSE)</f>
        <v>#N/A</v>
      </c>
      <c r="C10764" s="66"/>
      <c r="D10764" s="68">
        <f>VLOOKUP($I10741,DATA!$A$1:$V$200,10,FALSE)</f>
        <v>0</v>
      </c>
      <c r="E10764" s="69"/>
    </row>
    <row r="10765" spans="1:5" ht="37.5" customHeight="1">
      <c r="A10765" s="28" t="s">
        <v>63</v>
      </c>
      <c r="B10765" s="65" t="e">
        <f t="shared" ref="B10765" si="3820">HLOOKUP(D10764,$I$23:$M$32,3,FALSE)</f>
        <v>#N/A</v>
      </c>
      <c r="C10765" s="66"/>
      <c r="D10765" s="68">
        <f>VLOOKUP($I10741,DATA!$A$1:$V$200,11,FALSE)</f>
        <v>0</v>
      </c>
      <c r="E10765" s="69"/>
    </row>
    <row r="10766" spans="1:5" ht="37.5" customHeight="1">
      <c r="A10766" s="28" t="s">
        <v>64</v>
      </c>
      <c r="B10766" s="65" t="e">
        <f t="shared" ref="B10766" si="3821">HLOOKUP(D10764,$I$23:$M$32,4,FALSE)</f>
        <v>#N/A</v>
      </c>
      <c r="C10766" s="66"/>
      <c r="D10766" s="68">
        <f>VLOOKUP($I10741,DATA!$A$1:$V$200,12,FALSE)</f>
        <v>0</v>
      </c>
      <c r="E10766" s="69"/>
    </row>
    <row r="10767" spans="1:5" ht="21.75" customHeight="1">
      <c r="A10767" s="26" t="s">
        <v>75</v>
      </c>
    </row>
    <row r="10768" spans="1:5" ht="18" customHeight="1">
      <c r="A10768" s="75" t="s">
        <v>65</v>
      </c>
      <c r="B10768" s="73" t="s">
        <v>60</v>
      </c>
      <c r="C10768" s="74"/>
      <c r="D10768" s="73" t="s">
        <v>61</v>
      </c>
      <c r="E10768" s="74"/>
    </row>
    <row r="10769" spans="1:13" ht="37.5" customHeight="1">
      <c r="A10769" s="76"/>
      <c r="B10769" s="65" t="e">
        <f t="shared" ref="B10769" si="3822">HLOOKUP(D10764,$I$23:$M$32,5,FALSE)</f>
        <v>#N/A</v>
      </c>
      <c r="C10769" s="66"/>
      <c r="D10769" s="68">
        <f>VLOOKUP($I10741,DATA!$A$1:$V$200,13,FALSE)</f>
        <v>0</v>
      </c>
      <c r="E10769" s="69"/>
    </row>
    <row r="10770" spans="1:13" ht="22.5" customHeight="1">
      <c r="A10770" s="26" t="s">
        <v>76</v>
      </c>
    </row>
    <row r="10771" spans="1:13" ht="18" customHeight="1">
      <c r="A10771" s="77" t="s">
        <v>66</v>
      </c>
      <c r="B10771" s="73" t="s">
        <v>60</v>
      </c>
      <c r="C10771" s="74"/>
      <c r="D10771" s="73" t="s">
        <v>61</v>
      </c>
      <c r="E10771" s="74"/>
    </row>
    <row r="10772" spans="1:13" ht="37.5" customHeight="1">
      <c r="A10772" s="78"/>
      <c r="B10772" s="65" t="e">
        <f t="shared" ref="B10772" si="3823">HLOOKUP(D10764,$I$23:$M$32,6,FALSE)</f>
        <v>#N/A</v>
      </c>
      <c r="C10772" s="66"/>
      <c r="D10772" s="68">
        <f>VLOOKUP($I10741,DATA!$A$1:$V$200,14,FALSE)</f>
        <v>0</v>
      </c>
      <c r="E10772" s="69"/>
    </row>
    <row r="10773" spans="1:13" ht="22.5" customHeight="1">
      <c r="A10773" s="26" t="s">
        <v>77</v>
      </c>
    </row>
    <row r="10774" spans="1:13" ht="30" customHeight="1">
      <c r="A10774" s="27" t="s">
        <v>67</v>
      </c>
      <c r="B10774" s="73" t="s">
        <v>60</v>
      </c>
      <c r="C10774" s="74"/>
      <c r="D10774" s="73" t="s">
        <v>61</v>
      </c>
      <c r="E10774" s="74"/>
    </row>
    <row r="10775" spans="1:13" ht="37.5" customHeight="1">
      <c r="A10775" s="28" t="s">
        <v>68</v>
      </c>
      <c r="B10775" s="65" t="e">
        <f t="shared" ref="B10775" si="3824">HLOOKUP(D10764,$I$23:$M$32,7,FALSE)</f>
        <v>#N/A</v>
      </c>
      <c r="C10775" s="66"/>
      <c r="D10775" s="68">
        <f>VLOOKUP($I10741,DATA!$A$1:$V$200,15,FALSE)</f>
        <v>0</v>
      </c>
      <c r="E10775" s="69"/>
    </row>
    <row r="10776" spans="1:13" ht="37.5" customHeight="1">
      <c r="A10776" s="28" t="s">
        <v>69</v>
      </c>
      <c r="B10776" s="65" t="e">
        <f t="shared" ref="B10776" si="3825">HLOOKUP(D10764,$I$23:$M$32,8,FALSE)</f>
        <v>#N/A</v>
      </c>
      <c r="C10776" s="66"/>
      <c r="D10776" s="68">
        <f>VLOOKUP($I10741,DATA!$A$1:$V$200,16,FALSE)</f>
        <v>0</v>
      </c>
      <c r="E10776" s="69"/>
    </row>
    <row r="10777" spans="1:13" ht="45" customHeight="1">
      <c r="A10777" s="29" t="s">
        <v>70</v>
      </c>
      <c r="B10777" s="65" t="e">
        <f t="shared" ref="B10777" si="3826">HLOOKUP(D10764,$I$23:$M$32,9,FALSE)</f>
        <v>#N/A</v>
      </c>
      <c r="C10777" s="66"/>
      <c r="D10777" s="68">
        <f>VLOOKUP($I10741,DATA!$A$1:$V$200,17,FALSE)</f>
        <v>0</v>
      </c>
      <c r="E10777" s="69"/>
    </row>
    <row r="10778" spans="1:13" ht="37.5" customHeight="1">
      <c r="A10778" s="28" t="s">
        <v>71</v>
      </c>
      <c r="B10778" s="65" t="e">
        <f t="shared" ref="B10778" si="3827">HLOOKUP(D10764,$I$23:$M$32,10,FALSE)</f>
        <v>#N/A</v>
      </c>
      <c r="C10778" s="66"/>
      <c r="D10778" s="68">
        <f>VLOOKUP($I10741,DATA!$A$1:$V$200,18,FALSE)</f>
        <v>0</v>
      </c>
      <c r="E10778" s="69"/>
    </row>
    <row r="10779" spans="1:13" ht="37.5" customHeight="1">
      <c r="A10779" s="30"/>
      <c r="B10779" s="31"/>
      <c r="C10779" s="31"/>
      <c r="D10779" s="32"/>
      <c r="E10779" s="32"/>
    </row>
    <row r="10780" spans="1:13" ht="18.75" customHeight="1">
      <c r="A10780" s="72" t="s">
        <v>72</v>
      </c>
      <c r="B10780" s="72"/>
      <c r="C10780" s="72"/>
      <c r="D10780" s="72"/>
      <c r="E10780" s="72"/>
    </row>
    <row r="10781" spans="1:13" ht="22.5" customHeight="1">
      <c r="A10781" s="26" t="s">
        <v>78</v>
      </c>
    </row>
    <row r="10782" spans="1:13" ht="30" customHeight="1">
      <c r="A10782" s="27" t="s">
        <v>73</v>
      </c>
      <c r="B10782" s="73" t="s">
        <v>60</v>
      </c>
      <c r="C10782" s="74"/>
      <c r="D10782" s="73" t="s">
        <v>61</v>
      </c>
      <c r="E10782" s="74"/>
      <c r="I10782" s="1" t="s">
        <v>26</v>
      </c>
      <c r="J10782" s="1" t="s">
        <v>25</v>
      </c>
      <c r="K10782" s="1" t="s">
        <v>194</v>
      </c>
      <c r="L10782" s="1" t="s">
        <v>195</v>
      </c>
      <c r="M10782" s="1" t="s">
        <v>196</v>
      </c>
    </row>
    <row r="10783" spans="1:13" ht="52.5" customHeight="1">
      <c r="A10783" s="29" t="str">
        <f>GRD!$L$4</f>
        <v>SELECT</v>
      </c>
      <c r="B10783" s="65" t="e">
        <f t="shared" ref="B10783:B10784" si="3828">HLOOKUP(D10783,$I$42:$M$44,$G10783,FALSE)</f>
        <v>#N/A</v>
      </c>
      <c r="C10783" s="66"/>
      <c r="D10783" s="68">
        <f>VLOOKUP($I10741,DATA!$A$1:$V$200,19,FALSE)</f>
        <v>0</v>
      </c>
      <c r="E10783" s="69"/>
      <c r="G10783" s="1">
        <v>2</v>
      </c>
      <c r="H10783" s="1" t="str">
        <f t="shared" ref="H10783:H10784" si="3829">A10783</f>
        <v>SELECT</v>
      </c>
      <c r="I10783" s="1" t="e">
        <f t="shared" ref="I10783:I10784" si="3830">VLOOKUP($H10783,$H$3:$M$15,2,FALSE)</f>
        <v>#N/A</v>
      </c>
      <c r="J10783" s="1" t="e">
        <f t="shared" ref="J10783:J10784" si="3831">VLOOKUP($H10783,$H$3:$M$15,3,FALSE)</f>
        <v>#N/A</v>
      </c>
      <c r="K10783" s="1" t="e">
        <f t="shared" ref="K10783:K10784" si="3832">VLOOKUP($H10783,$H$3:$M$15,4,FALSE)</f>
        <v>#N/A</v>
      </c>
      <c r="L10783" s="1" t="e">
        <f t="shared" ref="L10783:L10784" si="3833">VLOOKUP($H10783,$H$3:$M$15,5,FALSE)</f>
        <v>#N/A</v>
      </c>
      <c r="M10783" s="1" t="e">
        <f t="shared" ref="M10783:M10784" si="3834">VLOOKUP($H10783,$H$3:$M$15,6,FALSE)</f>
        <v>#N/A</v>
      </c>
    </row>
    <row r="10784" spans="1:13" ht="52.5" customHeight="1">
      <c r="A10784" s="29" t="str">
        <f>GRD!$M$4</f>
        <v>SELECT</v>
      </c>
      <c r="B10784" s="65" t="e">
        <f t="shared" si="3828"/>
        <v>#N/A</v>
      </c>
      <c r="C10784" s="66"/>
      <c r="D10784" s="68">
        <f>VLOOKUP($I10741,DATA!$A$1:$V$200,20,FALSE)</f>
        <v>0</v>
      </c>
      <c r="E10784" s="69"/>
      <c r="G10784" s="1">
        <v>3</v>
      </c>
      <c r="H10784" s="1" t="str">
        <f t="shared" si="3829"/>
        <v>SELECT</v>
      </c>
      <c r="I10784" s="1" t="e">
        <f t="shared" si="3830"/>
        <v>#N/A</v>
      </c>
      <c r="J10784" s="1" t="e">
        <f t="shared" si="3831"/>
        <v>#N/A</v>
      </c>
      <c r="K10784" s="1" t="e">
        <f t="shared" si="3832"/>
        <v>#N/A</v>
      </c>
      <c r="L10784" s="1" t="e">
        <f t="shared" si="3833"/>
        <v>#N/A</v>
      </c>
      <c r="M10784" s="1" t="e">
        <f t="shared" si="3834"/>
        <v>#N/A</v>
      </c>
    </row>
    <row r="10785" spans="1:13" ht="37.5" customHeight="1">
      <c r="A10785" s="70" t="s">
        <v>79</v>
      </c>
      <c r="B10785" s="70"/>
      <c r="C10785" s="70"/>
      <c r="D10785" s="70"/>
      <c r="E10785" s="70"/>
    </row>
    <row r="10786" spans="1:13" ht="12" customHeight="1">
      <c r="A10786" s="33"/>
      <c r="B10786" s="33"/>
      <c r="C10786" s="33"/>
      <c r="D10786" s="33"/>
      <c r="E10786" s="33"/>
    </row>
    <row r="10787" spans="1:13" ht="30" customHeight="1">
      <c r="A10787" s="27" t="s">
        <v>73</v>
      </c>
      <c r="B10787" s="71" t="s">
        <v>60</v>
      </c>
      <c r="C10787" s="71"/>
      <c r="D10787" s="71" t="s">
        <v>61</v>
      </c>
      <c r="E10787" s="71"/>
      <c r="I10787" s="1" t="s">
        <v>26</v>
      </c>
      <c r="J10787" s="1" t="s">
        <v>25</v>
      </c>
      <c r="K10787" s="1" t="s">
        <v>194</v>
      </c>
      <c r="L10787" s="1" t="s">
        <v>195</v>
      </c>
      <c r="M10787" s="1" t="s">
        <v>196</v>
      </c>
    </row>
    <row r="10788" spans="1:13" ht="52.5" customHeight="1">
      <c r="A10788" s="29" t="str">
        <f>GRD!$N$4</f>
        <v>SELECT</v>
      </c>
      <c r="B10788" s="65" t="e">
        <f t="shared" ref="B10788:B10789" si="3835">HLOOKUP(D10788,$I$47:$M$49,$G10788,FALSE)</f>
        <v>#N/A</v>
      </c>
      <c r="C10788" s="66"/>
      <c r="D10788" s="67">
        <f>VLOOKUP($I10741,DATA!$A$1:$V$200,21,FALSE)</f>
        <v>0</v>
      </c>
      <c r="E10788" s="67"/>
      <c r="G10788" s="1">
        <v>2</v>
      </c>
      <c r="H10788" s="1" t="str">
        <f t="shared" ref="H10788:H10789" si="3836">A10788</f>
        <v>SELECT</v>
      </c>
      <c r="I10788" s="1" t="e">
        <f t="shared" si="3813"/>
        <v>#N/A</v>
      </c>
      <c r="J10788" s="1" t="e">
        <f t="shared" si="3814"/>
        <v>#N/A</v>
      </c>
      <c r="K10788" s="1" t="e">
        <f t="shared" si="3815"/>
        <v>#N/A</v>
      </c>
      <c r="L10788" s="1" t="e">
        <f t="shared" si="3816"/>
        <v>#N/A</v>
      </c>
      <c r="M10788" s="1" t="e">
        <f t="shared" si="3817"/>
        <v>#N/A</v>
      </c>
    </row>
    <row r="10789" spans="1:13" ht="52.5" customHeight="1">
      <c r="A10789" s="29" t="str">
        <f>GRD!$O$4</f>
        <v>SELECT</v>
      </c>
      <c r="B10789" s="65" t="e">
        <f t="shared" si="3835"/>
        <v>#N/A</v>
      </c>
      <c r="C10789" s="66"/>
      <c r="D10789" s="67">
        <f>VLOOKUP($I10741,DATA!$A$1:$V$200,22,FALSE)</f>
        <v>0</v>
      </c>
      <c r="E10789" s="67"/>
      <c r="G10789" s="1">
        <v>3</v>
      </c>
      <c r="H10789" s="1" t="str">
        <f t="shared" si="3836"/>
        <v>SELECT</v>
      </c>
      <c r="I10789" s="1" t="e">
        <f t="shared" si="3813"/>
        <v>#N/A</v>
      </c>
      <c r="J10789" s="1" t="e">
        <f t="shared" si="3814"/>
        <v>#N/A</v>
      </c>
      <c r="K10789" s="1" t="e">
        <f t="shared" si="3815"/>
        <v>#N/A</v>
      </c>
      <c r="L10789" s="1" t="e">
        <f t="shared" si="3816"/>
        <v>#N/A</v>
      </c>
      <c r="M10789" s="1" t="e">
        <f t="shared" si="3817"/>
        <v>#N/A</v>
      </c>
    </row>
    <row r="10795" spans="1:13">
      <c r="A10795" s="64" t="s">
        <v>80</v>
      </c>
      <c r="B10795" s="64"/>
      <c r="C10795" s="64" t="s">
        <v>81</v>
      </c>
      <c r="D10795" s="64"/>
      <c r="E10795" s="64"/>
    </row>
    <row r="10796" spans="1:13">
      <c r="C10796" s="64" t="s">
        <v>82</v>
      </c>
      <c r="D10796" s="64"/>
      <c r="E10796" s="64"/>
    </row>
    <row r="10797" spans="1:13">
      <c r="A10797" s="1" t="s">
        <v>84</v>
      </c>
    </row>
    <row r="10799" spans="1:13">
      <c r="A10799" s="1" t="s">
        <v>83</v>
      </c>
    </row>
    <row r="10801" spans="1:13" s="21" customFormat="1" ht="18.75" customHeight="1">
      <c r="A10801" s="89" t="s">
        <v>34</v>
      </c>
      <c r="B10801" s="89"/>
      <c r="C10801" s="89"/>
      <c r="D10801" s="89"/>
      <c r="E10801" s="89"/>
      <c r="I10801" s="21">
        <f t="shared" ref="I10801" si="3837">I10741+1</f>
        <v>181</v>
      </c>
    </row>
    <row r="10802" spans="1:13" s="21" customFormat="1" ht="30" customHeight="1">
      <c r="A10802" s="90" t="s">
        <v>35</v>
      </c>
      <c r="B10802" s="90"/>
      <c r="C10802" s="90"/>
      <c r="D10802" s="90"/>
      <c r="E10802" s="90"/>
      <c r="H10802" s="1"/>
      <c r="I10802" s="1"/>
      <c r="J10802" s="1"/>
      <c r="K10802" s="1"/>
      <c r="L10802" s="1"/>
      <c r="M10802" s="1"/>
    </row>
    <row r="10803" spans="1:13" ht="18.75" customHeight="1">
      <c r="A10803" s="22" t="s">
        <v>49</v>
      </c>
      <c r="B10803" s="91" t="str">
        <f>IF((SCH!$B$2=""),"",SCH!$B$2)</f>
        <v/>
      </c>
      <c r="C10803" s="91"/>
      <c r="D10803" s="91"/>
      <c r="E10803" s="92"/>
    </row>
    <row r="10804" spans="1:13" ht="18.75" customHeight="1">
      <c r="A10804" s="23" t="s">
        <v>50</v>
      </c>
      <c r="B10804" s="82" t="str">
        <f>IF((SCH!$B$3=""),"",SCH!$B$3)</f>
        <v/>
      </c>
      <c r="C10804" s="82"/>
      <c r="D10804" s="82"/>
      <c r="E10804" s="83"/>
    </row>
    <row r="10805" spans="1:13" ht="18.75" customHeight="1">
      <c r="A10805" s="23" t="s">
        <v>56</v>
      </c>
      <c r="B10805" s="46" t="str">
        <f>IF((SCH!$B$4=""),"",SCH!$B$4)</f>
        <v/>
      </c>
      <c r="C10805" s="24" t="s">
        <v>57</v>
      </c>
      <c r="D10805" s="82" t="str">
        <f>IF((SCH!$B$5=""),"",SCH!$B$5)</f>
        <v/>
      </c>
      <c r="E10805" s="83"/>
    </row>
    <row r="10806" spans="1:13" ht="18.75" customHeight="1">
      <c r="A10806" s="23" t="s">
        <v>51</v>
      </c>
      <c r="B10806" s="82" t="str">
        <f>IF((SCH!$B$6=""),"",SCH!$B$6)</f>
        <v/>
      </c>
      <c r="C10806" s="82"/>
      <c r="D10806" s="82"/>
      <c r="E10806" s="83"/>
    </row>
    <row r="10807" spans="1:13" ht="18.75" customHeight="1">
      <c r="A10807" s="23" t="s">
        <v>52</v>
      </c>
      <c r="B10807" s="82" t="str">
        <f>IF((SCH!$B$7=""),"",SCH!$B$7)</f>
        <v/>
      </c>
      <c r="C10807" s="82"/>
      <c r="D10807" s="82"/>
      <c r="E10807" s="83"/>
    </row>
    <row r="10808" spans="1:13" ht="18.75" customHeight="1">
      <c r="A10808" s="25" t="s">
        <v>53</v>
      </c>
      <c r="B10808" s="84" t="str">
        <f>IF((SCH!$B$8=""),"",SCH!$B$8)</f>
        <v/>
      </c>
      <c r="C10808" s="84"/>
      <c r="D10808" s="84"/>
      <c r="E10808" s="85"/>
    </row>
    <row r="10809" spans="1:13" ht="26.25" customHeight="1">
      <c r="A10809" s="86" t="s">
        <v>36</v>
      </c>
      <c r="B10809" s="86"/>
      <c r="C10809" s="86"/>
      <c r="D10809" s="86"/>
      <c r="E10809" s="86"/>
    </row>
    <row r="10810" spans="1:13" s="21" customFormat="1" ht="15" customHeight="1">
      <c r="A10810" s="87" t="s">
        <v>37</v>
      </c>
      <c r="B10810" s="87"/>
      <c r="C10810" s="87"/>
      <c r="D10810" s="87"/>
      <c r="E10810" s="87"/>
      <c r="H10810" s="1"/>
      <c r="I10810" s="1"/>
      <c r="J10810" s="1"/>
      <c r="K10810" s="1"/>
      <c r="L10810" s="1"/>
      <c r="M10810" s="1"/>
    </row>
    <row r="10811" spans="1:13" s="21" customFormat="1">
      <c r="A10811" s="88" t="s">
        <v>38</v>
      </c>
      <c r="B10811" s="88"/>
      <c r="C10811" s="88"/>
      <c r="D10811" s="88"/>
      <c r="E10811" s="88"/>
      <c r="H10811" s="1"/>
      <c r="I10811" s="1"/>
      <c r="J10811" s="1"/>
      <c r="K10811" s="1"/>
      <c r="L10811" s="1"/>
      <c r="M10811" s="1"/>
    </row>
    <row r="10812" spans="1:13" ht="26.25" customHeight="1">
      <c r="A10812" s="72" t="s">
        <v>39</v>
      </c>
      <c r="B10812" s="72"/>
      <c r="C10812" s="72"/>
      <c r="D10812" s="72"/>
      <c r="E10812" s="72"/>
    </row>
    <row r="10813" spans="1:13" ht="23.25">
      <c r="A10813" s="5" t="s">
        <v>45</v>
      </c>
      <c r="B10813" s="45">
        <f>VLOOKUP($I10801,DATA!$A$1:$V$200,2,FALSE)</f>
        <v>0</v>
      </c>
      <c r="C10813" s="43" t="s">
        <v>48</v>
      </c>
      <c r="D10813" s="81">
        <f>VLOOKUP($I10801,DATA!$A$1:$V$200,3,FALSE)</f>
        <v>0</v>
      </c>
      <c r="E10813" s="81"/>
    </row>
    <row r="10814" spans="1:13" ht="23.25">
      <c r="A10814" s="5" t="s">
        <v>46</v>
      </c>
      <c r="B10814" s="79">
        <f>VLOOKUP($I10801,DATA!$A$1:$V$200,4,FALSE)</f>
        <v>0</v>
      </c>
      <c r="C10814" s="79"/>
      <c r="D10814" s="79"/>
      <c r="E10814" s="79"/>
    </row>
    <row r="10815" spans="1:13" ht="23.25">
      <c r="A10815" s="5" t="s">
        <v>47</v>
      </c>
      <c r="B10815" s="79">
        <f>VLOOKUP($I10801,DATA!$A$1:$V$200,5,FALSE)</f>
        <v>0</v>
      </c>
      <c r="C10815" s="79"/>
      <c r="D10815" s="79"/>
      <c r="E10815" s="79"/>
    </row>
    <row r="10816" spans="1:13" ht="23.25" customHeight="1">
      <c r="A10816" s="5" t="s">
        <v>40</v>
      </c>
      <c r="B10816" s="79">
        <f>VLOOKUP($I10801,DATA!$A$1:$V$200,6,FALSE)</f>
        <v>0</v>
      </c>
      <c r="C10816" s="79"/>
      <c r="D10816" s="79"/>
      <c r="E10816" s="79"/>
    </row>
    <row r="10817" spans="1:5" ht="23.25" customHeight="1">
      <c r="A10817" s="5" t="s">
        <v>41</v>
      </c>
      <c r="B10817" s="79">
        <f>VLOOKUP($I10801,DATA!$A$1:$V$200,7,FALSE)</f>
        <v>0</v>
      </c>
      <c r="C10817" s="79"/>
      <c r="D10817" s="79"/>
      <c r="E10817" s="79"/>
    </row>
    <row r="10818" spans="1:5" ht="23.25" customHeight="1">
      <c r="A10818" s="5" t="s">
        <v>42</v>
      </c>
      <c r="B10818" s="79">
        <f>VLOOKUP($I10801,DATA!$A$1:$V$200,8,FALSE)</f>
        <v>0</v>
      </c>
      <c r="C10818" s="79"/>
      <c r="D10818" s="79"/>
      <c r="E10818" s="79"/>
    </row>
    <row r="10819" spans="1:5" ht="25.5">
      <c r="A10819" s="5" t="s">
        <v>43</v>
      </c>
      <c r="B10819" s="79">
        <f>VLOOKUP($I10801,DATA!$A$1:$V$200,9,FALSE)</f>
        <v>0</v>
      </c>
      <c r="C10819" s="79"/>
      <c r="D10819" s="79"/>
      <c r="E10819" s="79"/>
    </row>
    <row r="10820" spans="1:5" ht="22.5" customHeight="1">
      <c r="A10820" s="80" t="s">
        <v>44</v>
      </c>
      <c r="B10820" s="80"/>
      <c r="C10820" s="80"/>
      <c r="D10820" s="80"/>
      <c r="E10820" s="80"/>
    </row>
    <row r="10821" spans="1:5" ht="18.75" customHeight="1">
      <c r="A10821" s="72" t="s">
        <v>58</v>
      </c>
      <c r="B10821" s="72"/>
      <c r="C10821" s="72"/>
      <c r="D10821" s="72"/>
      <c r="E10821" s="72"/>
    </row>
    <row r="10822" spans="1:5" ht="22.5" customHeight="1">
      <c r="A10822" s="26" t="s">
        <v>74</v>
      </c>
    </row>
    <row r="10823" spans="1:5" ht="18" customHeight="1">
      <c r="A10823" s="44" t="s">
        <v>59</v>
      </c>
      <c r="B10823" s="73" t="s">
        <v>60</v>
      </c>
      <c r="C10823" s="74"/>
      <c r="D10823" s="73" t="s">
        <v>61</v>
      </c>
      <c r="E10823" s="74"/>
    </row>
    <row r="10824" spans="1:5" ht="37.5" customHeight="1">
      <c r="A10824" s="28" t="s">
        <v>62</v>
      </c>
      <c r="B10824" s="65" t="e">
        <f t="shared" ref="B10824" si="3838">HLOOKUP(D10824,$I$23:$M$32,2,FALSE)</f>
        <v>#N/A</v>
      </c>
      <c r="C10824" s="66"/>
      <c r="D10824" s="68">
        <f>VLOOKUP($I10801,DATA!$A$1:$V$200,10,FALSE)</f>
        <v>0</v>
      </c>
      <c r="E10824" s="69"/>
    </row>
    <row r="10825" spans="1:5" ht="37.5" customHeight="1">
      <c r="A10825" s="28" t="s">
        <v>63</v>
      </c>
      <c r="B10825" s="65" t="e">
        <f t="shared" ref="B10825" si="3839">HLOOKUP(D10824,$I$23:$M$32,3,FALSE)</f>
        <v>#N/A</v>
      </c>
      <c r="C10825" s="66"/>
      <c r="D10825" s="68">
        <f>VLOOKUP($I10801,DATA!$A$1:$V$200,11,FALSE)</f>
        <v>0</v>
      </c>
      <c r="E10825" s="69"/>
    </row>
    <row r="10826" spans="1:5" ht="37.5" customHeight="1">
      <c r="A10826" s="28" t="s">
        <v>64</v>
      </c>
      <c r="B10826" s="65" t="e">
        <f t="shared" ref="B10826" si="3840">HLOOKUP(D10824,$I$23:$M$32,4,FALSE)</f>
        <v>#N/A</v>
      </c>
      <c r="C10826" s="66"/>
      <c r="D10826" s="68">
        <f>VLOOKUP($I10801,DATA!$A$1:$V$200,12,FALSE)</f>
        <v>0</v>
      </c>
      <c r="E10826" s="69"/>
    </row>
    <row r="10827" spans="1:5" ht="21.75" customHeight="1">
      <c r="A10827" s="26" t="s">
        <v>75</v>
      </c>
    </row>
    <row r="10828" spans="1:5" ht="18" customHeight="1">
      <c r="A10828" s="75" t="s">
        <v>65</v>
      </c>
      <c r="B10828" s="73" t="s">
        <v>60</v>
      </c>
      <c r="C10828" s="74"/>
      <c r="D10828" s="73" t="s">
        <v>61</v>
      </c>
      <c r="E10828" s="74"/>
    </row>
    <row r="10829" spans="1:5" ht="37.5" customHeight="1">
      <c r="A10829" s="76"/>
      <c r="B10829" s="65" t="e">
        <f t="shared" ref="B10829" si="3841">HLOOKUP(D10824,$I$23:$M$32,5,FALSE)</f>
        <v>#N/A</v>
      </c>
      <c r="C10829" s="66"/>
      <c r="D10829" s="68">
        <f>VLOOKUP($I10801,DATA!$A$1:$V$200,13,FALSE)</f>
        <v>0</v>
      </c>
      <c r="E10829" s="69"/>
    </row>
    <row r="10830" spans="1:5" ht="22.5" customHeight="1">
      <c r="A10830" s="26" t="s">
        <v>76</v>
      </c>
    </row>
    <row r="10831" spans="1:5" ht="18" customHeight="1">
      <c r="A10831" s="77" t="s">
        <v>66</v>
      </c>
      <c r="B10831" s="73" t="s">
        <v>60</v>
      </c>
      <c r="C10831" s="74"/>
      <c r="D10831" s="73" t="s">
        <v>61</v>
      </c>
      <c r="E10831" s="74"/>
    </row>
    <row r="10832" spans="1:5" ht="37.5" customHeight="1">
      <c r="A10832" s="78"/>
      <c r="B10832" s="65" t="e">
        <f t="shared" ref="B10832" si="3842">HLOOKUP(D10824,$I$23:$M$32,6,FALSE)</f>
        <v>#N/A</v>
      </c>
      <c r="C10832" s="66"/>
      <c r="D10832" s="68">
        <f>VLOOKUP($I10801,DATA!$A$1:$V$200,14,FALSE)</f>
        <v>0</v>
      </c>
      <c r="E10832" s="69"/>
    </row>
    <row r="10833" spans="1:13" ht="22.5" customHeight="1">
      <c r="A10833" s="26" t="s">
        <v>77</v>
      </c>
    </row>
    <row r="10834" spans="1:13" ht="30" customHeight="1">
      <c r="A10834" s="27" t="s">
        <v>67</v>
      </c>
      <c r="B10834" s="73" t="s">
        <v>60</v>
      </c>
      <c r="C10834" s="74"/>
      <c r="D10834" s="73" t="s">
        <v>61</v>
      </c>
      <c r="E10834" s="74"/>
    </row>
    <row r="10835" spans="1:13" ht="37.5" customHeight="1">
      <c r="A10835" s="28" t="s">
        <v>68</v>
      </c>
      <c r="B10835" s="65" t="e">
        <f t="shared" ref="B10835" si="3843">HLOOKUP(D10824,$I$23:$M$32,7,FALSE)</f>
        <v>#N/A</v>
      </c>
      <c r="C10835" s="66"/>
      <c r="D10835" s="68">
        <f>VLOOKUP($I10801,DATA!$A$1:$V$200,15,FALSE)</f>
        <v>0</v>
      </c>
      <c r="E10835" s="69"/>
    </row>
    <row r="10836" spans="1:13" ht="37.5" customHeight="1">
      <c r="A10836" s="28" t="s">
        <v>69</v>
      </c>
      <c r="B10836" s="65" t="e">
        <f t="shared" ref="B10836" si="3844">HLOOKUP(D10824,$I$23:$M$32,8,FALSE)</f>
        <v>#N/A</v>
      </c>
      <c r="C10836" s="66"/>
      <c r="D10836" s="68">
        <f>VLOOKUP($I10801,DATA!$A$1:$V$200,16,FALSE)</f>
        <v>0</v>
      </c>
      <c r="E10836" s="69"/>
    </row>
    <row r="10837" spans="1:13" ht="45" customHeight="1">
      <c r="A10837" s="29" t="s">
        <v>70</v>
      </c>
      <c r="B10837" s="65" t="e">
        <f t="shared" ref="B10837" si="3845">HLOOKUP(D10824,$I$23:$M$32,9,FALSE)</f>
        <v>#N/A</v>
      </c>
      <c r="C10837" s="66"/>
      <c r="D10837" s="68">
        <f>VLOOKUP($I10801,DATA!$A$1:$V$200,17,FALSE)</f>
        <v>0</v>
      </c>
      <c r="E10837" s="69"/>
    </row>
    <row r="10838" spans="1:13" ht="37.5" customHeight="1">
      <c r="A10838" s="28" t="s">
        <v>71</v>
      </c>
      <c r="B10838" s="65" t="e">
        <f t="shared" ref="B10838" si="3846">HLOOKUP(D10824,$I$23:$M$32,10,FALSE)</f>
        <v>#N/A</v>
      </c>
      <c r="C10838" s="66"/>
      <c r="D10838" s="68">
        <f>VLOOKUP($I10801,DATA!$A$1:$V$200,18,FALSE)</f>
        <v>0</v>
      </c>
      <c r="E10838" s="69"/>
    </row>
    <row r="10839" spans="1:13" ht="37.5" customHeight="1">
      <c r="A10839" s="30"/>
      <c r="B10839" s="31"/>
      <c r="C10839" s="31"/>
      <c r="D10839" s="32"/>
      <c r="E10839" s="32"/>
    </row>
    <row r="10840" spans="1:13" ht="18.75" customHeight="1">
      <c r="A10840" s="72" t="s">
        <v>72</v>
      </c>
      <c r="B10840" s="72"/>
      <c r="C10840" s="72"/>
      <c r="D10840" s="72"/>
      <c r="E10840" s="72"/>
    </row>
    <row r="10841" spans="1:13" ht="22.5" customHeight="1">
      <c r="A10841" s="26" t="s">
        <v>78</v>
      </c>
    </row>
    <row r="10842" spans="1:13" ht="30" customHeight="1">
      <c r="A10842" s="27" t="s">
        <v>73</v>
      </c>
      <c r="B10842" s="73" t="s">
        <v>60</v>
      </c>
      <c r="C10842" s="74"/>
      <c r="D10842" s="73" t="s">
        <v>61</v>
      </c>
      <c r="E10842" s="74"/>
      <c r="I10842" s="1" t="s">
        <v>26</v>
      </c>
      <c r="J10842" s="1" t="s">
        <v>25</v>
      </c>
      <c r="K10842" s="1" t="s">
        <v>194</v>
      </c>
      <c r="L10842" s="1" t="s">
        <v>195</v>
      </c>
      <c r="M10842" s="1" t="s">
        <v>196</v>
      </c>
    </row>
    <row r="10843" spans="1:13" ht="52.5" customHeight="1">
      <c r="A10843" s="29" t="str">
        <f>GRD!$L$4</f>
        <v>SELECT</v>
      </c>
      <c r="B10843" s="65" t="e">
        <f t="shared" ref="B10843:B10844" si="3847">HLOOKUP(D10843,$I$42:$M$44,$G10843,FALSE)</f>
        <v>#N/A</v>
      </c>
      <c r="C10843" s="66"/>
      <c r="D10843" s="68">
        <f>VLOOKUP($I10801,DATA!$A$1:$V$200,19,FALSE)</f>
        <v>0</v>
      </c>
      <c r="E10843" s="69"/>
      <c r="G10843" s="1">
        <v>2</v>
      </c>
      <c r="H10843" s="1" t="str">
        <f t="shared" ref="H10843:H10844" si="3848">A10843</f>
        <v>SELECT</v>
      </c>
      <c r="I10843" s="1" t="e">
        <f t="shared" ref="I10843:I10844" si="3849">VLOOKUP($H10843,$H$3:$M$15,2,FALSE)</f>
        <v>#N/A</v>
      </c>
      <c r="J10843" s="1" t="e">
        <f t="shared" ref="J10843:J10844" si="3850">VLOOKUP($H10843,$H$3:$M$15,3,FALSE)</f>
        <v>#N/A</v>
      </c>
      <c r="K10843" s="1" t="e">
        <f t="shared" ref="K10843:K10844" si="3851">VLOOKUP($H10843,$H$3:$M$15,4,FALSE)</f>
        <v>#N/A</v>
      </c>
      <c r="L10843" s="1" t="e">
        <f t="shared" ref="L10843:L10844" si="3852">VLOOKUP($H10843,$H$3:$M$15,5,FALSE)</f>
        <v>#N/A</v>
      </c>
      <c r="M10843" s="1" t="e">
        <f t="shared" ref="M10843:M10844" si="3853">VLOOKUP($H10843,$H$3:$M$15,6,FALSE)</f>
        <v>#N/A</v>
      </c>
    </row>
    <row r="10844" spans="1:13" ht="52.5" customHeight="1">
      <c r="A10844" s="29" t="str">
        <f>GRD!$M$4</f>
        <v>SELECT</v>
      </c>
      <c r="B10844" s="65" t="e">
        <f t="shared" si="3847"/>
        <v>#N/A</v>
      </c>
      <c r="C10844" s="66"/>
      <c r="D10844" s="68">
        <f>VLOOKUP($I10801,DATA!$A$1:$V$200,20,FALSE)</f>
        <v>0</v>
      </c>
      <c r="E10844" s="69"/>
      <c r="G10844" s="1">
        <v>3</v>
      </c>
      <c r="H10844" s="1" t="str">
        <f t="shared" si="3848"/>
        <v>SELECT</v>
      </c>
      <c r="I10844" s="1" t="e">
        <f t="shared" si="3849"/>
        <v>#N/A</v>
      </c>
      <c r="J10844" s="1" t="e">
        <f t="shared" si="3850"/>
        <v>#N/A</v>
      </c>
      <c r="K10844" s="1" t="e">
        <f t="shared" si="3851"/>
        <v>#N/A</v>
      </c>
      <c r="L10844" s="1" t="e">
        <f t="shared" si="3852"/>
        <v>#N/A</v>
      </c>
      <c r="M10844" s="1" t="e">
        <f t="shared" si="3853"/>
        <v>#N/A</v>
      </c>
    </row>
    <row r="10845" spans="1:13" ht="37.5" customHeight="1">
      <c r="A10845" s="70" t="s">
        <v>79</v>
      </c>
      <c r="B10845" s="70"/>
      <c r="C10845" s="70"/>
      <c r="D10845" s="70"/>
      <c r="E10845" s="70"/>
    </row>
    <row r="10846" spans="1:13" ht="12" customHeight="1">
      <c r="A10846" s="33"/>
      <c r="B10846" s="33"/>
      <c r="C10846" s="33"/>
      <c r="D10846" s="33"/>
      <c r="E10846" s="33"/>
    </row>
    <row r="10847" spans="1:13" ht="30" customHeight="1">
      <c r="A10847" s="27" t="s">
        <v>73</v>
      </c>
      <c r="B10847" s="71" t="s">
        <v>60</v>
      </c>
      <c r="C10847" s="71"/>
      <c r="D10847" s="71" t="s">
        <v>61</v>
      </c>
      <c r="E10847" s="71"/>
      <c r="I10847" s="1" t="s">
        <v>26</v>
      </c>
      <c r="J10847" s="1" t="s">
        <v>25</v>
      </c>
      <c r="K10847" s="1" t="s">
        <v>194</v>
      </c>
      <c r="L10847" s="1" t="s">
        <v>195</v>
      </c>
      <c r="M10847" s="1" t="s">
        <v>196</v>
      </c>
    </row>
    <row r="10848" spans="1:13" ht="52.5" customHeight="1">
      <c r="A10848" s="29" t="str">
        <f>GRD!$N$4</f>
        <v>SELECT</v>
      </c>
      <c r="B10848" s="65" t="e">
        <f t="shared" ref="B10848:B10849" si="3854">HLOOKUP(D10848,$I$47:$M$49,$G10848,FALSE)</f>
        <v>#N/A</v>
      </c>
      <c r="C10848" s="66"/>
      <c r="D10848" s="67">
        <f>VLOOKUP($I10801,DATA!$A$1:$V$200,21,FALSE)</f>
        <v>0</v>
      </c>
      <c r="E10848" s="67"/>
      <c r="G10848" s="1">
        <v>2</v>
      </c>
      <c r="H10848" s="1" t="str">
        <f t="shared" ref="H10848:H10849" si="3855">A10848</f>
        <v>SELECT</v>
      </c>
      <c r="I10848" s="1" t="e">
        <f t="shared" ref="I10848:I10909" si="3856">VLOOKUP($H10848,$H$3:$M$15,2,FALSE)</f>
        <v>#N/A</v>
      </c>
      <c r="J10848" s="1" t="e">
        <f t="shared" ref="J10848:J10909" si="3857">VLOOKUP($H10848,$H$3:$M$15,3,FALSE)</f>
        <v>#N/A</v>
      </c>
      <c r="K10848" s="1" t="e">
        <f t="shared" ref="K10848:K10909" si="3858">VLOOKUP($H10848,$H$3:$M$15,4,FALSE)</f>
        <v>#N/A</v>
      </c>
      <c r="L10848" s="1" t="e">
        <f t="shared" ref="L10848:L10909" si="3859">VLOOKUP($H10848,$H$3:$M$15,5,FALSE)</f>
        <v>#N/A</v>
      </c>
      <c r="M10848" s="1" t="e">
        <f t="shared" ref="M10848:M10909" si="3860">VLOOKUP($H10848,$H$3:$M$15,6,FALSE)</f>
        <v>#N/A</v>
      </c>
    </row>
    <row r="10849" spans="1:13" ht="52.5" customHeight="1">
      <c r="A10849" s="29" t="str">
        <f>GRD!$O$4</f>
        <v>SELECT</v>
      </c>
      <c r="B10849" s="65" t="e">
        <f t="shared" si="3854"/>
        <v>#N/A</v>
      </c>
      <c r="C10849" s="66"/>
      <c r="D10849" s="67">
        <f>VLOOKUP($I10801,DATA!$A$1:$V$200,22,FALSE)</f>
        <v>0</v>
      </c>
      <c r="E10849" s="67"/>
      <c r="G10849" s="1">
        <v>3</v>
      </c>
      <c r="H10849" s="1" t="str">
        <f t="shared" si="3855"/>
        <v>SELECT</v>
      </c>
      <c r="I10849" s="1" t="e">
        <f t="shared" si="3856"/>
        <v>#N/A</v>
      </c>
      <c r="J10849" s="1" t="e">
        <f t="shared" si="3857"/>
        <v>#N/A</v>
      </c>
      <c r="K10849" s="1" t="e">
        <f t="shared" si="3858"/>
        <v>#N/A</v>
      </c>
      <c r="L10849" s="1" t="e">
        <f t="shared" si="3859"/>
        <v>#N/A</v>
      </c>
      <c r="M10849" s="1" t="e">
        <f t="shared" si="3860"/>
        <v>#N/A</v>
      </c>
    </row>
    <row r="10855" spans="1:13">
      <c r="A10855" s="64" t="s">
        <v>80</v>
      </c>
      <c r="B10855" s="64"/>
      <c r="C10855" s="64" t="s">
        <v>81</v>
      </c>
      <c r="D10855" s="64"/>
      <c r="E10855" s="64"/>
    </row>
    <row r="10856" spans="1:13">
      <c r="C10856" s="64" t="s">
        <v>82</v>
      </c>
      <c r="D10856" s="64"/>
      <c r="E10856" s="64"/>
    </row>
    <row r="10857" spans="1:13">
      <c r="A10857" s="1" t="s">
        <v>84</v>
      </c>
    </row>
    <row r="10859" spans="1:13">
      <c r="A10859" s="1" t="s">
        <v>83</v>
      </c>
    </row>
    <row r="10861" spans="1:13" s="21" customFormat="1" ht="18.75" customHeight="1">
      <c r="A10861" s="89" t="s">
        <v>34</v>
      </c>
      <c r="B10861" s="89"/>
      <c r="C10861" s="89"/>
      <c r="D10861" s="89"/>
      <c r="E10861" s="89"/>
      <c r="I10861" s="21">
        <f t="shared" ref="I10861" si="3861">I10801+1</f>
        <v>182</v>
      </c>
    </row>
    <row r="10862" spans="1:13" s="21" customFormat="1" ht="30" customHeight="1">
      <c r="A10862" s="90" t="s">
        <v>35</v>
      </c>
      <c r="B10862" s="90"/>
      <c r="C10862" s="90"/>
      <c r="D10862" s="90"/>
      <c r="E10862" s="90"/>
      <c r="H10862" s="1"/>
      <c r="I10862" s="1"/>
      <c r="J10862" s="1"/>
      <c r="K10862" s="1"/>
      <c r="L10862" s="1"/>
      <c r="M10862" s="1"/>
    </row>
    <row r="10863" spans="1:13" ht="18.75" customHeight="1">
      <c r="A10863" s="22" t="s">
        <v>49</v>
      </c>
      <c r="B10863" s="91" t="str">
        <f>IF((SCH!$B$2=""),"",SCH!$B$2)</f>
        <v/>
      </c>
      <c r="C10863" s="91"/>
      <c r="D10863" s="91"/>
      <c r="E10863" s="92"/>
    </row>
    <row r="10864" spans="1:13" ht="18.75" customHeight="1">
      <c r="A10864" s="23" t="s">
        <v>50</v>
      </c>
      <c r="B10864" s="82" t="str">
        <f>IF((SCH!$B$3=""),"",SCH!$B$3)</f>
        <v/>
      </c>
      <c r="C10864" s="82"/>
      <c r="D10864" s="82"/>
      <c r="E10864" s="83"/>
    </row>
    <row r="10865" spans="1:13" ht="18.75" customHeight="1">
      <c r="A10865" s="23" t="s">
        <v>56</v>
      </c>
      <c r="B10865" s="46" t="str">
        <f>IF((SCH!$B$4=""),"",SCH!$B$4)</f>
        <v/>
      </c>
      <c r="C10865" s="24" t="s">
        <v>57</v>
      </c>
      <c r="D10865" s="82" t="str">
        <f>IF((SCH!$B$5=""),"",SCH!$B$5)</f>
        <v/>
      </c>
      <c r="E10865" s="83"/>
    </row>
    <row r="10866" spans="1:13" ht="18.75" customHeight="1">
      <c r="A10866" s="23" t="s">
        <v>51</v>
      </c>
      <c r="B10866" s="82" t="str">
        <f>IF((SCH!$B$6=""),"",SCH!$B$6)</f>
        <v/>
      </c>
      <c r="C10866" s="82"/>
      <c r="D10866" s="82"/>
      <c r="E10866" s="83"/>
    </row>
    <row r="10867" spans="1:13" ht="18.75" customHeight="1">
      <c r="A10867" s="23" t="s">
        <v>52</v>
      </c>
      <c r="B10867" s="82" t="str">
        <f>IF((SCH!$B$7=""),"",SCH!$B$7)</f>
        <v/>
      </c>
      <c r="C10867" s="82"/>
      <c r="D10867" s="82"/>
      <c r="E10867" s="83"/>
    </row>
    <row r="10868" spans="1:13" ht="18.75" customHeight="1">
      <c r="A10868" s="25" t="s">
        <v>53</v>
      </c>
      <c r="B10868" s="84" t="str">
        <f>IF((SCH!$B$8=""),"",SCH!$B$8)</f>
        <v/>
      </c>
      <c r="C10868" s="84"/>
      <c r="D10868" s="84"/>
      <c r="E10868" s="85"/>
    </row>
    <row r="10869" spans="1:13" ht="26.25" customHeight="1">
      <c r="A10869" s="86" t="s">
        <v>36</v>
      </c>
      <c r="B10869" s="86"/>
      <c r="C10869" s="86"/>
      <c r="D10869" s="86"/>
      <c r="E10869" s="86"/>
    </row>
    <row r="10870" spans="1:13" s="21" customFormat="1" ht="15" customHeight="1">
      <c r="A10870" s="87" t="s">
        <v>37</v>
      </c>
      <c r="B10870" s="87"/>
      <c r="C10870" s="87"/>
      <c r="D10870" s="87"/>
      <c r="E10870" s="87"/>
      <c r="H10870" s="1"/>
      <c r="I10870" s="1"/>
      <c r="J10870" s="1"/>
      <c r="K10870" s="1"/>
      <c r="L10870" s="1"/>
      <c r="M10870" s="1"/>
    </row>
    <row r="10871" spans="1:13" s="21" customFormat="1">
      <c r="A10871" s="88" t="s">
        <v>38</v>
      </c>
      <c r="B10871" s="88"/>
      <c r="C10871" s="88"/>
      <c r="D10871" s="88"/>
      <c r="E10871" s="88"/>
      <c r="H10871" s="1"/>
      <c r="I10871" s="1"/>
      <c r="J10871" s="1"/>
      <c r="K10871" s="1"/>
      <c r="L10871" s="1"/>
      <c r="M10871" s="1"/>
    </row>
    <row r="10872" spans="1:13" ht="26.25" customHeight="1">
      <c r="A10872" s="72" t="s">
        <v>39</v>
      </c>
      <c r="B10872" s="72"/>
      <c r="C10872" s="72"/>
      <c r="D10872" s="72"/>
      <c r="E10872" s="72"/>
    </row>
    <row r="10873" spans="1:13" ht="23.25">
      <c r="A10873" s="5" t="s">
        <v>45</v>
      </c>
      <c r="B10873" s="45">
        <f>VLOOKUP($I10861,DATA!$A$1:$V$200,2,FALSE)</f>
        <v>0</v>
      </c>
      <c r="C10873" s="43" t="s">
        <v>48</v>
      </c>
      <c r="D10873" s="81">
        <f>VLOOKUP($I10861,DATA!$A$1:$V$200,3,FALSE)</f>
        <v>0</v>
      </c>
      <c r="E10873" s="81"/>
    </row>
    <row r="10874" spans="1:13" ht="23.25">
      <c r="A10874" s="5" t="s">
        <v>46</v>
      </c>
      <c r="B10874" s="79">
        <f>VLOOKUP($I10861,DATA!$A$1:$V$200,4,FALSE)</f>
        <v>0</v>
      </c>
      <c r="C10874" s="79"/>
      <c r="D10874" s="79"/>
      <c r="E10874" s="79"/>
    </row>
    <row r="10875" spans="1:13" ht="23.25">
      <c r="A10875" s="5" t="s">
        <v>47</v>
      </c>
      <c r="B10875" s="79">
        <f>VLOOKUP($I10861,DATA!$A$1:$V$200,5,FALSE)</f>
        <v>0</v>
      </c>
      <c r="C10875" s="79"/>
      <c r="D10875" s="79"/>
      <c r="E10875" s="79"/>
    </row>
    <row r="10876" spans="1:13" ht="23.25" customHeight="1">
      <c r="A10876" s="5" t="s">
        <v>40</v>
      </c>
      <c r="B10876" s="79">
        <f>VLOOKUP($I10861,DATA!$A$1:$V$200,6,FALSE)</f>
        <v>0</v>
      </c>
      <c r="C10876" s="79"/>
      <c r="D10876" s="79"/>
      <c r="E10876" s="79"/>
    </row>
    <row r="10877" spans="1:13" ht="23.25" customHeight="1">
      <c r="A10877" s="5" t="s">
        <v>41</v>
      </c>
      <c r="B10877" s="79">
        <f>VLOOKUP($I10861,DATA!$A$1:$V$200,7,FALSE)</f>
        <v>0</v>
      </c>
      <c r="C10877" s="79"/>
      <c r="D10877" s="79"/>
      <c r="E10877" s="79"/>
    </row>
    <row r="10878" spans="1:13" ht="23.25" customHeight="1">
      <c r="A10878" s="5" t="s">
        <v>42</v>
      </c>
      <c r="B10878" s="79">
        <f>VLOOKUP($I10861,DATA!$A$1:$V$200,8,FALSE)</f>
        <v>0</v>
      </c>
      <c r="C10878" s="79"/>
      <c r="D10878" s="79"/>
      <c r="E10878" s="79"/>
    </row>
    <row r="10879" spans="1:13" ht="25.5">
      <c r="A10879" s="5" t="s">
        <v>43</v>
      </c>
      <c r="B10879" s="79">
        <f>VLOOKUP($I10861,DATA!$A$1:$V$200,9,FALSE)</f>
        <v>0</v>
      </c>
      <c r="C10879" s="79"/>
      <c r="D10879" s="79"/>
      <c r="E10879" s="79"/>
    </row>
    <row r="10880" spans="1:13" ht="22.5" customHeight="1">
      <c r="A10880" s="80" t="s">
        <v>44</v>
      </c>
      <c r="B10880" s="80"/>
      <c r="C10880" s="80"/>
      <c r="D10880" s="80"/>
      <c r="E10880" s="80"/>
    </row>
    <row r="10881" spans="1:5" ht="18.75" customHeight="1">
      <c r="A10881" s="72" t="s">
        <v>58</v>
      </c>
      <c r="B10881" s="72"/>
      <c r="C10881" s="72"/>
      <c r="D10881" s="72"/>
      <c r="E10881" s="72"/>
    </row>
    <row r="10882" spans="1:5" ht="22.5" customHeight="1">
      <c r="A10882" s="26" t="s">
        <v>74</v>
      </c>
    </row>
    <row r="10883" spans="1:5" ht="18" customHeight="1">
      <c r="A10883" s="44" t="s">
        <v>59</v>
      </c>
      <c r="B10883" s="73" t="s">
        <v>60</v>
      </c>
      <c r="C10883" s="74"/>
      <c r="D10883" s="73" t="s">
        <v>61</v>
      </c>
      <c r="E10883" s="74"/>
    </row>
    <row r="10884" spans="1:5" ht="37.5" customHeight="1">
      <c r="A10884" s="28" t="s">
        <v>62</v>
      </c>
      <c r="B10884" s="65" t="e">
        <f t="shared" ref="B10884" si="3862">HLOOKUP(D10884,$I$23:$M$32,2,FALSE)</f>
        <v>#N/A</v>
      </c>
      <c r="C10884" s="66"/>
      <c r="D10884" s="68">
        <f>VLOOKUP($I10861,DATA!$A$1:$V$200,10,FALSE)</f>
        <v>0</v>
      </c>
      <c r="E10884" s="69"/>
    </row>
    <row r="10885" spans="1:5" ht="37.5" customHeight="1">
      <c r="A10885" s="28" t="s">
        <v>63</v>
      </c>
      <c r="B10885" s="65" t="e">
        <f t="shared" ref="B10885" si="3863">HLOOKUP(D10884,$I$23:$M$32,3,FALSE)</f>
        <v>#N/A</v>
      </c>
      <c r="C10885" s="66"/>
      <c r="D10885" s="68">
        <f>VLOOKUP($I10861,DATA!$A$1:$V$200,11,FALSE)</f>
        <v>0</v>
      </c>
      <c r="E10885" s="69"/>
    </row>
    <row r="10886" spans="1:5" ht="37.5" customHeight="1">
      <c r="A10886" s="28" t="s">
        <v>64</v>
      </c>
      <c r="B10886" s="65" t="e">
        <f t="shared" ref="B10886" si="3864">HLOOKUP(D10884,$I$23:$M$32,4,FALSE)</f>
        <v>#N/A</v>
      </c>
      <c r="C10886" s="66"/>
      <c r="D10886" s="68">
        <f>VLOOKUP($I10861,DATA!$A$1:$V$200,12,FALSE)</f>
        <v>0</v>
      </c>
      <c r="E10886" s="69"/>
    </row>
    <row r="10887" spans="1:5" ht="21.75" customHeight="1">
      <c r="A10887" s="26" t="s">
        <v>75</v>
      </c>
    </row>
    <row r="10888" spans="1:5" ht="18" customHeight="1">
      <c r="A10888" s="75" t="s">
        <v>65</v>
      </c>
      <c r="B10888" s="73" t="s">
        <v>60</v>
      </c>
      <c r="C10888" s="74"/>
      <c r="D10888" s="73" t="s">
        <v>61</v>
      </c>
      <c r="E10888" s="74"/>
    </row>
    <row r="10889" spans="1:5" ht="37.5" customHeight="1">
      <c r="A10889" s="76"/>
      <c r="B10889" s="65" t="e">
        <f t="shared" ref="B10889" si="3865">HLOOKUP(D10884,$I$23:$M$32,5,FALSE)</f>
        <v>#N/A</v>
      </c>
      <c r="C10889" s="66"/>
      <c r="D10889" s="68">
        <f>VLOOKUP($I10861,DATA!$A$1:$V$200,13,FALSE)</f>
        <v>0</v>
      </c>
      <c r="E10889" s="69"/>
    </row>
    <row r="10890" spans="1:5" ht="22.5" customHeight="1">
      <c r="A10890" s="26" t="s">
        <v>76</v>
      </c>
    </row>
    <row r="10891" spans="1:5" ht="18" customHeight="1">
      <c r="A10891" s="77" t="s">
        <v>66</v>
      </c>
      <c r="B10891" s="73" t="s">
        <v>60</v>
      </c>
      <c r="C10891" s="74"/>
      <c r="D10891" s="73" t="s">
        <v>61</v>
      </c>
      <c r="E10891" s="74"/>
    </row>
    <row r="10892" spans="1:5" ht="37.5" customHeight="1">
      <c r="A10892" s="78"/>
      <c r="B10892" s="65" t="e">
        <f t="shared" ref="B10892" si="3866">HLOOKUP(D10884,$I$23:$M$32,6,FALSE)</f>
        <v>#N/A</v>
      </c>
      <c r="C10892" s="66"/>
      <c r="D10892" s="68">
        <f>VLOOKUP($I10861,DATA!$A$1:$V$200,14,FALSE)</f>
        <v>0</v>
      </c>
      <c r="E10892" s="69"/>
    </row>
    <row r="10893" spans="1:5" ht="22.5" customHeight="1">
      <c r="A10893" s="26" t="s">
        <v>77</v>
      </c>
    </row>
    <row r="10894" spans="1:5" ht="30" customHeight="1">
      <c r="A10894" s="27" t="s">
        <v>67</v>
      </c>
      <c r="B10894" s="73" t="s">
        <v>60</v>
      </c>
      <c r="C10894" s="74"/>
      <c r="D10894" s="73" t="s">
        <v>61</v>
      </c>
      <c r="E10894" s="74"/>
    </row>
    <row r="10895" spans="1:5" ht="37.5" customHeight="1">
      <c r="A10895" s="28" t="s">
        <v>68</v>
      </c>
      <c r="B10895" s="65" t="e">
        <f t="shared" ref="B10895" si="3867">HLOOKUP(D10884,$I$23:$M$32,7,FALSE)</f>
        <v>#N/A</v>
      </c>
      <c r="C10895" s="66"/>
      <c r="D10895" s="68">
        <f>VLOOKUP($I10861,DATA!$A$1:$V$200,15,FALSE)</f>
        <v>0</v>
      </c>
      <c r="E10895" s="69"/>
    </row>
    <row r="10896" spans="1:5" ht="37.5" customHeight="1">
      <c r="A10896" s="28" t="s">
        <v>69</v>
      </c>
      <c r="B10896" s="65" t="e">
        <f t="shared" ref="B10896" si="3868">HLOOKUP(D10884,$I$23:$M$32,8,FALSE)</f>
        <v>#N/A</v>
      </c>
      <c r="C10896" s="66"/>
      <c r="D10896" s="68">
        <f>VLOOKUP($I10861,DATA!$A$1:$V$200,16,FALSE)</f>
        <v>0</v>
      </c>
      <c r="E10896" s="69"/>
    </row>
    <row r="10897" spans="1:13" ht="45" customHeight="1">
      <c r="A10897" s="29" t="s">
        <v>70</v>
      </c>
      <c r="B10897" s="65" t="e">
        <f t="shared" ref="B10897" si="3869">HLOOKUP(D10884,$I$23:$M$32,9,FALSE)</f>
        <v>#N/A</v>
      </c>
      <c r="C10897" s="66"/>
      <c r="D10897" s="68">
        <f>VLOOKUP($I10861,DATA!$A$1:$V$200,17,FALSE)</f>
        <v>0</v>
      </c>
      <c r="E10897" s="69"/>
    </row>
    <row r="10898" spans="1:13" ht="37.5" customHeight="1">
      <c r="A10898" s="28" t="s">
        <v>71</v>
      </c>
      <c r="B10898" s="65" t="e">
        <f t="shared" ref="B10898" si="3870">HLOOKUP(D10884,$I$23:$M$32,10,FALSE)</f>
        <v>#N/A</v>
      </c>
      <c r="C10898" s="66"/>
      <c r="D10898" s="68">
        <f>VLOOKUP($I10861,DATA!$A$1:$V$200,18,FALSE)</f>
        <v>0</v>
      </c>
      <c r="E10898" s="69"/>
    </row>
    <row r="10899" spans="1:13" ht="37.5" customHeight="1">
      <c r="A10899" s="30"/>
      <c r="B10899" s="31"/>
      <c r="C10899" s="31"/>
      <c r="D10899" s="32"/>
      <c r="E10899" s="32"/>
    </row>
    <row r="10900" spans="1:13" ht="18.75" customHeight="1">
      <c r="A10900" s="72" t="s">
        <v>72</v>
      </c>
      <c r="B10900" s="72"/>
      <c r="C10900" s="72"/>
      <c r="D10900" s="72"/>
      <c r="E10900" s="72"/>
    </row>
    <row r="10901" spans="1:13" ht="22.5" customHeight="1">
      <c r="A10901" s="26" t="s">
        <v>78</v>
      </c>
    </row>
    <row r="10902" spans="1:13" ht="30" customHeight="1">
      <c r="A10902" s="27" t="s">
        <v>73</v>
      </c>
      <c r="B10902" s="73" t="s">
        <v>60</v>
      </c>
      <c r="C10902" s="74"/>
      <c r="D10902" s="73" t="s">
        <v>61</v>
      </c>
      <c r="E10902" s="74"/>
      <c r="I10902" s="1" t="s">
        <v>26</v>
      </c>
      <c r="J10902" s="1" t="s">
        <v>25</v>
      </c>
      <c r="K10902" s="1" t="s">
        <v>194</v>
      </c>
      <c r="L10902" s="1" t="s">
        <v>195</v>
      </c>
      <c r="M10902" s="1" t="s">
        <v>196</v>
      </c>
    </row>
    <row r="10903" spans="1:13" ht="52.5" customHeight="1">
      <c r="A10903" s="29" t="str">
        <f>GRD!$L$4</f>
        <v>SELECT</v>
      </c>
      <c r="B10903" s="65" t="e">
        <f t="shared" ref="B10903:B10904" si="3871">HLOOKUP(D10903,$I$42:$M$44,$G10903,FALSE)</f>
        <v>#N/A</v>
      </c>
      <c r="C10903" s="66"/>
      <c r="D10903" s="68">
        <f>VLOOKUP($I10861,DATA!$A$1:$V$200,19,FALSE)</f>
        <v>0</v>
      </c>
      <c r="E10903" s="69"/>
      <c r="G10903" s="1">
        <v>2</v>
      </c>
      <c r="H10903" s="1" t="str">
        <f t="shared" ref="H10903:H10904" si="3872">A10903</f>
        <v>SELECT</v>
      </c>
      <c r="I10903" s="1" t="e">
        <f t="shared" ref="I10903:I10904" si="3873">VLOOKUP($H10903,$H$3:$M$15,2,FALSE)</f>
        <v>#N/A</v>
      </c>
      <c r="J10903" s="1" t="e">
        <f t="shared" ref="J10903:J10904" si="3874">VLOOKUP($H10903,$H$3:$M$15,3,FALSE)</f>
        <v>#N/A</v>
      </c>
      <c r="K10903" s="1" t="e">
        <f t="shared" ref="K10903:K10904" si="3875">VLOOKUP($H10903,$H$3:$M$15,4,FALSE)</f>
        <v>#N/A</v>
      </c>
      <c r="L10903" s="1" t="e">
        <f t="shared" ref="L10903:L10904" si="3876">VLOOKUP($H10903,$H$3:$M$15,5,FALSE)</f>
        <v>#N/A</v>
      </c>
      <c r="M10903" s="1" t="e">
        <f t="shared" ref="M10903:M10904" si="3877">VLOOKUP($H10903,$H$3:$M$15,6,FALSE)</f>
        <v>#N/A</v>
      </c>
    </row>
    <row r="10904" spans="1:13" ht="52.5" customHeight="1">
      <c r="A10904" s="29" t="str">
        <f>GRD!$M$4</f>
        <v>SELECT</v>
      </c>
      <c r="B10904" s="65" t="e">
        <f t="shared" si="3871"/>
        <v>#N/A</v>
      </c>
      <c r="C10904" s="66"/>
      <c r="D10904" s="68">
        <f>VLOOKUP($I10861,DATA!$A$1:$V$200,20,FALSE)</f>
        <v>0</v>
      </c>
      <c r="E10904" s="69"/>
      <c r="G10904" s="1">
        <v>3</v>
      </c>
      <c r="H10904" s="1" t="str">
        <f t="shared" si="3872"/>
        <v>SELECT</v>
      </c>
      <c r="I10904" s="1" t="e">
        <f t="shared" si="3873"/>
        <v>#N/A</v>
      </c>
      <c r="J10904" s="1" t="e">
        <f t="shared" si="3874"/>
        <v>#N/A</v>
      </c>
      <c r="K10904" s="1" t="e">
        <f t="shared" si="3875"/>
        <v>#N/A</v>
      </c>
      <c r="L10904" s="1" t="e">
        <f t="shared" si="3876"/>
        <v>#N/A</v>
      </c>
      <c r="M10904" s="1" t="e">
        <f t="shared" si="3877"/>
        <v>#N/A</v>
      </c>
    </row>
    <row r="10905" spans="1:13" ht="37.5" customHeight="1">
      <c r="A10905" s="70" t="s">
        <v>79</v>
      </c>
      <c r="B10905" s="70"/>
      <c r="C10905" s="70"/>
      <c r="D10905" s="70"/>
      <c r="E10905" s="70"/>
    </row>
    <row r="10906" spans="1:13" ht="12" customHeight="1">
      <c r="A10906" s="33"/>
      <c r="B10906" s="33"/>
      <c r="C10906" s="33"/>
      <c r="D10906" s="33"/>
      <c r="E10906" s="33"/>
    </row>
    <row r="10907" spans="1:13" ht="30" customHeight="1">
      <c r="A10907" s="27" t="s">
        <v>73</v>
      </c>
      <c r="B10907" s="71" t="s">
        <v>60</v>
      </c>
      <c r="C10907" s="71"/>
      <c r="D10907" s="71" t="s">
        <v>61</v>
      </c>
      <c r="E10907" s="71"/>
      <c r="I10907" s="1" t="s">
        <v>26</v>
      </c>
      <c r="J10907" s="1" t="s">
        <v>25</v>
      </c>
      <c r="K10907" s="1" t="s">
        <v>194</v>
      </c>
      <c r="L10907" s="1" t="s">
        <v>195</v>
      </c>
      <c r="M10907" s="1" t="s">
        <v>196</v>
      </c>
    </row>
    <row r="10908" spans="1:13" ht="52.5" customHeight="1">
      <c r="A10908" s="29" t="str">
        <f>GRD!$N$4</f>
        <v>SELECT</v>
      </c>
      <c r="B10908" s="65" t="e">
        <f t="shared" ref="B10908:B10909" si="3878">HLOOKUP(D10908,$I$47:$M$49,$G10908,FALSE)</f>
        <v>#N/A</v>
      </c>
      <c r="C10908" s="66"/>
      <c r="D10908" s="67">
        <f>VLOOKUP($I10861,DATA!$A$1:$V$200,21,FALSE)</f>
        <v>0</v>
      </c>
      <c r="E10908" s="67"/>
      <c r="G10908" s="1">
        <v>2</v>
      </c>
      <c r="H10908" s="1" t="str">
        <f t="shared" ref="H10908:H10909" si="3879">A10908</f>
        <v>SELECT</v>
      </c>
      <c r="I10908" s="1" t="e">
        <f t="shared" si="3856"/>
        <v>#N/A</v>
      </c>
      <c r="J10908" s="1" t="e">
        <f t="shared" si="3857"/>
        <v>#N/A</v>
      </c>
      <c r="K10908" s="1" t="e">
        <f t="shared" si="3858"/>
        <v>#N/A</v>
      </c>
      <c r="L10908" s="1" t="e">
        <f t="shared" si="3859"/>
        <v>#N/A</v>
      </c>
      <c r="M10908" s="1" t="e">
        <f t="shared" si="3860"/>
        <v>#N/A</v>
      </c>
    </row>
    <row r="10909" spans="1:13" ht="52.5" customHeight="1">
      <c r="A10909" s="29" t="str">
        <f>GRD!$O$4</f>
        <v>SELECT</v>
      </c>
      <c r="B10909" s="65" t="e">
        <f t="shared" si="3878"/>
        <v>#N/A</v>
      </c>
      <c r="C10909" s="66"/>
      <c r="D10909" s="67">
        <f>VLOOKUP($I10861,DATA!$A$1:$V$200,22,FALSE)</f>
        <v>0</v>
      </c>
      <c r="E10909" s="67"/>
      <c r="G10909" s="1">
        <v>3</v>
      </c>
      <c r="H10909" s="1" t="str">
        <f t="shared" si="3879"/>
        <v>SELECT</v>
      </c>
      <c r="I10909" s="1" t="e">
        <f t="shared" si="3856"/>
        <v>#N/A</v>
      </c>
      <c r="J10909" s="1" t="e">
        <f t="shared" si="3857"/>
        <v>#N/A</v>
      </c>
      <c r="K10909" s="1" t="e">
        <f t="shared" si="3858"/>
        <v>#N/A</v>
      </c>
      <c r="L10909" s="1" t="e">
        <f t="shared" si="3859"/>
        <v>#N/A</v>
      </c>
      <c r="M10909" s="1" t="e">
        <f t="shared" si="3860"/>
        <v>#N/A</v>
      </c>
    </row>
    <row r="10915" spans="1:13">
      <c r="A10915" s="64" t="s">
        <v>80</v>
      </c>
      <c r="B10915" s="64"/>
      <c r="C10915" s="64" t="s">
        <v>81</v>
      </c>
      <c r="D10915" s="64"/>
      <c r="E10915" s="64"/>
    </row>
    <row r="10916" spans="1:13">
      <c r="C10916" s="64" t="s">
        <v>82</v>
      </c>
      <c r="D10916" s="64"/>
      <c r="E10916" s="64"/>
    </row>
    <row r="10917" spans="1:13">
      <c r="A10917" s="1" t="s">
        <v>84</v>
      </c>
    </row>
    <row r="10919" spans="1:13">
      <c r="A10919" s="1" t="s">
        <v>83</v>
      </c>
    </row>
    <row r="10921" spans="1:13" s="21" customFormat="1" ht="18.75" customHeight="1">
      <c r="A10921" s="89" t="s">
        <v>34</v>
      </c>
      <c r="B10921" s="89"/>
      <c r="C10921" s="89"/>
      <c r="D10921" s="89"/>
      <c r="E10921" s="89"/>
      <c r="I10921" s="21">
        <f t="shared" ref="I10921" si="3880">I10861+1</f>
        <v>183</v>
      </c>
    </row>
    <row r="10922" spans="1:13" s="21" customFormat="1" ht="30" customHeight="1">
      <c r="A10922" s="90" t="s">
        <v>35</v>
      </c>
      <c r="B10922" s="90"/>
      <c r="C10922" s="90"/>
      <c r="D10922" s="90"/>
      <c r="E10922" s="90"/>
      <c r="H10922" s="1"/>
      <c r="I10922" s="1"/>
      <c r="J10922" s="1"/>
      <c r="K10922" s="1"/>
      <c r="L10922" s="1"/>
      <c r="M10922" s="1"/>
    </row>
    <row r="10923" spans="1:13" ht="18.75" customHeight="1">
      <c r="A10923" s="22" t="s">
        <v>49</v>
      </c>
      <c r="B10923" s="91" t="str">
        <f>IF((SCH!$B$2=""),"",SCH!$B$2)</f>
        <v/>
      </c>
      <c r="C10923" s="91"/>
      <c r="D10923" s="91"/>
      <c r="E10923" s="92"/>
    </row>
    <row r="10924" spans="1:13" ht="18.75" customHeight="1">
      <c r="A10924" s="23" t="s">
        <v>50</v>
      </c>
      <c r="B10924" s="82" t="str">
        <f>IF((SCH!$B$3=""),"",SCH!$B$3)</f>
        <v/>
      </c>
      <c r="C10924" s="82"/>
      <c r="D10924" s="82"/>
      <c r="E10924" s="83"/>
    </row>
    <row r="10925" spans="1:13" ht="18.75" customHeight="1">
      <c r="A10925" s="23" t="s">
        <v>56</v>
      </c>
      <c r="B10925" s="46" t="str">
        <f>IF((SCH!$B$4=""),"",SCH!$B$4)</f>
        <v/>
      </c>
      <c r="C10925" s="24" t="s">
        <v>57</v>
      </c>
      <c r="D10925" s="82" t="str">
        <f>IF((SCH!$B$5=""),"",SCH!$B$5)</f>
        <v/>
      </c>
      <c r="E10925" s="83"/>
    </row>
    <row r="10926" spans="1:13" ht="18.75" customHeight="1">
      <c r="A10926" s="23" t="s">
        <v>51</v>
      </c>
      <c r="B10926" s="82" t="str">
        <f>IF((SCH!$B$6=""),"",SCH!$B$6)</f>
        <v/>
      </c>
      <c r="C10926" s="82"/>
      <c r="D10926" s="82"/>
      <c r="E10926" s="83"/>
    </row>
    <row r="10927" spans="1:13" ht="18.75" customHeight="1">
      <c r="A10927" s="23" t="s">
        <v>52</v>
      </c>
      <c r="B10927" s="82" t="str">
        <f>IF((SCH!$B$7=""),"",SCH!$B$7)</f>
        <v/>
      </c>
      <c r="C10927" s="82"/>
      <c r="D10927" s="82"/>
      <c r="E10927" s="83"/>
    </row>
    <row r="10928" spans="1:13" ht="18.75" customHeight="1">
      <c r="A10928" s="25" t="s">
        <v>53</v>
      </c>
      <c r="B10928" s="84" t="str">
        <f>IF((SCH!$B$8=""),"",SCH!$B$8)</f>
        <v/>
      </c>
      <c r="C10928" s="84"/>
      <c r="D10928" s="84"/>
      <c r="E10928" s="85"/>
    </row>
    <row r="10929" spans="1:13" ht="26.25" customHeight="1">
      <c r="A10929" s="86" t="s">
        <v>36</v>
      </c>
      <c r="B10929" s="86"/>
      <c r="C10929" s="86"/>
      <c r="D10929" s="86"/>
      <c r="E10929" s="86"/>
    </row>
    <row r="10930" spans="1:13" s="21" customFormat="1" ht="15" customHeight="1">
      <c r="A10930" s="87" t="s">
        <v>37</v>
      </c>
      <c r="B10930" s="87"/>
      <c r="C10930" s="87"/>
      <c r="D10930" s="87"/>
      <c r="E10930" s="87"/>
      <c r="H10930" s="1"/>
      <c r="I10930" s="1"/>
      <c r="J10930" s="1"/>
      <c r="K10930" s="1"/>
      <c r="L10930" s="1"/>
      <c r="M10930" s="1"/>
    </row>
    <row r="10931" spans="1:13" s="21" customFormat="1">
      <c r="A10931" s="88" t="s">
        <v>38</v>
      </c>
      <c r="B10931" s="88"/>
      <c r="C10931" s="88"/>
      <c r="D10931" s="88"/>
      <c r="E10931" s="88"/>
      <c r="H10931" s="1"/>
      <c r="I10931" s="1"/>
      <c r="J10931" s="1"/>
      <c r="K10931" s="1"/>
      <c r="L10931" s="1"/>
      <c r="M10931" s="1"/>
    </row>
    <row r="10932" spans="1:13" ht="26.25" customHeight="1">
      <c r="A10932" s="72" t="s">
        <v>39</v>
      </c>
      <c r="B10932" s="72"/>
      <c r="C10932" s="72"/>
      <c r="D10932" s="72"/>
      <c r="E10932" s="72"/>
    </row>
    <row r="10933" spans="1:13" ht="23.25">
      <c r="A10933" s="5" t="s">
        <v>45</v>
      </c>
      <c r="B10933" s="45">
        <f>VLOOKUP($I10921,DATA!$A$1:$V$200,2,FALSE)</f>
        <v>0</v>
      </c>
      <c r="C10933" s="43" t="s">
        <v>48</v>
      </c>
      <c r="D10933" s="81">
        <f>VLOOKUP($I10921,DATA!$A$1:$V$200,3,FALSE)</f>
        <v>0</v>
      </c>
      <c r="E10933" s="81"/>
    </row>
    <row r="10934" spans="1:13" ht="23.25">
      <c r="A10934" s="5" t="s">
        <v>46</v>
      </c>
      <c r="B10934" s="79">
        <f>VLOOKUP($I10921,DATA!$A$1:$V$200,4,FALSE)</f>
        <v>0</v>
      </c>
      <c r="C10934" s="79"/>
      <c r="D10934" s="79"/>
      <c r="E10934" s="79"/>
    </row>
    <row r="10935" spans="1:13" ht="23.25">
      <c r="A10935" s="5" t="s">
        <v>47</v>
      </c>
      <c r="B10935" s="79">
        <f>VLOOKUP($I10921,DATA!$A$1:$V$200,5,FALSE)</f>
        <v>0</v>
      </c>
      <c r="C10935" s="79"/>
      <c r="D10935" s="79"/>
      <c r="E10935" s="79"/>
    </row>
    <row r="10936" spans="1:13" ht="23.25" customHeight="1">
      <c r="A10936" s="5" t="s">
        <v>40</v>
      </c>
      <c r="B10936" s="79">
        <f>VLOOKUP($I10921,DATA!$A$1:$V$200,6,FALSE)</f>
        <v>0</v>
      </c>
      <c r="C10936" s="79"/>
      <c r="D10936" s="79"/>
      <c r="E10936" s="79"/>
    </row>
    <row r="10937" spans="1:13" ht="23.25" customHeight="1">
      <c r="A10937" s="5" t="s">
        <v>41</v>
      </c>
      <c r="B10937" s="79">
        <f>VLOOKUP($I10921,DATA!$A$1:$V$200,7,FALSE)</f>
        <v>0</v>
      </c>
      <c r="C10937" s="79"/>
      <c r="D10937" s="79"/>
      <c r="E10937" s="79"/>
    </row>
    <row r="10938" spans="1:13" ht="23.25" customHeight="1">
      <c r="A10938" s="5" t="s">
        <v>42</v>
      </c>
      <c r="B10938" s="79">
        <f>VLOOKUP($I10921,DATA!$A$1:$V$200,8,FALSE)</f>
        <v>0</v>
      </c>
      <c r="C10938" s="79"/>
      <c r="D10938" s="79"/>
      <c r="E10938" s="79"/>
    </row>
    <row r="10939" spans="1:13" ht="25.5">
      <c r="A10939" s="5" t="s">
        <v>43</v>
      </c>
      <c r="B10939" s="79">
        <f>VLOOKUP($I10921,DATA!$A$1:$V$200,9,FALSE)</f>
        <v>0</v>
      </c>
      <c r="C10939" s="79"/>
      <c r="D10939" s="79"/>
      <c r="E10939" s="79"/>
    </row>
    <row r="10940" spans="1:13" ht="22.5" customHeight="1">
      <c r="A10940" s="80" t="s">
        <v>44</v>
      </c>
      <c r="B10940" s="80"/>
      <c r="C10940" s="80"/>
      <c r="D10940" s="80"/>
      <c r="E10940" s="80"/>
    </row>
    <row r="10941" spans="1:13" ht="18.75" customHeight="1">
      <c r="A10941" s="72" t="s">
        <v>58</v>
      </c>
      <c r="B10941" s="72"/>
      <c r="C10941" s="72"/>
      <c r="D10941" s="72"/>
      <c r="E10941" s="72"/>
    </row>
    <row r="10942" spans="1:13" ht="22.5" customHeight="1">
      <c r="A10942" s="26" t="s">
        <v>74</v>
      </c>
    </row>
    <row r="10943" spans="1:13" ht="18" customHeight="1">
      <c r="A10943" s="44" t="s">
        <v>59</v>
      </c>
      <c r="B10943" s="73" t="s">
        <v>60</v>
      </c>
      <c r="C10943" s="74"/>
      <c r="D10943" s="73" t="s">
        <v>61</v>
      </c>
      <c r="E10943" s="74"/>
    </row>
    <row r="10944" spans="1:13" ht="37.5" customHeight="1">
      <c r="A10944" s="28" t="s">
        <v>62</v>
      </c>
      <c r="B10944" s="65" t="e">
        <f t="shared" ref="B10944" si="3881">HLOOKUP(D10944,$I$23:$M$32,2,FALSE)</f>
        <v>#N/A</v>
      </c>
      <c r="C10944" s="66"/>
      <c r="D10944" s="68">
        <f>VLOOKUP($I10921,DATA!$A$1:$V$200,10,FALSE)</f>
        <v>0</v>
      </c>
      <c r="E10944" s="69"/>
    </row>
    <row r="10945" spans="1:5" ht="37.5" customHeight="1">
      <c r="A10945" s="28" t="s">
        <v>63</v>
      </c>
      <c r="B10945" s="65" t="e">
        <f t="shared" ref="B10945" si="3882">HLOOKUP(D10944,$I$23:$M$32,3,FALSE)</f>
        <v>#N/A</v>
      </c>
      <c r="C10945" s="66"/>
      <c r="D10945" s="68">
        <f>VLOOKUP($I10921,DATA!$A$1:$V$200,11,FALSE)</f>
        <v>0</v>
      </c>
      <c r="E10945" s="69"/>
    </row>
    <row r="10946" spans="1:5" ht="37.5" customHeight="1">
      <c r="A10946" s="28" t="s">
        <v>64</v>
      </c>
      <c r="B10946" s="65" t="e">
        <f t="shared" ref="B10946" si="3883">HLOOKUP(D10944,$I$23:$M$32,4,FALSE)</f>
        <v>#N/A</v>
      </c>
      <c r="C10946" s="66"/>
      <c r="D10946" s="68">
        <f>VLOOKUP($I10921,DATA!$A$1:$V$200,12,FALSE)</f>
        <v>0</v>
      </c>
      <c r="E10946" s="69"/>
    </row>
    <row r="10947" spans="1:5" ht="21.75" customHeight="1">
      <c r="A10947" s="26" t="s">
        <v>75</v>
      </c>
    </row>
    <row r="10948" spans="1:5" ht="18" customHeight="1">
      <c r="A10948" s="75" t="s">
        <v>65</v>
      </c>
      <c r="B10948" s="73" t="s">
        <v>60</v>
      </c>
      <c r="C10948" s="74"/>
      <c r="D10948" s="73" t="s">
        <v>61</v>
      </c>
      <c r="E10948" s="74"/>
    </row>
    <row r="10949" spans="1:5" ht="37.5" customHeight="1">
      <c r="A10949" s="76"/>
      <c r="B10949" s="65" t="e">
        <f t="shared" ref="B10949" si="3884">HLOOKUP(D10944,$I$23:$M$32,5,FALSE)</f>
        <v>#N/A</v>
      </c>
      <c r="C10949" s="66"/>
      <c r="D10949" s="68">
        <f>VLOOKUP($I10921,DATA!$A$1:$V$200,13,FALSE)</f>
        <v>0</v>
      </c>
      <c r="E10949" s="69"/>
    </row>
    <row r="10950" spans="1:5" ht="22.5" customHeight="1">
      <c r="A10950" s="26" t="s">
        <v>76</v>
      </c>
    </row>
    <row r="10951" spans="1:5" ht="18" customHeight="1">
      <c r="A10951" s="77" t="s">
        <v>66</v>
      </c>
      <c r="B10951" s="73" t="s">
        <v>60</v>
      </c>
      <c r="C10951" s="74"/>
      <c r="D10951" s="73" t="s">
        <v>61</v>
      </c>
      <c r="E10951" s="74"/>
    </row>
    <row r="10952" spans="1:5" ht="37.5" customHeight="1">
      <c r="A10952" s="78"/>
      <c r="B10952" s="65" t="e">
        <f t="shared" ref="B10952" si="3885">HLOOKUP(D10944,$I$23:$M$32,6,FALSE)</f>
        <v>#N/A</v>
      </c>
      <c r="C10952" s="66"/>
      <c r="D10952" s="68">
        <f>VLOOKUP($I10921,DATA!$A$1:$V$200,14,FALSE)</f>
        <v>0</v>
      </c>
      <c r="E10952" s="69"/>
    </row>
    <row r="10953" spans="1:5" ht="22.5" customHeight="1">
      <c r="A10953" s="26" t="s">
        <v>77</v>
      </c>
    </row>
    <row r="10954" spans="1:5" ht="30" customHeight="1">
      <c r="A10954" s="27" t="s">
        <v>67</v>
      </c>
      <c r="B10954" s="73" t="s">
        <v>60</v>
      </c>
      <c r="C10954" s="74"/>
      <c r="D10954" s="73" t="s">
        <v>61</v>
      </c>
      <c r="E10954" s="74"/>
    </row>
    <row r="10955" spans="1:5" ht="37.5" customHeight="1">
      <c r="A10955" s="28" t="s">
        <v>68</v>
      </c>
      <c r="B10955" s="65" t="e">
        <f t="shared" ref="B10955" si="3886">HLOOKUP(D10944,$I$23:$M$32,7,FALSE)</f>
        <v>#N/A</v>
      </c>
      <c r="C10955" s="66"/>
      <c r="D10955" s="68">
        <f>VLOOKUP($I10921,DATA!$A$1:$V$200,15,FALSE)</f>
        <v>0</v>
      </c>
      <c r="E10955" s="69"/>
    </row>
    <row r="10956" spans="1:5" ht="37.5" customHeight="1">
      <c r="A10956" s="28" t="s">
        <v>69</v>
      </c>
      <c r="B10956" s="65" t="e">
        <f t="shared" ref="B10956" si="3887">HLOOKUP(D10944,$I$23:$M$32,8,FALSE)</f>
        <v>#N/A</v>
      </c>
      <c r="C10956" s="66"/>
      <c r="D10956" s="68">
        <f>VLOOKUP($I10921,DATA!$A$1:$V$200,16,FALSE)</f>
        <v>0</v>
      </c>
      <c r="E10956" s="69"/>
    </row>
    <row r="10957" spans="1:5" ht="45" customHeight="1">
      <c r="A10957" s="29" t="s">
        <v>70</v>
      </c>
      <c r="B10957" s="65" t="e">
        <f t="shared" ref="B10957" si="3888">HLOOKUP(D10944,$I$23:$M$32,9,FALSE)</f>
        <v>#N/A</v>
      </c>
      <c r="C10957" s="66"/>
      <c r="D10957" s="68">
        <f>VLOOKUP($I10921,DATA!$A$1:$V$200,17,FALSE)</f>
        <v>0</v>
      </c>
      <c r="E10957" s="69"/>
    </row>
    <row r="10958" spans="1:5" ht="37.5" customHeight="1">
      <c r="A10958" s="28" t="s">
        <v>71</v>
      </c>
      <c r="B10958" s="65" t="e">
        <f t="shared" ref="B10958" si="3889">HLOOKUP(D10944,$I$23:$M$32,10,FALSE)</f>
        <v>#N/A</v>
      </c>
      <c r="C10958" s="66"/>
      <c r="D10958" s="68">
        <f>VLOOKUP($I10921,DATA!$A$1:$V$200,18,FALSE)</f>
        <v>0</v>
      </c>
      <c r="E10958" s="69"/>
    </row>
    <row r="10959" spans="1:5" ht="37.5" customHeight="1">
      <c r="A10959" s="30"/>
      <c r="B10959" s="31"/>
      <c r="C10959" s="31"/>
      <c r="D10959" s="32"/>
      <c r="E10959" s="32"/>
    </row>
    <row r="10960" spans="1:5" ht="18.75" customHeight="1">
      <c r="A10960" s="72" t="s">
        <v>72</v>
      </c>
      <c r="B10960" s="72"/>
      <c r="C10960" s="72"/>
      <c r="D10960" s="72"/>
      <c r="E10960" s="72"/>
    </row>
    <row r="10961" spans="1:13" ht="22.5" customHeight="1">
      <c r="A10961" s="26" t="s">
        <v>78</v>
      </c>
    </row>
    <row r="10962" spans="1:13" ht="30" customHeight="1">
      <c r="A10962" s="27" t="s">
        <v>73</v>
      </c>
      <c r="B10962" s="73" t="s">
        <v>60</v>
      </c>
      <c r="C10962" s="74"/>
      <c r="D10962" s="73" t="s">
        <v>61</v>
      </c>
      <c r="E10962" s="74"/>
      <c r="I10962" s="1" t="s">
        <v>26</v>
      </c>
      <c r="J10962" s="1" t="s">
        <v>25</v>
      </c>
      <c r="K10962" s="1" t="s">
        <v>194</v>
      </c>
      <c r="L10962" s="1" t="s">
        <v>195</v>
      </c>
      <c r="M10962" s="1" t="s">
        <v>196</v>
      </c>
    </row>
    <row r="10963" spans="1:13" ht="52.5" customHeight="1">
      <c r="A10963" s="29" t="str">
        <f>GRD!$L$4</f>
        <v>SELECT</v>
      </c>
      <c r="B10963" s="65" t="e">
        <f t="shared" ref="B10963:B10964" si="3890">HLOOKUP(D10963,$I$42:$M$44,$G10963,FALSE)</f>
        <v>#N/A</v>
      </c>
      <c r="C10963" s="66"/>
      <c r="D10963" s="68">
        <f>VLOOKUP($I10921,DATA!$A$1:$V$200,19,FALSE)</f>
        <v>0</v>
      </c>
      <c r="E10963" s="69"/>
      <c r="G10963" s="1">
        <v>2</v>
      </c>
      <c r="H10963" s="1" t="str">
        <f t="shared" ref="H10963:H10964" si="3891">A10963</f>
        <v>SELECT</v>
      </c>
      <c r="I10963" s="1" t="e">
        <f t="shared" ref="I10963:I10964" si="3892">VLOOKUP($H10963,$H$3:$M$15,2,FALSE)</f>
        <v>#N/A</v>
      </c>
      <c r="J10963" s="1" t="e">
        <f t="shared" ref="J10963:J10964" si="3893">VLOOKUP($H10963,$H$3:$M$15,3,FALSE)</f>
        <v>#N/A</v>
      </c>
      <c r="K10963" s="1" t="e">
        <f t="shared" ref="K10963:K10964" si="3894">VLOOKUP($H10963,$H$3:$M$15,4,FALSE)</f>
        <v>#N/A</v>
      </c>
      <c r="L10963" s="1" t="e">
        <f t="shared" ref="L10963:L10964" si="3895">VLOOKUP($H10963,$H$3:$M$15,5,FALSE)</f>
        <v>#N/A</v>
      </c>
      <c r="M10963" s="1" t="e">
        <f t="shared" ref="M10963:M10964" si="3896">VLOOKUP($H10963,$H$3:$M$15,6,FALSE)</f>
        <v>#N/A</v>
      </c>
    </row>
    <row r="10964" spans="1:13" ht="52.5" customHeight="1">
      <c r="A10964" s="29" t="str">
        <f>GRD!$M$4</f>
        <v>SELECT</v>
      </c>
      <c r="B10964" s="65" t="e">
        <f t="shared" si="3890"/>
        <v>#N/A</v>
      </c>
      <c r="C10964" s="66"/>
      <c r="D10964" s="68">
        <f>VLOOKUP($I10921,DATA!$A$1:$V$200,20,FALSE)</f>
        <v>0</v>
      </c>
      <c r="E10964" s="69"/>
      <c r="G10964" s="1">
        <v>3</v>
      </c>
      <c r="H10964" s="1" t="str">
        <f t="shared" si="3891"/>
        <v>SELECT</v>
      </c>
      <c r="I10964" s="1" t="e">
        <f t="shared" si="3892"/>
        <v>#N/A</v>
      </c>
      <c r="J10964" s="1" t="e">
        <f t="shared" si="3893"/>
        <v>#N/A</v>
      </c>
      <c r="K10964" s="1" t="e">
        <f t="shared" si="3894"/>
        <v>#N/A</v>
      </c>
      <c r="L10964" s="1" t="e">
        <f t="shared" si="3895"/>
        <v>#N/A</v>
      </c>
      <c r="M10964" s="1" t="e">
        <f t="shared" si="3896"/>
        <v>#N/A</v>
      </c>
    </row>
    <row r="10965" spans="1:13" ht="37.5" customHeight="1">
      <c r="A10965" s="70" t="s">
        <v>79</v>
      </c>
      <c r="B10965" s="70"/>
      <c r="C10965" s="70"/>
      <c r="D10965" s="70"/>
      <c r="E10965" s="70"/>
    </row>
    <row r="10966" spans="1:13" ht="12" customHeight="1">
      <c r="A10966" s="33"/>
      <c r="B10966" s="33"/>
      <c r="C10966" s="33"/>
      <c r="D10966" s="33"/>
      <c r="E10966" s="33"/>
    </row>
    <row r="10967" spans="1:13" ht="30" customHeight="1">
      <c r="A10967" s="27" t="s">
        <v>73</v>
      </c>
      <c r="B10967" s="71" t="s">
        <v>60</v>
      </c>
      <c r="C10967" s="71"/>
      <c r="D10967" s="71" t="s">
        <v>61</v>
      </c>
      <c r="E10967" s="71"/>
      <c r="I10967" s="1" t="s">
        <v>26</v>
      </c>
      <c r="J10967" s="1" t="s">
        <v>25</v>
      </c>
      <c r="K10967" s="1" t="s">
        <v>194</v>
      </c>
      <c r="L10967" s="1" t="s">
        <v>195</v>
      </c>
      <c r="M10967" s="1" t="s">
        <v>196</v>
      </c>
    </row>
    <row r="10968" spans="1:13" ht="52.5" customHeight="1">
      <c r="A10968" s="29" t="str">
        <f>GRD!$N$4</f>
        <v>SELECT</v>
      </c>
      <c r="B10968" s="65" t="e">
        <f t="shared" ref="B10968:B10969" si="3897">HLOOKUP(D10968,$I$47:$M$49,$G10968,FALSE)</f>
        <v>#N/A</v>
      </c>
      <c r="C10968" s="66"/>
      <c r="D10968" s="67">
        <f>VLOOKUP($I10921,DATA!$A$1:$V$200,21,FALSE)</f>
        <v>0</v>
      </c>
      <c r="E10968" s="67"/>
      <c r="G10968" s="1">
        <v>2</v>
      </c>
      <c r="H10968" s="1" t="str">
        <f t="shared" ref="H10968:H10969" si="3898">A10968</f>
        <v>SELECT</v>
      </c>
      <c r="I10968" s="1" t="e">
        <f t="shared" ref="I10968:I11029" si="3899">VLOOKUP($H10968,$H$3:$M$15,2,FALSE)</f>
        <v>#N/A</v>
      </c>
      <c r="J10968" s="1" t="e">
        <f t="shared" ref="J10968:J11029" si="3900">VLOOKUP($H10968,$H$3:$M$15,3,FALSE)</f>
        <v>#N/A</v>
      </c>
      <c r="K10968" s="1" t="e">
        <f t="shared" ref="K10968:K11029" si="3901">VLOOKUP($H10968,$H$3:$M$15,4,FALSE)</f>
        <v>#N/A</v>
      </c>
      <c r="L10968" s="1" t="e">
        <f t="shared" ref="L10968:L11029" si="3902">VLOOKUP($H10968,$H$3:$M$15,5,FALSE)</f>
        <v>#N/A</v>
      </c>
      <c r="M10968" s="1" t="e">
        <f t="shared" ref="M10968:M11029" si="3903">VLOOKUP($H10968,$H$3:$M$15,6,FALSE)</f>
        <v>#N/A</v>
      </c>
    </row>
    <row r="10969" spans="1:13" ht="52.5" customHeight="1">
      <c r="A10969" s="29" t="str">
        <f>GRD!$O$4</f>
        <v>SELECT</v>
      </c>
      <c r="B10969" s="65" t="e">
        <f t="shared" si="3897"/>
        <v>#N/A</v>
      </c>
      <c r="C10969" s="66"/>
      <c r="D10969" s="67">
        <f>VLOOKUP($I10921,DATA!$A$1:$V$200,22,FALSE)</f>
        <v>0</v>
      </c>
      <c r="E10969" s="67"/>
      <c r="G10969" s="1">
        <v>3</v>
      </c>
      <c r="H10969" s="1" t="str">
        <f t="shared" si="3898"/>
        <v>SELECT</v>
      </c>
      <c r="I10969" s="1" t="e">
        <f t="shared" si="3899"/>
        <v>#N/A</v>
      </c>
      <c r="J10969" s="1" t="e">
        <f t="shared" si="3900"/>
        <v>#N/A</v>
      </c>
      <c r="K10969" s="1" t="e">
        <f t="shared" si="3901"/>
        <v>#N/A</v>
      </c>
      <c r="L10969" s="1" t="e">
        <f t="shared" si="3902"/>
        <v>#N/A</v>
      </c>
      <c r="M10969" s="1" t="e">
        <f t="shared" si="3903"/>
        <v>#N/A</v>
      </c>
    </row>
    <row r="10975" spans="1:13">
      <c r="A10975" s="64" t="s">
        <v>80</v>
      </c>
      <c r="B10975" s="64"/>
      <c r="C10975" s="64" t="s">
        <v>81</v>
      </c>
      <c r="D10975" s="64"/>
      <c r="E10975" s="64"/>
    </row>
    <row r="10976" spans="1:13">
      <c r="C10976" s="64" t="s">
        <v>82</v>
      </c>
      <c r="D10976" s="64"/>
      <c r="E10976" s="64"/>
    </row>
    <row r="10977" spans="1:13">
      <c r="A10977" s="1" t="s">
        <v>84</v>
      </c>
    </row>
    <row r="10979" spans="1:13">
      <c r="A10979" s="1" t="s">
        <v>83</v>
      </c>
    </row>
    <row r="10981" spans="1:13" s="21" customFormat="1" ht="18.75" customHeight="1">
      <c r="A10981" s="89" t="s">
        <v>34</v>
      </c>
      <c r="B10981" s="89"/>
      <c r="C10981" s="89"/>
      <c r="D10981" s="89"/>
      <c r="E10981" s="89"/>
      <c r="I10981" s="21">
        <f t="shared" ref="I10981" si="3904">I10921+1</f>
        <v>184</v>
      </c>
    </row>
    <row r="10982" spans="1:13" s="21" customFormat="1" ht="30" customHeight="1">
      <c r="A10982" s="90" t="s">
        <v>35</v>
      </c>
      <c r="B10982" s="90"/>
      <c r="C10982" s="90"/>
      <c r="D10982" s="90"/>
      <c r="E10982" s="90"/>
      <c r="H10982" s="1"/>
      <c r="I10982" s="1"/>
      <c r="J10982" s="1"/>
      <c r="K10982" s="1"/>
      <c r="L10982" s="1"/>
      <c r="M10982" s="1"/>
    </row>
    <row r="10983" spans="1:13" ht="18.75" customHeight="1">
      <c r="A10983" s="22" t="s">
        <v>49</v>
      </c>
      <c r="B10983" s="91" t="str">
        <f>IF((SCH!$B$2=""),"",SCH!$B$2)</f>
        <v/>
      </c>
      <c r="C10983" s="91"/>
      <c r="D10983" s="91"/>
      <c r="E10983" s="92"/>
    </row>
    <row r="10984" spans="1:13" ht="18.75" customHeight="1">
      <c r="A10984" s="23" t="s">
        <v>50</v>
      </c>
      <c r="B10984" s="82" t="str">
        <f>IF((SCH!$B$3=""),"",SCH!$B$3)</f>
        <v/>
      </c>
      <c r="C10984" s="82"/>
      <c r="D10984" s="82"/>
      <c r="E10984" s="83"/>
    </row>
    <row r="10985" spans="1:13" ht="18.75" customHeight="1">
      <c r="A10985" s="23" t="s">
        <v>56</v>
      </c>
      <c r="B10985" s="46" t="str">
        <f>IF((SCH!$B$4=""),"",SCH!$B$4)</f>
        <v/>
      </c>
      <c r="C10985" s="24" t="s">
        <v>57</v>
      </c>
      <c r="D10985" s="82" t="str">
        <f>IF((SCH!$B$5=""),"",SCH!$B$5)</f>
        <v/>
      </c>
      <c r="E10985" s="83"/>
    </row>
    <row r="10986" spans="1:13" ht="18.75" customHeight="1">
      <c r="A10986" s="23" t="s">
        <v>51</v>
      </c>
      <c r="B10986" s="82" t="str">
        <f>IF((SCH!$B$6=""),"",SCH!$B$6)</f>
        <v/>
      </c>
      <c r="C10986" s="82"/>
      <c r="D10986" s="82"/>
      <c r="E10986" s="83"/>
    </row>
    <row r="10987" spans="1:13" ht="18.75" customHeight="1">
      <c r="A10987" s="23" t="s">
        <v>52</v>
      </c>
      <c r="B10987" s="82" t="str">
        <f>IF((SCH!$B$7=""),"",SCH!$B$7)</f>
        <v/>
      </c>
      <c r="C10987" s="82"/>
      <c r="D10987" s="82"/>
      <c r="E10987" s="83"/>
    </row>
    <row r="10988" spans="1:13" ht="18.75" customHeight="1">
      <c r="A10988" s="25" t="s">
        <v>53</v>
      </c>
      <c r="B10988" s="84" t="str">
        <f>IF((SCH!$B$8=""),"",SCH!$B$8)</f>
        <v/>
      </c>
      <c r="C10988" s="84"/>
      <c r="D10988" s="84"/>
      <c r="E10988" s="85"/>
    </row>
    <row r="10989" spans="1:13" ht="26.25" customHeight="1">
      <c r="A10989" s="86" t="s">
        <v>36</v>
      </c>
      <c r="B10989" s="86"/>
      <c r="C10989" s="86"/>
      <c r="D10989" s="86"/>
      <c r="E10989" s="86"/>
    </row>
    <row r="10990" spans="1:13" s="21" customFormat="1" ht="15" customHeight="1">
      <c r="A10990" s="87" t="s">
        <v>37</v>
      </c>
      <c r="B10990" s="87"/>
      <c r="C10990" s="87"/>
      <c r="D10990" s="87"/>
      <c r="E10990" s="87"/>
      <c r="H10990" s="1"/>
      <c r="I10990" s="1"/>
      <c r="J10990" s="1"/>
      <c r="K10990" s="1"/>
      <c r="L10990" s="1"/>
      <c r="M10990" s="1"/>
    </row>
    <row r="10991" spans="1:13" s="21" customFormat="1">
      <c r="A10991" s="88" t="s">
        <v>38</v>
      </c>
      <c r="B10991" s="88"/>
      <c r="C10991" s="88"/>
      <c r="D10991" s="88"/>
      <c r="E10991" s="88"/>
      <c r="H10991" s="1"/>
      <c r="I10991" s="1"/>
      <c r="J10991" s="1"/>
      <c r="K10991" s="1"/>
      <c r="L10991" s="1"/>
      <c r="M10991" s="1"/>
    </row>
    <row r="10992" spans="1:13" ht="26.25" customHeight="1">
      <c r="A10992" s="72" t="s">
        <v>39</v>
      </c>
      <c r="B10992" s="72"/>
      <c r="C10992" s="72"/>
      <c r="D10992" s="72"/>
      <c r="E10992" s="72"/>
    </row>
    <row r="10993" spans="1:5" ht="23.25">
      <c r="A10993" s="5" t="s">
        <v>45</v>
      </c>
      <c r="B10993" s="45">
        <f>VLOOKUP($I10981,DATA!$A$1:$V$200,2,FALSE)</f>
        <v>0</v>
      </c>
      <c r="C10993" s="43" t="s">
        <v>48</v>
      </c>
      <c r="D10993" s="81">
        <f>VLOOKUP($I10981,DATA!$A$1:$V$200,3,FALSE)</f>
        <v>0</v>
      </c>
      <c r="E10993" s="81"/>
    </row>
    <row r="10994" spans="1:5" ht="23.25">
      <c r="A10994" s="5" t="s">
        <v>46</v>
      </c>
      <c r="B10994" s="79">
        <f>VLOOKUP($I10981,DATA!$A$1:$V$200,4,FALSE)</f>
        <v>0</v>
      </c>
      <c r="C10994" s="79"/>
      <c r="D10994" s="79"/>
      <c r="E10994" s="79"/>
    </row>
    <row r="10995" spans="1:5" ht="23.25">
      <c r="A10995" s="5" t="s">
        <v>47</v>
      </c>
      <c r="B10995" s="79">
        <f>VLOOKUP($I10981,DATA!$A$1:$V$200,5,FALSE)</f>
        <v>0</v>
      </c>
      <c r="C10995" s="79"/>
      <c r="D10995" s="79"/>
      <c r="E10995" s="79"/>
    </row>
    <row r="10996" spans="1:5" ht="23.25" customHeight="1">
      <c r="A10996" s="5" t="s">
        <v>40</v>
      </c>
      <c r="B10996" s="79">
        <f>VLOOKUP($I10981,DATA!$A$1:$V$200,6,FALSE)</f>
        <v>0</v>
      </c>
      <c r="C10996" s="79"/>
      <c r="D10996" s="79"/>
      <c r="E10996" s="79"/>
    </row>
    <row r="10997" spans="1:5" ht="23.25" customHeight="1">
      <c r="A10997" s="5" t="s">
        <v>41</v>
      </c>
      <c r="B10997" s="79">
        <f>VLOOKUP($I10981,DATA!$A$1:$V$200,7,FALSE)</f>
        <v>0</v>
      </c>
      <c r="C10997" s="79"/>
      <c r="D10997" s="79"/>
      <c r="E10997" s="79"/>
    </row>
    <row r="10998" spans="1:5" ht="23.25" customHeight="1">
      <c r="A10998" s="5" t="s">
        <v>42</v>
      </c>
      <c r="B10998" s="79">
        <f>VLOOKUP($I10981,DATA!$A$1:$V$200,8,FALSE)</f>
        <v>0</v>
      </c>
      <c r="C10998" s="79"/>
      <c r="D10998" s="79"/>
      <c r="E10998" s="79"/>
    </row>
    <row r="10999" spans="1:5" ht="25.5">
      <c r="A10999" s="5" t="s">
        <v>43</v>
      </c>
      <c r="B10999" s="79">
        <f>VLOOKUP($I10981,DATA!$A$1:$V$200,9,FALSE)</f>
        <v>0</v>
      </c>
      <c r="C10999" s="79"/>
      <c r="D10999" s="79"/>
      <c r="E10999" s="79"/>
    </row>
    <row r="11000" spans="1:5" ht="22.5" customHeight="1">
      <c r="A11000" s="80" t="s">
        <v>44</v>
      </c>
      <c r="B11000" s="80"/>
      <c r="C11000" s="80"/>
      <c r="D11000" s="80"/>
      <c r="E11000" s="80"/>
    </row>
    <row r="11001" spans="1:5" ht="18.75" customHeight="1">
      <c r="A11001" s="72" t="s">
        <v>58</v>
      </c>
      <c r="B11001" s="72"/>
      <c r="C11001" s="72"/>
      <c r="D11001" s="72"/>
      <c r="E11001" s="72"/>
    </row>
    <row r="11002" spans="1:5" ht="22.5" customHeight="1">
      <c r="A11002" s="26" t="s">
        <v>74</v>
      </c>
    </row>
    <row r="11003" spans="1:5" ht="18" customHeight="1">
      <c r="A11003" s="44" t="s">
        <v>59</v>
      </c>
      <c r="B11003" s="73" t="s">
        <v>60</v>
      </c>
      <c r="C11003" s="74"/>
      <c r="D11003" s="73" t="s">
        <v>61</v>
      </c>
      <c r="E11003" s="74"/>
    </row>
    <row r="11004" spans="1:5" ht="37.5" customHeight="1">
      <c r="A11004" s="28" t="s">
        <v>62</v>
      </c>
      <c r="B11004" s="65" t="e">
        <f t="shared" ref="B11004" si="3905">HLOOKUP(D11004,$I$23:$M$32,2,FALSE)</f>
        <v>#N/A</v>
      </c>
      <c r="C11004" s="66"/>
      <c r="D11004" s="68">
        <f>VLOOKUP($I10981,DATA!$A$1:$V$200,10,FALSE)</f>
        <v>0</v>
      </c>
      <c r="E11004" s="69"/>
    </row>
    <row r="11005" spans="1:5" ht="37.5" customHeight="1">
      <c r="A11005" s="28" t="s">
        <v>63</v>
      </c>
      <c r="B11005" s="65" t="e">
        <f t="shared" ref="B11005" si="3906">HLOOKUP(D11004,$I$23:$M$32,3,FALSE)</f>
        <v>#N/A</v>
      </c>
      <c r="C11005" s="66"/>
      <c r="D11005" s="68">
        <f>VLOOKUP($I10981,DATA!$A$1:$V$200,11,FALSE)</f>
        <v>0</v>
      </c>
      <c r="E11005" s="69"/>
    </row>
    <row r="11006" spans="1:5" ht="37.5" customHeight="1">
      <c r="A11006" s="28" t="s">
        <v>64</v>
      </c>
      <c r="B11006" s="65" t="e">
        <f t="shared" ref="B11006" si="3907">HLOOKUP(D11004,$I$23:$M$32,4,FALSE)</f>
        <v>#N/A</v>
      </c>
      <c r="C11006" s="66"/>
      <c r="D11006" s="68">
        <f>VLOOKUP($I10981,DATA!$A$1:$V$200,12,FALSE)</f>
        <v>0</v>
      </c>
      <c r="E11006" s="69"/>
    </row>
    <row r="11007" spans="1:5" ht="21.75" customHeight="1">
      <c r="A11007" s="26" t="s">
        <v>75</v>
      </c>
    </row>
    <row r="11008" spans="1:5" ht="18" customHeight="1">
      <c r="A11008" s="75" t="s">
        <v>65</v>
      </c>
      <c r="B11008" s="73" t="s">
        <v>60</v>
      </c>
      <c r="C11008" s="74"/>
      <c r="D11008" s="73" t="s">
        <v>61</v>
      </c>
      <c r="E11008" s="74"/>
    </row>
    <row r="11009" spans="1:13" ht="37.5" customHeight="1">
      <c r="A11009" s="76"/>
      <c r="B11009" s="65" t="e">
        <f t="shared" ref="B11009" si="3908">HLOOKUP(D11004,$I$23:$M$32,5,FALSE)</f>
        <v>#N/A</v>
      </c>
      <c r="C11009" s="66"/>
      <c r="D11009" s="68">
        <f>VLOOKUP($I10981,DATA!$A$1:$V$200,13,FALSE)</f>
        <v>0</v>
      </c>
      <c r="E11009" s="69"/>
    </row>
    <row r="11010" spans="1:13" ht="22.5" customHeight="1">
      <c r="A11010" s="26" t="s">
        <v>76</v>
      </c>
    </row>
    <row r="11011" spans="1:13" ht="18" customHeight="1">
      <c r="A11011" s="77" t="s">
        <v>66</v>
      </c>
      <c r="B11011" s="73" t="s">
        <v>60</v>
      </c>
      <c r="C11011" s="74"/>
      <c r="D11011" s="73" t="s">
        <v>61</v>
      </c>
      <c r="E11011" s="74"/>
    </row>
    <row r="11012" spans="1:13" ht="37.5" customHeight="1">
      <c r="A11012" s="78"/>
      <c r="B11012" s="65" t="e">
        <f t="shared" ref="B11012" si="3909">HLOOKUP(D11004,$I$23:$M$32,6,FALSE)</f>
        <v>#N/A</v>
      </c>
      <c r="C11012" s="66"/>
      <c r="D11012" s="68">
        <f>VLOOKUP($I10981,DATA!$A$1:$V$200,14,FALSE)</f>
        <v>0</v>
      </c>
      <c r="E11012" s="69"/>
    </row>
    <row r="11013" spans="1:13" ht="22.5" customHeight="1">
      <c r="A11013" s="26" t="s">
        <v>77</v>
      </c>
    </row>
    <row r="11014" spans="1:13" ht="30" customHeight="1">
      <c r="A11014" s="27" t="s">
        <v>67</v>
      </c>
      <c r="B11014" s="73" t="s">
        <v>60</v>
      </c>
      <c r="C11014" s="74"/>
      <c r="D11014" s="73" t="s">
        <v>61</v>
      </c>
      <c r="E11014" s="74"/>
    </row>
    <row r="11015" spans="1:13" ht="37.5" customHeight="1">
      <c r="A11015" s="28" t="s">
        <v>68</v>
      </c>
      <c r="B11015" s="65" t="e">
        <f t="shared" ref="B11015" si="3910">HLOOKUP(D11004,$I$23:$M$32,7,FALSE)</f>
        <v>#N/A</v>
      </c>
      <c r="C11015" s="66"/>
      <c r="D11015" s="68">
        <f>VLOOKUP($I10981,DATA!$A$1:$V$200,15,FALSE)</f>
        <v>0</v>
      </c>
      <c r="E11015" s="69"/>
    </row>
    <row r="11016" spans="1:13" ht="37.5" customHeight="1">
      <c r="A11016" s="28" t="s">
        <v>69</v>
      </c>
      <c r="B11016" s="65" t="e">
        <f t="shared" ref="B11016" si="3911">HLOOKUP(D11004,$I$23:$M$32,8,FALSE)</f>
        <v>#N/A</v>
      </c>
      <c r="C11016" s="66"/>
      <c r="D11016" s="68">
        <f>VLOOKUP($I10981,DATA!$A$1:$V$200,16,FALSE)</f>
        <v>0</v>
      </c>
      <c r="E11016" s="69"/>
    </row>
    <row r="11017" spans="1:13" ht="45" customHeight="1">
      <c r="A11017" s="29" t="s">
        <v>70</v>
      </c>
      <c r="B11017" s="65" t="e">
        <f t="shared" ref="B11017" si="3912">HLOOKUP(D11004,$I$23:$M$32,9,FALSE)</f>
        <v>#N/A</v>
      </c>
      <c r="C11017" s="66"/>
      <c r="D11017" s="68">
        <f>VLOOKUP($I10981,DATA!$A$1:$V$200,17,FALSE)</f>
        <v>0</v>
      </c>
      <c r="E11017" s="69"/>
    </row>
    <row r="11018" spans="1:13" ht="37.5" customHeight="1">
      <c r="A11018" s="28" t="s">
        <v>71</v>
      </c>
      <c r="B11018" s="65" t="e">
        <f t="shared" ref="B11018" si="3913">HLOOKUP(D11004,$I$23:$M$32,10,FALSE)</f>
        <v>#N/A</v>
      </c>
      <c r="C11018" s="66"/>
      <c r="D11018" s="68">
        <f>VLOOKUP($I10981,DATA!$A$1:$V$200,18,FALSE)</f>
        <v>0</v>
      </c>
      <c r="E11018" s="69"/>
    </row>
    <row r="11019" spans="1:13" ht="37.5" customHeight="1">
      <c r="A11019" s="30"/>
      <c r="B11019" s="31"/>
      <c r="C11019" s="31"/>
      <c r="D11019" s="32"/>
      <c r="E11019" s="32"/>
    </row>
    <row r="11020" spans="1:13" ht="18.75" customHeight="1">
      <c r="A11020" s="72" t="s">
        <v>72</v>
      </c>
      <c r="B11020" s="72"/>
      <c r="C11020" s="72"/>
      <c r="D11020" s="72"/>
      <c r="E11020" s="72"/>
    </row>
    <row r="11021" spans="1:13" ht="22.5" customHeight="1">
      <c r="A11021" s="26" t="s">
        <v>78</v>
      </c>
    </row>
    <row r="11022" spans="1:13" ht="30" customHeight="1">
      <c r="A11022" s="27" t="s">
        <v>73</v>
      </c>
      <c r="B11022" s="73" t="s">
        <v>60</v>
      </c>
      <c r="C11022" s="74"/>
      <c r="D11022" s="73" t="s">
        <v>61</v>
      </c>
      <c r="E11022" s="74"/>
      <c r="I11022" s="1" t="s">
        <v>26</v>
      </c>
      <c r="J11022" s="1" t="s">
        <v>25</v>
      </c>
      <c r="K11022" s="1" t="s">
        <v>194</v>
      </c>
      <c r="L11022" s="1" t="s">
        <v>195</v>
      </c>
      <c r="M11022" s="1" t="s">
        <v>196</v>
      </c>
    </row>
    <row r="11023" spans="1:13" ht="52.5" customHeight="1">
      <c r="A11023" s="29" t="str">
        <f>GRD!$L$4</f>
        <v>SELECT</v>
      </c>
      <c r="B11023" s="65" t="e">
        <f t="shared" ref="B11023:B11024" si="3914">HLOOKUP(D11023,$I$42:$M$44,$G11023,FALSE)</f>
        <v>#N/A</v>
      </c>
      <c r="C11023" s="66"/>
      <c r="D11023" s="68">
        <f>VLOOKUP($I10981,DATA!$A$1:$V$200,19,FALSE)</f>
        <v>0</v>
      </c>
      <c r="E11023" s="69"/>
      <c r="G11023" s="1">
        <v>2</v>
      </c>
      <c r="H11023" s="1" t="str">
        <f t="shared" ref="H11023:H11024" si="3915">A11023</f>
        <v>SELECT</v>
      </c>
      <c r="I11023" s="1" t="e">
        <f t="shared" ref="I11023:I11024" si="3916">VLOOKUP($H11023,$H$3:$M$15,2,FALSE)</f>
        <v>#N/A</v>
      </c>
      <c r="J11023" s="1" t="e">
        <f t="shared" ref="J11023:J11024" si="3917">VLOOKUP($H11023,$H$3:$M$15,3,FALSE)</f>
        <v>#N/A</v>
      </c>
      <c r="K11023" s="1" t="e">
        <f t="shared" ref="K11023:K11024" si="3918">VLOOKUP($H11023,$H$3:$M$15,4,FALSE)</f>
        <v>#N/A</v>
      </c>
      <c r="L11023" s="1" t="e">
        <f t="shared" ref="L11023:L11024" si="3919">VLOOKUP($H11023,$H$3:$M$15,5,FALSE)</f>
        <v>#N/A</v>
      </c>
      <c r="M11023" s="1" t="e">
        <f t="shared" ref="M11023:M11024" si="3920">VLOOKUP($H11023,$H$3:$M$15,6,FALSE)</f>
        <v>#N/A</v>
      </c>
    </row>
    <row r="11024" spans="1:13" ht="52.5" customHeight="1">
      <c r="A11024" s="29" t="str">
        <f>GRD!$M$4</f>
        <v>SELECT</v>
      </c>
      <c r="B11024" s="65" t="e">
        <f t="shared" si="3914"/>
        <v>#N/A</v>
      </c>
      <c r="C11024" s="66"/>
      <c r="D11024" s="68">
        <f>VLOOKUP($I10981,DATA!$A$1:$V$200,20,FALSE)</f>
        <v>0</v>
      </c>
      <c r="E11024" s="69"/>
      <c r="G11024" s="1">
        <v>3</v>
      </c>
      <c r="H11024" s="1" t="str">
        <f t="shared" si="3915"/>
        <v>SELECT</v>
      </c>
      <c r="I11024" s="1" t="e">
        <f t="shared" si="3916"/>
        <v>#N/A</v>
      </c>
      <c r="J11024" s="1" t="e">
        <f t="shared" si="3917"/>
        <v>#N/A</v>
      </c>
      <c r="K11024" s="1" t="e">
        <f t="shared" si="3918"/>
        <v>#N/A</v>
      </c>
      <c r="L11024" s="1" t="e">
        <f t="shared" si="3919"/>
        <v>#N/A</v>
      </c>
      <c r="M11024" s="1" t="e">
        <f t="shared" si="3920"/>
        <v>#N/A</v>
      </c>
    </row>
    <row r="11025" spans="1:13" ht="37.5" customHeight="1">
      <c r="A11025" s="70" t="s">
        <v>79</v>
      </c>
      <c r="B11025" s="70"/>
      <c r="C11025" s="70"/>
      <c r="D11025" s="70"/>
      <c r="E11025" s="70"/>
    </row>
    <row r="11026" spans="1:13" ht="12" customHeight="1">
      <c r="A11026" s="33"/>
      <c r="B11026" s="33"/>
      <c r="C11026" s="33"/>
      <c r="D11026" s="33"/>
      <c r="E11026" s="33"/>
    </row>
    <row r="11027" spans="1:13" ht="30" customHeight="1">
      <c r="A11027" s="27" t="s">
        <v>73</v>
      </c>
      <c r="B11027" s="71" t="s">
        <v>60</v>
      </c>
      <c r="C11027" s="71"/>
      <c r="D11027" s="71" t="s">
        <v>61</v>
      </c>
      <c r="E11027" s="71"/>
      <c r="I11027" s="1" t="s">
        <v>26</v>
      </c>
      <c r="J11027" s="1" t="s">
        <v>25</v>
      </c>
      <c r="K11027" s="1" t="s">
        <v>194</v>
      </c>
      <c r="L11027" s="1" t="s">
        <v>195</v>
      </c>
      <c r="M11027" s="1" t="s">
        <v>196</v>
      </c>
    </row>
    <row r="11028" spans="1:13" ht="52.5" customHeight="1">
      <c r="A11028" s="29" t="str">
        <f>GRD!$N$4</f>
        <v>SELECT</v>
      </c>
      <c r="B11028" s="65" t="e">
        <f t="shared" ref="B11028:B11029" si="3921">HLOOKUP(D11028,$I$47:$M$49,$G11028,FALSE)</f>
        <v>#N/A</v>
      </c>
      <c r="C11028" s="66"/>
      <c r="D11028" s="67">
        <f>VLOOKUP($I10981,DATA!$A$1:$V$200,21,FALSE)</f>
        <v>0</v>
      </c>
      <c r="E11028" s="67"/>
      <c r="G11028" s="1">
        <v>2</v>
      </c>
      <c r="H11028" s="1" t="str">
        <f t="shared" ref="H11028:H11029" si="3922">A11028</f>
        <v>SELECT</v>
      </c>
      <c r="I11028" s="1" t="e">
        <f t="shared" si="3899"/>
        <v>#N/A</v>
      </c>
      <c r="J11028" s="1" t="e">
        <f t="shared" si="3900"/>
        <v>#N/A</v>
      </c>
      <c r="K11028" s="1" t="e">
        <f t="shared" si="3901"/>
        <v>#N/A</v>
      </c>
      <c r="L11028" s="1" t="e">
        <f t="shared" si="3902"/>
        <v>#N/A</v>
      </c>
      <c r="M11028" s="1" t="e">
        <f t="shared" si="3903"/>
        <v>#N/A</v>
      </c>
    </row>
    <row r="11029" spans="1:13" ht="52.5" customHeight="1">
      <c r="A11029" s="29" t="str">
        <f>GRD!$O$4</f>
        <v>SELECT</v>
      </c>
      <c r="B11029" s="65" t="e">
        <f t="shared" si="3921"/>
        <v>#N/A</v>
      </c>
      <c r="C11029" s="66"/>
      <c r="D11029" s="67">
        <f>VLOOKUP($I10981,DATA!$A$1:$V$200,22,FALSE)</f>
        <v>0</v>
      </c>
      <c r="E11029" s="67"/>
      <c r="G11029" s="1">
        <v>3</v>
      </c>
      <c r="H11029" s="1" t="str">
        <f t="shared" si="3922"/>
        <v>SELECT</v>
      </c>
      <c r="I11029" s="1" t="e">
        <f t="shared" si="3899"/>
        <v>#N/A</v>
      </c>
      <c r="J11029" s="1" t="e">
        <f t="shared" si="3900"/>
        <v>#N/A</v>
      </c>
      <c r="K11029" s="1" t="e">
        <f t="shared" si="3901"/>
        <v>#N/A</v>
      </c>
      <c r="L11029" s="1" t="e">
        <f t="shared" si="3902"/>
        <v>#N/A</v>
      </c>
      <c r="M11029" s="1" t="e">
        <f t="shared" si="3903"/>
        <v>#N/A</v>
      </c>
    </row>
    <row r="11035" spans="1:13">
      <c r="A11035" s="64" t="s">
        <v>80</v>
      </c>
      <c r="B11035" s="64"/>
      <c r="C11035" s="64" t="s">
        <v>81</v>
      </c>
      <c r="D11035" s="64"/>
      <c r="E11035" s="64"/>
    </row>
    <row r="11036" spans="1:13">
      <c r="C11036" s="64" t="s">
        <v>82</v>
      </c>
      <c r="D11036" s="64"/>
      <c r="E11036" s="64"/>
    </row>
    <row r="11037" spans="1:13">
      <c r="A11037" s="1" t="s">
        <v>84</v>
      </c>
    </row>
    <row r="11039" spans="1:13">
      <c r="A11039" s="1" t="s">
        <v>83</v>
      </c>
    </row>
    <row r="11041" spans="1:13" s="21" customFormat="1" ht="18.75" customHeight="1">
      <c r="A11041" s="89" t="s">
        <v>34</v>
      </c>
      <c r="B11041" s="89"/>
      <c r="C11041" s="89"/>
      <c r="D11041" s="89"/>
      <c r="E11041" s="89"/>
      <c r="I11041" s="21">
        <f t="shared" ref="I11041" si="3923">I10981+1</f>
        <v>185</v>
      </c>
    </row>
    <row r="11042" spans="1:13" s="21" customFormat="1" ht="30" customHeight="1">
      <c r="A11042" s="90" t="s">
        <v>35</v>
      </c>
      <c r="B11042" s="90"/>
      <c r="C11042" s="90"/>
      <c r="D11042" s="90"/>
      <c r="E11042" s="90"/>
      <c r="H11042" s="1"/>
      <c r="I11042" s="1"/>
      <c r="J11042" s="1"/>
      <c r="K11042" s="1"/>
      <c r="L11042" s="1"/>
      <c r="M11042" s="1"/>
    </row>
    <row r="11043" spans="1:13" ht="18.75" customHeight="1">
      <c r="A11043" s="22" t="s">
        <v>49</v>
      </c>
      <c r="B11043" s="91" t="str">
        <f>IF((SCH!$B$2=""),"",SCH!$B$2)</f>
        <v/>
      </c>
      <c r="C11043" s="91"/>
      <c r="D11043" s="91"/>
      <c r="E11043" s="92"/>
    </row>
    <row r="11044" spans="1:13" ht="18.75" customHeight="1">
      <c r="A11044" s="23" t="s">
        <v>50</v>
      </c>
      <c r="B11044" s="82" t="str">
        <f>IF((SCH!$B$3=""),"",SCH!$B$3)</f>
        <v/>
      </c>
      <c r="C11044" s="82"/>
      <c r="D11044" s="82"/>
      <c r="E11044" s="83"/>
    </row>
    <row r="11045" spans="1:13" ht="18.75" customHeight="1">
      <c r="A11045" s="23" t="s">
        <v>56</v>
      </c>
      <c r="B11045" s="46" t="str">
        <f>IF((SCH!$B$4=""),"",SCH!$B$4)</f>
        <v/>
      </c>
      <c r="C11045" s="24" t="s">
        <v>57</v>
      </c>
      <c r="D11045" s="82" t="str">
        <f>IF((SCH!$B$5=""),"",SCH!$B$5)</f>
        <v/>
      </c>
      <c r="E11045" s="83"/>
    </row>
    <row r="11046" spans="1:13" ht="18.75" customHeight="1">
      <c r="A11046" s="23" t="s">
        <v>51</v>
      </c>
      <c r="B11046" s="82" t="str">
        <f>IF((SCH!$B$6=""),"",SCH!$B$6)</f>
        <v/>
      </c>
      <c r="C11046" s="82"/>
      <c r="D11046" s="82"/>
      <c r="E11046" s="83"/>
    </row>
    <row r="11047" spans="1:13" ht="18.75" customHeight="1">
      <c r="A11047" s="23" t="s">
        <v>52</v>
      </c>
      <c r="B11047" s="82" t="str">
        <f>IF((SCH!$B$7=""),"",SCH!$B$7)</f>
        <v/>
      </c>
      <c r="C11047" s="82"/>
      <c r="D11047" s="82"/>
      <c r="E11047" s="83"/>
    </row>
    <row r="11048" spans="1:13" ht="18.75" customHeight="1">
      <c r="A11048" s="25" t="s">
        <v>53</v>
      </c>
      <c r="B11048" s="84" t="str">
        <f>IF((SCH!$B$8=""),"",SCH!$B$8)</f>
        <v/>
      </c>
      <c r="C11048" s="84"/>
      <c r="D11048" s="84"/>
      <c r="E11048" s="85"/>
    </row>
    <row r="11049" spans="1:13" ht="26.25" customHeight="1">
      <c r="A11049" s="86" t="s">
        <v>36</v>
      </c>
      <c r="B11049" s="86"/>
      <c r="C11049" s="86"/>
      <c r="D11049" s="86"/>
      <c r="E11049" s="86"/>
    </row>
    <row r="11050" spans="1:13" s="21" customFormat="1" ht="15" customHeight="1">
      <c r="A11050" s="87" t="s">
        <v>37</v>
      </c>
      <c r="B11050" s="87"/>
      <c r="C11050" s="87"/>
      <c r="D11050" s="87"/>
      <c r="E11050" s="87"/>
      <c r="H11050" s="1"/>
      <c r="I11050" s="1"/>
      <c r="J11050" s="1"/>
      <c r="K11050" s="1"/>
      <c r="L11050" s="1"/>
      <c r="M11050" s="1"/>
    </row>
    <row r="11051" spans="1:13" s="21" customFormat="1">
      <c r="A11051" s="88" t="s">
        <v>38</v>
      </c>
      <c r="B11051" s="88"/>
      <c r="C11051" s="88"/>
      <c r="D11051" s="88"/>
      <c r="E11051" s="88"/>
      <c r="H11051" s="1"/>
      <c r="I11051" s="1"/>
      <c r="J11051" s="1"/>
      <c r="K11051" s="1"/>
      <c r="L11051" s="1"/>
      <c r="M11051" s="1"/>
    </row>
    <row r="11052" spans="1:13" ht="26.25" customHeight="1">
      <c r="A11052" s="72" t="s">
        <v>39</v>
      </c>
      <c r="B11052" s="72"/>
      <c r="C11052" s="72"/>
      <c r="D11052" s="72"/>
      <c r="E11052" s="72"/>
    </row>
    <row r="11053" spans="1:13" ht="23.25">
      <c r="A11053" s="5" t="s">
        <v>45</v>
      </c>
      <c r="B11053" s="45">
        <f>VLOOKUP($I11041,DATA!$A$1:$V$200,2,FALSE)</f>
        <v>0</v>
      </c>
      <c r="C11053" s="43" t="s">
        <v>48</v>
      </c>
      <c r="D11053" s="81">
        <f>VLOOKUP($I11041,DATA!$A$1:$V$200,3,FALSE)</f>
        <v>0</v>
      </c>
      <c r="E11053" s="81"/>
    </row>
    <row r="11054" spans="1:13" ht="23.25">
      <c r="A11054" s="5" t="s">
        <v>46</v>
      </c>
      <c r="B11054" s="79">
        <f>VLOOKUP($I11041,DATA!$A$1:$V$200,4,FALSE)</f>
        <v>0</v>
      </c>
      <c r="C11054" s="79"/>
      <c r="D11054" s="79"/>
      <c r="E11054" s="79"/>
    </row>
    <row r="11055" spans="1:13" ht="23.25">
      <c r="A11055" s="5" t="s">
        <v>47</v>
      </c>
      <c r="B11055" s="79">
        <f>VLOOKUP($I11041,DATA!$A$1:$V$200,5,FALSE)</f>
        <v>0</v>
      </c>
      <c r="C11055" s="79"/>
      <c r="D11055" s="79"/>
      <c r="E11055" s="79"/>
    </row>
    <row r="11056" spans="1:13" ht="23.25" customHeight="1">
      <c r="A11056" s="5" t="s">
        <v>40</v>
      </c>
      <c r="B11056" s="79">
        <f>VLOOKUP($I11041,DATA!$A$1:$V$200,6,FALSE)</f>
        <v>0</v>
      </c>
      <c r="C11056" s="79"/>
      <c r="D11056" s="79"/>
      <c r="E11056" s="79"/>
    </row>
    <row r="11057" spans="1:5" ht="23.25" customHeight="1">
      <c r="A11057" s="5" t="s">
        <v>41</v>
      </c>
      <c r="B11057" s="79">
        <f>VLOOKUP($I11041,DATA!$A$1:$V$200,7,FALSE)</f>
        <v>0</v>
      </c>
      <c r="C11057" s="79"/>
      <c r="D11057" s="79"/>
      <c r="E11057" s="79"/>
    </row>
    <row r="11058" spans="1:5" ht="23.25" customHeight="1">
      <c r="A11058" s="5" t="s">
        <v>42</v>
      </c>
      <c r="B11058" s="79">
        <f>VLOOKUP($I11041,DATA!$A$1:$V$200,8,FALSE)</f>
        <v>0</v>
      </c>
      <c r="C11058" s="79"/>
      <c r="D11058" s="79"/>
      <c r="E11058" s="79"/>
    </row>
    <row r="11059" spans="1:5" ht="25.5">
      <c r="A11059" s="5" t="s">
        <v>43</v>
      </c>
      <c r="B11059" s="79">
        <f>VLOOKUP($I11041,DATA!$A$1:$V$200,9,FALSE)</f>
        <v>0</v>
      </c>
      <c r="C11059" s="79"/>
      <c r="D11059" s="79"/>
      <c r="E11059" s="79"/>
    </row>
    <row r="11060" spans="1:5" ht="22.5" customHeight="1">
      <c r="A11060" s="80" t="s">
        <v>44</v>
      </c>
      <c r="B11060" s="80"/>
      <c r="C11060" s="80"/>
      <c r="D11060" s="80"/>
      <c r="E11060" s="80"/>
    </row>
    <row r="11061" spans="1:5" ht="18.75" customHeight="1">
      <c r="A11061" s="72" t="s">
        <v>58</v>
      </c>
      <c r="B11061" s="72"/>
      <c r="C11061" s="72"/>
      <c r="D11061" s="72"/>
      <c r="E11061" s="72"/>
    </row>
    <row r="11062" spans="1:5" ht="22.5" customHeight="1">
      <c r="A11062" s="26" t="s">
        <v>74</v>
      </c>
    </row>
    <row r="11063" spans="1:5" ht="18" customHeight="1">
      <c r="A11063" s="44" t="s">
        <v>59</v>
      </c>
      <c r="B11063" s="73" t="s">
        <v>60</v>
      </c>
      <c r="C11063" s="74"/>
      <c r="D11063" s="73" t="s">
        <v>61</v>
      </c>
      <c r="E11063" s="74"/>
    </row>
    <row r="11064" spans="1:5" ht="37.5" customHeight="1">
      <c r="A11064" s="28" t="s">
        <v>62</v>
      </c>
      <c r="B11064" s="65" t="e">
        <f t="shared" ref="B11064" si="3924">HLOOKUP(D11064,$I$23:$M$32,2,FALSE)</f>
        <v>#N/A</v>
      </c>
      <c r="C11064" s="66"/>
      <c r="D11064" s="68">
        <f>VLOOKUP($I11041,DATA!$A$1:$V$200,10,FALSE)</f>
        <v>0</v>
      </c>
      <c r="E11064" s="69"/>
    </row>
    <row r="11065" spans="1:5" ht="37.5" customHeight="1">
      <c r="A11065" s="28" t="s">
        <v>63</v>
      </c>
      <c r="B11065" s="65" t="e">
        <f t="shared" ref="B11065" si="3925">HLOOKUP(D11064,$I$23:$M$32,3,FALSE)</f>
        <v>#N/A</v>
      </c>
      <c r="C11065" s="66"/>
      <c r="D11065" s="68">
        <f>VLOOKUP($I11041,DATA!$A$1:$V$200,11,FALSE)</f>
        <v>0</v>
      </c>
      <c r="E11065" s="69"/>
    </row>
    <row r="11066" spans="1:5" ht="37.5" customHeight="1">
      <c r="A11066" s="28" t="s">
        <v>64</v>
      </c>
      <c r="B11066" s="65" t="e">
        <f t="shared" ref="B11066" si="3926">HLOOKUP(D11064,$I$23:$M$32,4,FALSE)</f>
        <v>#N/A</v>
      </c>
      <c r="C11066" s="66"/>
      <c r="D11066" s="68">
        <f>VLOOKUP($I11041,DATA!$A$1:$V$200,12,FALSE)</f>
        <v>0</v>
      </c>
      <c r="E11066" s="69"/>
    </row>
    <row r="11067" spans="1:5" ht="21.75" customHeight="1">
      <c r="A11067" s="26" t="s">
        <v>75</v>
      </c>
    </row>
    <row r="11068" spans="1:5" ht="18" customHeight="1">
      <c r="A11068" s="75" t="s">
        <v>65</v>
      </c>
      <c r="B11068" s="73" t="s">
        <v>60</v>
      </c>
      <c r="C11068" s="74"/>
      <c r="D11068" s="73" t="s">
        <v>61</v>
      </c>
      <c r="E11068" s="74"/>
    </row>
    <row r="11069" spans="1:5" ht="37.5" customHeight="1">
      <c r="A11069" s="76"/>
      <c r="B11069" s="65" t="e">
        <f t="shared" ref="B11069" si="3927">HLOOKUP(D11064,$I$23:$M$32,5,FALSE)</f>
        <v>#N/A</v>
      </c>
      <c r="C11069" s="66"/>
      <c r="D11069" s="68">
        <f>VLOOKUP($I11041,DATA!$A$1:$V$200,13,FALSE)</f>
        <v>0</v>
      </c>
      <c r="E11069" s="69"/>
    </row>
    <row r="11070" spans="1:5" ht="22.5" customHeight="1">
      <c r="A11070" s="26" t="s">
        <v>76</v>
      </c>
    </row>
    <row r="11071" spans="1:5" ht="18" customHeight="1">
      <c r="A11071" s="77" t="s">
        <v>66</v>
      </c>
      <c r="B11071" s="73" t="s">
        <v>60</v>
      </c>
      <c r="C11071" s="74"/>
      <c r="D11071" s="73" t="s">
        <v>61</v>
      </c>
      <c r="E11071" s="74"/>
    </row>
    <row r="11072" spans="1:5" ht="37.5" customHeight="1">
      <c r="A11072" s="78"/>
      <c r="B11072" s="65" t="e">
        <f t="shared" ref="B11072" si="3928">HLOOKUP(D11064,$I$23:$M$32,6,FALSE)</f>
        <v>#N/A</v>
      </c>
      <c r="C11072" s="66"/>
      <c r="D11072" s="68">
        <f>VLOOKUP($I11041,DATA!$A$1:$V$200,14,FALSE)</f>
        <v>0</v>
      </c>
      <c r="E11072" s="69"/>
    </row>
    <row r="11073" spans="1:13" ht="22.5" customHeight="1">
      <c r="A11073" s="26" t="s">
        <v>77</v>
      </c>
    </row>
    <row r="11074" spans="1:13" ht="30" customHeight="1">
      <c r="A11074" s="27" t="s">
        <v>67</v>
      </c>
      <c r="B11074" s="73" t="s">
        <v>60</v>
      </c>
      <c r="C11074" s="74"/>
      <c r="D11074" s="73" t="s">
        <v>61</v>
      </c>
      <c r="E11074" s="74"/>
    </row>
    <row r="11075" spans="1:13" ht="37.5" customHeight="1">
      <c r="A11075" s="28" t="s">
        <v>68</v>
      </c>
      <c r="B11075" s="65" t="e">
        <f t="shared" ref="B11075" si="3929">HLOOKUP(D11064,$I$23:$M$32,7,FALSE)</f>
        <v>#N/A</v>
      </c>
      <c r="C11075" s="66"/>
      <c r="D11075" s="68">
        <f>VLOOKUP($I11041,DATA!$A$1:$V$200,15,FALSE)</f>
        <v>0</v>
      </c>
      <c r="E11075" s="69"/>
    </row>
    <row r="11076" spans="1:13" ht="37.5" customHeight="1">
      <c r="A11076" s="28" t="s">
        <v>69</v>
      </c>
      <c r="B11076" s="65" t="e">
        <f t="shared" ref="B11076" si="3930">HLOOKUP(D11064,$I$23:$M$32,8,FALSE)</f>
        <v>#N/A</v>
      </c>
      <c r="C11076" s="66"/>
      <c r="D11076" s="68">
        <f>VLOOKUP($I11041,DATA!$A$1:$V$200,16,FALSE)</f>
        <v>0</v>
      </c>
      <c r="E11076" s="69"/>
    </row>
    <row r="11077" spans="1:13" ht="45" customHeight="1">
      <c r="A11077" s="29" t="s">
        <v>70</v>
      </c>
      <c r="B11077" s="65" t="e">
        <f t="shared" ref="B11077" si="3931">HLOOKUP(D11064,$I$23:$M$32,9,FALSE)</f>
        <v>#N/A</v>
      </c>
      <c r="C11077" s="66"/>
      <c r="D11077" s="68">
        <f>VLOOKUP($I11041,DATA!$A$1:$V$200,17,FALSE)</f>
        <v>0</v>
      </c>
      <c r="E11077" s="69"/>
    </row>
    <row r="11078" spans="1:13" ht="37.5" customHeight="1">
      <c r="A11078" s="28" t="s">
        <v>71</v>
      </c>
      <c r="B11078" s="65" t="e">
        <f t="shared" ref="B11078" si="3932">HLOOKUP(D11064,$I$23:$M$32,10,FALSE)</f>
        <v>#N/A</v>
      </c>
      <c r="C11078" s="66"/>
      <c r="D11078" s="68">
        <f>VLOOKUP($I11041,DATA!$A$1:$V$200,18,FALSE)</f>
        <v>0</v>
      </c>
      <c r="E11078" s="69"/>
    </row>
    <row r="11079" spans="1:13" ht="37.5" customHeight="1">
      <c r="A11079" s="30"/>
      <c r="B11079" s="31"/>
      <c r="C11079" s="31"/>
      <c r="D11079" s="32"/>
      <c r="E11079" s="32"/>
    </row>
    <row r="11080" spans="1:13" ht="18.75" customHeight="1">
      <c r="A11080" s="72" t="s">
        <v>72</v>
      </c>
      <c r="B11080" s="72"/>
      <c r="C11080" s="72"/>
      <c r="D11080" s="72"/>
      <c r="E11080" s="72"/>
    </row>
    <row r="11081" spans="1:13" ht="22.5" customHeight="1">
      <c r="A11081" s="26" t="s">
        <v>78</v>
      </c>
    </row>
    <row r="11082" spans="1:13" ht="30" customHeight="1">
      <c r="A11082" s="27" t="s">
        <v>73</v>
      </c>
      <c r="B11082" s="73" t="s">
        <v>60</v>
      </c>
      <c r="C11082" s="74"/>
      <c r="D11082" s="73" t="s">
        <v>61</v>
      </c>
      <c r="E11082" s="74"/>
      <c r="I11082" s="1" t="s">
        <v>26</v>
      </c>
      <c r="J11082" s="1" t="s">
        <v>25</v>
      </c>
      <c r="K11082" s="1" t="s">
        <v>194</v>
      </c>
      <c r="L11082" s="1" t="s">
        <v>195</v>
      </c>
      <c r="M11082" s="1" t="s">
        <v>196</v>
      </c>
    </row>
    <row r="11083" spans="1:13" ht="52.5" customHeight="1">
      <c r="A11083" s="29" t="str">
        <f>GRD!$L$4</f>
        <v>SELECT</v>
      </c>
      <c r="B11083" s="65" t="e">
        <f t="shared" ref="B11083:B11084" si="3933">HLOOKUP(D11083,$I$42:$M$44,$G11083,FALSE)</f>
        <v>#N/A</v>
      </c>
      <c r="C11083" s="66"/>
      <c r="D11083" s="68">
        <f>VLOOKUP($I11041,DATA!$A$1:$V$200,19,FALSE)</f>
        <v>0</v>
      </c>
      <c r="E11083" s="69"/>
      <c r="G11083" s="1">
        <v>2</v>
      </c>
      <c r="H11083" s="1" t="str">
        <f t="shared" ref="H11083:H11084" si="3934">A11083</f>
        <v>SELECT</v>
      </c>
      <c r="I11083" s="1" t="e">
        <f t="shared" ref="I11083:I11084" si="3935">VLOOKUP($H11083,$H$3:$M$15,2,FALSE)</f>
        <v>#N/A</v>
      </c>
      <c r="J11083" s="1" t="e">
        <f t="shared" ref="J11083:J11084" si="3936">VLOOKUP($H11083,$H$3:$M$15,3,FALSE)</f>
        <v>#N/A</v>
      </c>
      <c r="K11083" s="1" t="e">
        <f t="shared" ref="K11083:K11084" si="3937">VLOOKUP($H11083,$H$3:$M$15,4,FALSE)</f>
        <v>#N/A</v>
      </c>
      <c r="L11083" s="1" t="e">
        <f t="shared" ref="L11083:L11084" si="3938">VLOOKUP($H11083,$H$3:$M$15,5,FALSE)</f>
        <v>#N/A</v>
      </c>
      <c r="M11083" s="1" t="e">
        <f t="shared" ref="M11083:M11084" si="3939">VLOOKUP($H11083,$H$3:$M$15,6,FALSE)</f>
        <v>#N/A</v>
      </c>
    </row>
    <row r="11084" spans="1:13" ht="52.5" customHeight="1">
      <c r="A11084" s="29" t="str">
        <f>GRD!$M$4</f>
        <v>SELECT</v>
      </c>
      <c r="B11084" s="65" t="e">
        <f t="shared" si="3933"/>
        <v>#N/A</v>
      </c>
      <c r="C11084" s="66"/>
      <c r="D11084" s="68">
        <f>VLOOKUP($I11041,DATA!$A$1:$V$200,20,FALSE)</f>
        <v>0</v>
      </c>
      <c r="E11084" s="69"/>
      <c r="G11084" s="1">
        <v>3</v>
      </c>
      <c r="H11084" s="1" t="str">
        <f t="shared" si="3934"/>
        <v>SELECT</v>
      </c>
      <c r="I11084" s="1" t="e">
        <f t="shared" si="3935"/>
        <v>#N/A</v>
      </c>
      <c r="J11084" s="1" t="e">
        <f t="shared" si="3936"/>
        <v>#N/A</v>
      </c>
      <c r="K11084" s="1" t="e">
        <f t="shared" si="3937"/>
        <v>#N/A</v>
      </c>
      <c r="L11084" s="1" t="e">
        <f t="shared" si="3938"/>
        <v>#N/A</v>
      </c>
      <c r="M11084" s="1" t="e">
        <f t="shared" si="3939"/>
        <v>#N/A</v>
      </c>
    </row>
    <row r="11085" spans="1:13" ht="37.5" customHeight="1">
      <c r="A11085" s="70" t="s">
        <v>79</v>
      </c>
      <c r="B11085" s="70"/>
      <c r="C11085" s="70"/>
      <c r="D11085" s="70"/>
      <c r="E11085" s="70"/>
    </row>
    <row r="11086" spans="1:13" ht="12" customHeight="1">
      <c r="A11086" s="33"/>
      <c r="B11086" s="33"/>
      <c r="C11086" s="33"/>
      <c r="D11086" s="33"/>
      <c r="E11086" s="33"/>
    </row>
    <row r="11087" spans="1:13" ht="30" customHeight="1">
      <c r="A11087" s="27" t="s">
        <v>73</v>
      </c>
      <c r="B11087" s="71" t="s">
        <v>60</v>
      </c>
      <c r="C11087" s="71"/>
      <c r="D11087" s="71" t="s">
        <v>61</v>
      </c>
      <c r="E11087" s="71"/>
      <c r="I11087" s="1" t="s">
        <v>26</v>
      </c>
      <c r="J11087" s="1" t="s">
        <v>25</v>
      </c>
      <c r="K11087" s="1" t="s">
        <v>194</v>
      </c>
      <c r="L11087" s="1" t="s">
        <v>195</v>
      </c>
      <c r="M11087" s="1" t="s">
        <v>196</v>
      </c>
    </row>
    <row r="11088" spans="1:13" ht="52.5" customHeight="1">
      <c r="A11088" s="29" t="str">
        <f>GRD!$N$4</f>
        <v>SELECT</v>
      </c>
      <c r="B11088" s="65" t="e">
        <f t="shared" ref="B11088:B11089" si="3940">HLOOKUP(D11088,$I$47:$M$49,$G11088,FALSE)</f>
        <v>#N/A</v>
      </c>
      <c r="C11088" s="66"/>
      <c r="D11088" s="67">
        <f>VLOOKUP($I11041,DATA!$A$1:$V$200,21,FALSE)</f>
        <v>0</v>
      </c>
      <c r="E11088" s="67"/>
      <c r="G11088" s="1">
        <v>2</v>
      </c>
      <c r="H11088" s="1" t="str">
        <f t="shared" ref="H11088:H11089" si="3941">A11088</f>
        <v>SELECT</v>
      </c>
      <c r="I11088" s="1" t="e">
        <f t="shared" ref="I11088:I11149" si="3942">VLOOKUP($H11088,$H$3:$M$15,2,FALSE)</f>
        <v>#N/A</v>
      </c>
      <c r="J11088" s="1" t="e">
        <f t="shared" ref="J11088:J11149" si="3943">VLOOKUP($H11088,$H$3:$M$15,3,FALSE)</f>
        <v>#N/A</v>
      </c>
      <c r="K11088" s="1" t="e">
        <f t="shared" ref="K11088:K11149" si="3944">VLOOKUP($H11088,$H$3:$M$15,4,FALSE)</f>
        <v>#N/A</v>
      </c>
      <c r="L11088" s="1" t="e">
        <f t="shared" ref="L11088:L11149" si="3945">VLOOKUP($H11088,$H$3:$M$15,5,FALSE)</f>
        <v>#N/A</v>
      </c>
      <c r="M11088" s="1" t="e">
        <f t="shared" ref="M11088:M11149" si="3946">VLOOKUP($H11088,$H$3:$M$15,6,FALSE)</f>
        <v>#N/A</v>
      </c>
    </row>
    <row r="11089" spans="1:13" ht="52.5" customHeight="1">
      <c r="A11089" s="29" t="str">
        <f>GRD!$O$4</f>
        <v>SELECT</v>
      </c>
      <c r="B11089" s="65" t="e">
        <f t="shared" si="3940"/>
        <v>#N/A</v>
      </c>
      <c r="C11089" s="66"/>
      <c r="D11089" s="67">
        <f>VLOOKUP($I11041,DATA!$A$1:$V$200,22,FALSE)</f>
        <v>0</v>
      </c>
      <c r="E11089" s="67"/>
      <c r="G11089" s="1">
        <v>3</v>
      </c>
      <c r="H11089" s="1" t="str">
        <f t="shared" si="3941"/>
        <v>SELECT</v>
      </c>
      <c r="I11089" s="1" t="e">
        <f t="shared" si="3942"/>
        <v>#N/A</v>
      </c>
      <c r="J11089" s="1" t="e">
        <f t="shared" si="3943"/>
        <v>#N/A</v>
      </c>
      <c r="K11089" s="1" t="e">
        <f t="shared" si="3944"/>
        <v>#N/A</v>
      </c>
      <c r="L11089" s="1" t="e">
        <f t="shared" si="3945"/>
        <v>#N/A</v>
      </c>
      <c r="M11089" s="1" t="e">
        <f t="shared" si="3946"/>
        <v>#N/A</v>
      </c>
    </row>
    <row r="11095" spans="1:13">
      <c r="A11095" s="64" t="s">
        <v>80</v>
      </c>
      <c r="B11095" s="64"/>
      <c r="C11095" s="64" t="s">
        <v>81</v>
      </c>
      <c r="D11095" s="64"/>
      <c r="E11095" s="64"/>
    </row>
    <row r="11096" spans="1:13">
      <c r="C11096" s="64" t="s">
        <v>82</v>
      </c>
      <c r="D11096" s="64"/>
      <c r="E11096" s="64"/>
    </row>
    <row r="11097" spans="1:13">
      <c r="A11097" s="1" t="s">
        <v>84</v>
      </c>
    </row>
    <row r="11099" spans="1:13">
      <c r="A11099" s="1" t="s">
        <v>83</v>
      </c>
    </row>
    <row r="11101" spans="1:13" s="21" customFormat="1" ht="18.75" customHeight="1">
      <c r="A11101" s="89" t="s">
        <v>34</v>
      </c>
      <c r="B11101" s="89"/>
      <c r="C11101" s="89"/>
      <c r="D11101" s="89"/>
      <c r="E11101" s="89"/>
      <c r="I11101" s="21">
        <f t="shared" ref="I11101" si="3947">I11041+1</f>
        <v>186</v>
      </c>
    </row>
    <row r="11102" spans="1:13" s="21" customFormat="1" ht="30" customHeight="1">
      <c r="A11102" s="90" t="s">
        <v>35</v>
      </c>
      <c r="B11102" s="90"/>
      <c r="C11102" s="90"/>
      <c r="D11102" s="90"/>
      <c r="E11102" s="90"/>
      <c r="H11102" s="1"/>
      <c r="I11102" s="1"/>
      <c r="J11102" s="1"/>
      <c r="K11102" s="1"/>
      <c r="L11102" s="1"/>
      <c r="M11102" s="1"/>
    </row>
    <row r="11103" spans="1:13" ht="18.75" customHeight="1">
      <c r="A11103" s="22" t="s">
        <v>49</v>
      </c>
      <c r="B11103" s="91" t="str">
        <f>IF((SCH!$B$2=""),"",SCH!$B$2)</f>
        <v/>
      </c>
      <c r="C11103" s="91"/>
      <c r="D11103" s="91"/>
      <c r="E11103" s="92"/>
    </row>
    <row r="11104" spans="1:13" ht="18.75" customHeight="1">
      <c r="A11104" s="23" t="s">
        <v>50</v>
      </c>
      <c r="B11104" s="82" t="str">
        <f>IF((SCH!$B$3=""),"",SCH!$B$3)</f>
        <v/>
      </c>
      <c r="C11104" s="82"/>
      <c r="D11104" s="82"/>
      <c r="E11104" s="83"/>
    </row>
    <row r="11105" spans="1:13" ht="18.75" customHeight="1">
      <c r="A11105" s="23" t="s">
        <v>56</v>
      </c>
      <c r="B11105" s="46" t="str">
        <f>IF((SCH!$B$4=""),"",SCH!$B$4)</f>
        <v/>
      </c>
      <c r="C11105" s="24" t="s">
        <v>57</v>
      </c>
      <c r="D11105" s="82" t="str">
        <f>IF((SCH!$B$5=""),"",SCH!$B$5)</f>
        <v/>
      </c>
      <c r="E11105" s="83"/>
    </row>
    <row r="11106" spans="1:13" ht="18.75" customHeight="1">
      <c r="A11106" s="23" t="s">
        <v>51</v>
      </c>
      <c r="B11106" s="82" t="str">
        <f>IF((SCH!$B$6=""),"",SCH!$B$6)</f>
        <v/>
      </c>
      <c r="C11106" s="82"/>
      <c r="D11106" s="82"/>
      <c r="E11106" s="83"/>
    </row>
    <row r="11107" spans="1:13" ht="18.75" customHeight="1">
      <c r="A11107" s="23" t="s">
        <v>52</v>
      </c>
      <c r="B11107" s="82" t="str">
        <f>IF((SCH!$B$7=""),"",SCH!$B$7)</f>
        <v/>
      </c>
      <c r="C11107" s="82"/>
      <c r="D11107" s="82"/>
      <c r="E11107" s="83"/>
    </row>
    <row r="11108" spans="1:13" ht="18.75" customHeight="1">
      <c r="A11108" s="25" t="s">
        <v>53</v>
      </c>
      <c r="B11108" s="84" t="str">
        <f>IF((SCH!$B$8=""),"",SCH!$B$8)</f>
        <v/>
      </c>
      <c r="C11108" s="84"/>
      <c r="D11108" s="84"/>
      <c r="E11108" s="85"/>
    </row>
    <row r="11109" spans="1:13" ht="26.25" customHeight="1">
      <c r="A11109" s="86" t="s">
        <v>36</v>
      </c>
      <c r="B11109" s="86"/>
      <c r="C11109" s="86"/>
      <c r="D11109" s="86"/>
      <c r="E11109" s="86"/>
    </row>
    <row r="11110" spans="1:13" s="21" customFormat="1" ht="15" customHeight="1">
      <c r="A11110" s="87" t="s">
        <v>37</v>
      </c>
      <c r="B11110" s="87"/>
      <c r="C11110" s="87"/>
      <c r="D11110" s="87"/>
      <c r="E11110" s="87"/>
      <c r="H11110" s="1"/>
      <c r="I11110" s="1"/>
      <c r="J11110" s="1"/>
      <c r="K11110" s="1"/>
      <c r="L11110" s="1"/>
      <c r="M11110" s="1"/>
    </row>
    <row r="11111" spans="1:13" s="21" customFormat="1">
      <c r="A11111" s="88" t="s">
        <v>38</v>
      </c>
      <c r="B11111" s="88"/>
      <c r="C11111" s="88"/>
      <c r="D11111" s="88"/>
      <c r="E11111" s="88"/>
      <c r="H11111" s="1"/>
      <c r="I11111" s="1"/>
      <c r="J11111" s="1"/>
      <c r="K11111" s="1"/>
      <c r="L11111" s="1"/>
      <c r="M11111" s="1"/>
    </row>
    <row r="11112" spans="1:13" ht="26.25" customHeight="1">
      <c r="A11112" s="72" t="s">
        <v>39</v>
      </c>
      <c r="B11112" s="72"/>
      <c r="C11112" s="72"/>
      <c r="D11112" s="72"/>
      <c r="E11112" s="72"/>
    </row>
    <row r="11113" spans="1:13" ht="23.25">
      <c r="A11113" s="5" t="s">
        <v>45</v>
      </c>
      <c r="B11113" s="45">
        <f>VLOOKUP($I11101,DATA!$A$1:$V$200,2,FALSE)</f>
        <v>0</v>
      </c>
      <c r="C11113" s="43" t="s">
        <v>48</v>
      </c>
      <c r="D11113" s="81">
        <f>VLOOKUP($I11101,DATA!$A$1:$V$200,3,FALSE)</f>
        <v>0</v>
      </c>
      <c r="E11113" s="81"/>
    </row>
    <row r="11114" spans="1:13" ht="23.25">
      <c r="A11114" s="5" t="s">
        <v>46</v>
      </c>
      <c r="B11114" s="79">
        <f>VLOOKUP($I11101,DATA!$A$1:$V$200,4,FALSE)</f>
        <v>0</v>
      </c>
      <c r="C11114" s="79"/>
      <c r="D11114" s="79"/>
      <c r="E11114" s="79"/>
    </row>
    <row r="11115" spans="1:13" ht="23.25">
      <c r="A11115" s="5" t="s">
        <v>47</v>
      </c>
      <c r="B11115" s="79">
        <f>VLOOKUP($I11101,DATA!$A$1:$V$200,5,FALSE)</f>
        <v>0</v>
      </c>
      <c r="C11115" s="79"/>
      <c r="D11115" s="79"/>
      <c r="E11115" s="79"/>
    </row>
    <row r="11116" spans="1:13" ht="23.25" customHeight="1">
      <c r="A11116" s="5" t="s">
        <v>40</v>
      </c>
      <c r="B11116" s="79">
        <f>VLOOKUP($I11101,DATA!$A$1:$V$200,6,FALSE)</f>
        <v>0</v>
      </c>
      <c r="C11116" s="79"/>
      <c r="D11116" s="79"/>
      <c r="E11116" s="79"/>
    </row>
    <row r="11117" spans="1:13" ht="23.25" customHeight="1">
      <c r="A11117" s="5" t="s">
        <v>41</v>
      </c>
      <c r="B11117" s="79">
        <f>VLOOKUP($I11101,DATA!$A$1:$V$200,7,FALSE)</f>
        <v>0</v>
      </c>
      <c r="C11117" s="79"/>
      <c r="D11117" s="79"/>
      <c r="E11117" s="79"/>
    </row>
    <row r="11118" spans="1:13" ht="23.25" customHeight="1">
      <c r="A11118" s="5" t="s">
        <v>42</v>
      </c>
      <c r="B11118" s="79">
        <f>VLOOKUP($I11101,DATA!$A$1:$V$200,8,FALSE)</f>
        <v>0</v>
      </c>
      <c r="C11118" s="79"/>
      <c r="D11118" s="79"/>
      <c r="E11118" s="79"/>
    </row>
    <row r="11119" spans="1:13" ht="25.5">
      <c r="A11119" s="5" t="s">
        <v>43</v>
      </c>
      <c r="B11119" s="79">
        <f>VLOOKUP($I11101,DATA!$A$1:$V$200,9,FALSE)</f>
        <v>0</v>
      </c>
      <c r="C11119" s="79"/>
      <c r="D11119" s="79"/>
      <c r="E11119" s="79"/>
    </row>
    <row r="11120" spans="1:13" ht="22.5" customHeight="1">
      <c r="A11120" s="80" t="s">
        <v>44</v>
      </c>
      <c r="B11120" s="80"/>
      <c r="C11120" s="80"/>
      <c r="D11120" s="80"/>
      <c r="E11120" s="80"/>
    </row>
    <row r="11121" spans="1:5" ht="18.75" customHeight="1">
      <c r="A11121" s="72" t="s">
        <v>58</v>
      </c>
      <c r="B11121" s="72"/>
      <c r="C11121" s="72"/>
      <c r="D11121" s="72"/>
      <c r="E11121" s="72"/>
    </row>
    <row r="11122" spans="1:5" ht="22.5" customHeight="1">
      <c r="A11122" s="26" t="s">
        <v>74</v>
      </c>
    </row>
    <row r="11123" spans="1:5" ht="18" customHeight="1">
      <c r="A11123" s="44" t="s">
        <v>59</v>
      </c>
      <c r="B11123" s="73" t="s">
        <v>60</v>
      </c>
      <c r="C11123" s="74"/>
      <c r="D11123" s="73" t="s">
        <v>61</v>
      </c>
      <c r="E11123" s="74"/>
    </row>
    <row r="11124" spans="1:5" ht="37.5" customHeight="1">
      <c r="A11124" s="28" t="s">
        <v>62</v>
      </c>
      <c r="B11124" s="65" t="e">
        <f t="shared" ref="B11124" si="3948">HLOOKUP(D11124,$I$23:$M$32,2,FALSE)</f>
        <v>#N/A</v>
      </c>
      <c r="C11124" s="66"/>
      <c r="D11124" s="68">
        <f>VLOOKUP($I11101,DATA!$A$1:$V$200,10,FALSE)</f>
        <v>0</v>
      </c>
      <c r="E11124" s="69"/>
    </row>
    <row r="11125" spans="1:5" ht="37.5" customHeight="1">
      <c r="A11125" s="28" t="s">
        <v>63</v>
      </c>
      <c r="B11125" s="65" t="e">
        <f t="shared" ref="B11125" si="3949">HLOOKUP(D11124,$I$23:$M$32,3,FALSE)</f>
        <v>#N/A</v>
      </c>
      <c r="C11125" s="66"/>
      <c r="D11125" s="68">
        <f>VLOOKUP($I11101,DATA!$A$1:$V$200,11,FALSE)</f>
        <v>0</v>
      </c>
      <c r="E11125" s="69"/>
    </row>
    <row r="11126" spans="1:5" ht="37.5" customHeight="1">
      <c r="A11126" s="28" t="s">
        <v>64</v>
      </c>
      <c r="B11126" s="65" t="e">
        <f t="shared" ref="B11126" si="3950">HLOOKUP(D11124,$I$23:$M$32,4,FALSE)</f>
        <v>#N/A</v>
      </c>
      <c r="C11126" s="66"/>
      <c r="D11126" s="68">
        <f>VLOOKUP($I11101,DATA!$A$1:$V$200,12,FALSE)</f>
        <v>0</v>
      </c>
      <c r="E11126" s="69"/>
    </row>
    <row r="11127" spans="1:5" ht="21.75" customHeight="1">
      <c r="A11127" s="26" t="s">
        <v>75</v>
      </c>
    </row>
    <row r="11128" spans="1:5" ht="18" customHeight="1">
      <c r="A11128" s="75" t="s">
        <v>65</v>
      </c>
      <c r="B11128" s="73" t="s">
        <v>60</v>
      </c>
      <c r="C11128" s="74"/>
      <c r="D11128" s="73" t="s">
        <v>61</v>
      </c>
      <c r="E11128" s="74"/>
    </row>
    <row r="11129" spans="1:5" ht="37.5" customHeight="1">
      <c r="A11129" s="76"/>
      <c r="B11129" s="65" t="e">
        <f t="shared" ref="B11129" si="3951">HLOOKUP(D11124,$I$23:$M$32,5,FALSE)</f>
        <v>#N/A</v>
      </c>
      <c r="C11129" s="66"/>
      <c r="D11129" s="68">
        <f>VLOOKUP($I11101,DATA!$A$1:$V$200,13,FALSE)</f>
        <v>0</v>
      </c>
      <c r="E11129" s="69"/>
    </row>
    <row r="11130" spans="1:5" ht="22.5" customHeight="1">
      <c r="A11130" s="26" t="s">
        <v>76</v>
      </c>
    </row>
    <row r="11131" spans="1:5" ht="18" customHeight="1">
      <c r="A11131" s="77" t="s">
        <v>66</v>
      </c>
      <c r="B11131" s="73" t="s">
        <v>60</v>
      </c>
      <c r="C11131" s="74"/>
      <c r="D11131" s="73" t="s">
        <v>61</v>
      </c>
      <c r="E11131" s="74"/>
    </row>
    <row r="11132" spans="1:5" ht="37.5" customHeight="1">
      <c r="A11132" s="78"/>
      <c r="B11132" s="65" t="e">
        <f t="shared" ref="B11132" si="3952">HLOOKUP(D11124,$I$23:$M$32,6,FALSE)</f>
        <v>#N/A</v>
      </c>
      <c r="C11132" s="66"/>
      <c r="D11132" s="68">
        <f>VLOOKUP($I11101,DATA!$A$1:$V$200,14,FALSE)</f>
        <v>0</v>
      </c>
      <c r="E11132" s="69"/>
    </row>
    <row r="11133" spans="1:5" ht="22.5" customHeight="1">
      <c r="A11133" s="26" t="s">
        <v>77</v>
      </c>
    </row>
    <row r="11134" spans="1:5" ht="30" customHeight="1">
      <c r="A11134" s="27" t="s">
        <v>67</v>
      </c>
      <c r="B11134" s="73" t="s">
        <v>60</v>
      </c>
      <c r="C11134" s="74"/>
      <c r="D11134" s="73" t="s">
        <v>61</v>
      </c>
      <c r="E11134" s="74"/>
    </row>
    <row r="11135" spans="1:5" ht="37.5" customHeight="1">
      <c r="A11135" s="28" t="s">
        <v>68</v>
      </c>
      <c r="B11135" s="65" t="e">
        <f t="shared" ref="B11135" si="3953">HLOOKUP(D11124,$I$23:$M$32,7,FALSE)</f>
        <v>#N/A</v>
      </c>
      <c r="C11135" s="66"/>
      <c r="D11135" s="68">
        <f>VLOOKUP($I11101,DATA!$A$1:$V$200,15,FALSE)</f>
        <v>0</v>
      </c>
      <c r="E11135" s="69"/>
    </row>
    <row r="11136" spans="1:5" ht="37.5" customHeight="1">
      <c r="A11136" s="28" t="s">
        <v>69</v>
      </c>
      <c r="B11136" s="65" t="e">
        <f t="shared" ref="B11136" si="3954">HLOOKUP(D11124,$I$23:$M$32,8,FALSE)</f>
        <v>#N/A</v>
      </c>
      <c r="C11136" s="66"/>
      <c r="D11136" s="68">
        <f>VLOOKUP($I11101,DATA!$A$1:$V$200,16,FALSE)</f>
        <v>0</v>
      </c>
      <c r="E11136" s="69"/>
    </row>
    <row r="11137" spans="1:13" ht="45" customHeight="1">
      <c r="A11137" s="29" t="s">
        <v>70</v>
      </c>
      <c r="B11137" s="65" t="e">
        <f t="shared" ref="B11137" si="3955">HLOOKUP(D11124,$I$23:$M$32,9,FALSE)</f>
        <v>#N/A</v>
      </c>
      <c r="C11137" s="66"/>
      <c r="D11137" s="68">
        <f>VLOOKUP($I11101,DATA!$A$1:$V$200,17,FALSE)</f>
        <v>0</v>
      </c>
      <c r="E11137" s="69"/>
    </row>
    <row r="11138" spans="1:13" ht="37.5" customHeight="1">
      <c r="A11138" s="28" t="s">
        <v>71</v>
      </c>
      <c r="B11138" s="65" t="e">
        <f t="shared" ref="B11138" si="3956">HLOOKUP(D11124,$I$23:$M$32,10,FALSE)</f>
        <v>#N/A</v>
      </c>
      <c r="C11138" s="66"/>
      <c r="D11138" s="68">
        <f>VLOOKUP($I11101,DATA!$A$1:$V$200,18,FALSE)</f>
        <v>0</v>
      </c>
      <c r="E11138" s="69"/>
    </row>
    <row r="11139" spans="1:13" ht="37.5" customHeight="1">
      <c r="A11139" s="30"/>
      <c r="B11139" s="31"/>
      <c r="C11139" s="31"/>
      <c r="D11139" s="32"/>
      <c r="E11139" s="32"/>
    </row>
    <row r="11140" spans="1:13" ht="18.75" customHeight="1">
      <c r="A11140" s="72" t="s">
        <v>72</v>
      </c>
      <c r="B11140" s="72"/>
      <c r="C11140" s="72"/>
      <c r="D11140" s="72"/>
      <c r="E11140" s="72"/>
    </row>
    <row r="11141" spans="1:13" ht="22.5" customHeight="1">
      <c r="A11141" s="26" t="s">
        <v>78</v>
      </c>
    </row>
    <row r="11142" spans="1:13" ht="30" customHeight="1">
      <c r="A11142" s="27" t="s">
        <v>73</v>
      </c>
      <c r="B11142" s="73" t="s">
        <v>60</v>
      </c>
      <c r="C11142" s="74"/>
      <c r="D11142" s="73" t="s">
        <v>61</v>
      </c>
      <c r="E11142" s="74"/>
      <c r="I11142" s="1" t="s">
        <v>26</v>
      </c>
      <c r="J11142" s="1" t="s">
        <v>25</v>
      </c>
      <c r="K11142" s="1" t="s">
        <v>194</v>
      </c>
      <c r="L11142" s="1" t="s">
        <v>195</v>
      </c>
      <c r="M11142" s="1" t="s">
        <v>196</v>
      </c>
    </row>
    <row r="11143" spans="1:13" ht="52.5" customHeight="1">
      <c r="A11143" s="29" t="str">
        <f>GRD!$L$4</f>
        <v>SELECT</v>
      </c>
      <c r="B11143" s="65" t="e">
        <f t="shared" ref="B11143:B11144" si="3957">HLOOKUP(D11143,$I$42:$M$44,$G11143,FALSE)</f>
        <v>#N/A</v>
      </c>
      <c r="C11143" s="66"/>
      <c r="D11143" s="68">
        <f>VLOOKUP($I11101,DATA!$A$1:$V$200,19,FALSE)</f>
        <v>0</v>
      </c>
      <c r="E11143" s="69"/>
      <c r="G11143" s="1">
        <v>2</v>
      </c>
      <c r="H11143" s="1" t="str">
        <f t="shared" ref="H11143:H11144" si="3958">A11143</f>
        <v>SELECT</v>
      </c>
      <c r="I11143" s="1" t="e">
        <f t="shared" ref="I11143:I11144" si="3959">VLOOKUP($H11143,$H$3:$M$15,2,FALSE)</f>
        <v>#N/A</v>
      </c>
      <c r="J11143" s="1" t="e">
        <f t="shared" ref="J11143:J11144" si="3960">VLOOKUP($H11143,$H$3:$M$15,3,FALSE)</f>
        <v>#N/A</v>
      </c>
      <c r="K11143" s="1" t="e">
        <f t="shared" ref="K11143:K11144" si="3961">VLOOKUP($H11143,$H$3:$M$15,4,FALSE)</f>
        <v>#N/A</v>
      </c>
      <c r="L11143" s="1" t="e">
        <f t="shared" ref="L11143:L11144" si="3962">VLOOKUP($H11143,$H$3:$M$15,5,FALSE)</f>
        <v>#N/A</v>
      </c>
      <c r="M11143" s="1" t="e">
        <f t="shared" ref="M11143:M11144" si="3963">VLOOKUP($H11143,$H$3:$M$15,6,FALSE)</f>
        <v>#N/A</v>
      </c>
    </row>
    <row r="11144" spans="1:13" ht="52.5" customHeight="1">
      <c r="A11144" s="29" t="str">
        <f>GRD!$M$4</f>
        <v>SELECT</v>
      </c>
      <c r="B11144" s="65" t="e">
        <f t="shared" si="3957"/>
        <v>#N/A</v>
      </c>
      <c r="C11144" s="66"/>
      <c r="D11144" s="68">
        <f>VLOOKUP($I11101,DATA!$A$1:$V$200,20,FALSE)</f>
        <v>0</v>
      </c>
      <c r="E11144" s="69"/>
      <c r="G11144" s="1">
        <v>3</v>
      </c>
      <c r="H11144" s="1" t="str">
        <f t="shared" si="3958"/>
        <v>SELECT</v>
      </c>
      <c r="I11144" s="1" t="e">
        <f t="shared" si="3959"/>
        <v>#N/A</v>
      </c>
      <c r="J11144" s="1" t="e">
        <f t="shared" si="3960"/>
        <v>#N/A</v>
      </c>
      <c r="K11144" s="1" t="e">
        <f t="shared" si="3961"/>
        <v>#N/A</v>
      </c>
      <c r="L11144" s="1" t="e">
        <f t="shared" si="3962"/>
        <v>#N/A</v>
      </c>
      <c r="M11144" s="1" t="e">
        <f t="shared" si="3963"/>
        <v>#N/A</v>
      </c>
    </row>
    <row r="11145" spans="1:13" ht="37.5" customHeight="1">
      <c r="A11145" s="70" t="s">
        <v>79</v>
      </c>
      <c r="B11145" s="70"/>
      <c r="C11145" s="70"/>
      <c r="D11145" s="70"/>
      <c r="E11145" s="70"/>
    </row>
    <row r="11146" spans="1:13" ht="12" customHeight="1">
      <c r="A11146" s="33"/>
      <c r="B11146" s="33"/>
      <c r="C11146" s="33"/>
      <c r="D11146" s="33"/>
      <c r="E11146" s="33"/>
    </row>
    <row r="11147" spans="1:13" ht="30" customHeight="1">
      <c r="A11147" s="27" t="s">
        <v>73</v>
      </c>
      <c r="B11147" s="71" t="s">
        <v>60</v>
      </c>
      <c r="C11147" s="71"/>
      <c r="D11147" s="71" t="s">
        <v>61</v>
      </c>
      <c r="E11147" s="71"/>
      <c r="I11147" s="1" t="s">
        <v>26</v>
      </c>
      <c r="J11147" s="1" t="s">
        <v>25</v>
      </c>
      <c r="K11147" s="1" t="s">
        <v>194</v>
      </c>
      <c r="L11147" s="1" t="s">
        <v>195</v>
      </c>
      <c r="M11147" s="1" t="s">
        <v>196</v>
      </c>
    </row>
    <row r="11148" spans="1:13" ht="52.5" customHeight="1">
      <c r="A11148" s="29" t="str">
        <f>GRD!$N$4</f>
        <v>SELECT</v>
      </c>
      <c r="B11148" s="65" t="e">
        <f t="shared" ref="B11148:B11149" si="3964">HLOOKUP(D11148,$I$47:$M$49,$G11148,FALSE)</f>
        <v>#N/A</v>
      </c>
      <c r="C11148" s="66"/>
      <c r="D11148" s="67">
        <f>VLOOKUP($I11101,DATA!$A$1:$V$200,21,FALSE)</f>
        <v>0</v>
      </c>
      <c r="E11148" s="67"/>
      <c r="G11148" s="1">
        <v>2</v>
      </c>
      <c r="H11148" s="1" t="str">
        <f t="shared" ref="H11148:H11149" si="3965">A11148</f>
        <v>SELECT</v>
      </c>
      <c r="I11148" s="1" t="e">
        <f t="shared" si="3942"/>
        <v>#N/A</v>
      </c>
      <c r="J11148" s="1" t="e">
        <f t="shared" si="3943"/>
        <v>#N/A</v>
      </c>
      <c r="K11148" s="1" t="e">
        <f t="shared" si="3944"/>
        <v>#N/A</v>
      </c>
      <c r="L11148" s="1" t="e">
        <f t="shared" si="3945"/>
        <v>#N/A</v>
      </c>
      <c r="M11148" s="1" t="e">
        <f t="shared" si="3946"/>
        <v>#N/A</v>
      </c>
    </row>
    <row r="11149" spans="1:13" ht="52.5" customHeight="1">
      <c r="A11149" s="29" t="str">
        <f>GRD!$O$4</f>
        <v>SELECT</v>
      </c>
      <c r="B11149" s="65" t="e">
        <f t="shared" si="3964"/>
        <v>#N/A</v>
      </c>
      <c r="C11149" s="66"/>
      <c r="D11149" s="67">
        <f>VLOOKUP($I11101,DATA!$A$1:$V$200,22,FALSE)</f>
        <v>0</v>
      </c>
      <c r="E11149" s="67"/>
      <c r="G11149" s="1">
        <v>3</v>
      </c>
      <c r="H11149" s="1" t="str">
        <f t="shared" si="3965"/>
        <v>SELECT</v>
      </c>
      <c r="I11149" s="1" t="e">
        <f t="shared" si="3942"/>
        <v>#N/A</v>
      </c>
      <c r="J11149" s="1" t="e">
        <f t="shared" si="3943"/>
        <v>#N/A</v>
      </c>
      <c r="K11149" s="1" t="e">
        <f t="shared" si="3944"/>
        <v>#N/A</v>
      </c>
      <c r="L11149" s="1" t="e">
        <f t="shared" si="3945"/>
        <v>#N/A</v>
      </c>
      <c r="M11149" s="1" t="e">
        <f t="shared" si="3946"/>
        <v>#N/A</v>
      </c>
    </row>
    <row r="11155" spans="1:13">
      <c r="A11155" s="64" t="s">
        <v>80</v>
      </c>
      <c r="B11155" s="64"/>
      <c r="C11155" s="64" t="s">
        <v>81</v>
      </c>
      <c r="D11155" s="64"/>
      <c r="E11155" s="64"/>
    </row>
    <row r="11156" spans="1:13">
      <c r="C11156" s="64" t="s">
        <v>82</v>
      </c>
      <c r="D11156" s="64"/>
      <c r="E11156" s="64"/>
    </row>
    <row r="11157" spans="1:13">
      <c r="A11157" s="1" t="s">
        <v>84</v>
      </c>
    </row>
    <row r="11159" spans="1:13">
      <c r="A11159" s="1" t="s">
        <v>83</v>
      </c>
    </row>
    <row r="11161" spans="1:13" s="21" customFormat="1" ht="18.75" customHeight="1">
      <c r="A11161" s="89" t="s">
        <v>34</v>
      </c>
      <c r="B11161" s="89"/>
      <c r="C11161" s="89"/>
      <c r="D11161" s="89"/>
      <c r="E11161" s="89"/>
      <c r="I11161" s="21">
        <f t="shared" ref="I11161" si="3966">I11101+1</f>
        <v>187</v>
      </c>
    </row>
    <row r="11162" spans="1:13" s="21" customFormat="1" ht="30" customHeight="1">
      <c r="A11162" s="90" t="s">
        <v>35</v>
      </c>
      <c r="B11162" s="90"/>
      <c r="C11162" s="90"/>
      <c r="D11162" s="90"/>
      <c r="E11162" s="90"/>
      <c r="H11162" s="1"/>
      <c r="I11162" s="1"/>
      <c r="J11162" s="1"/>
      <c r="K11162" s="1"/>
      <c r="L11162" s="1"/>
      <c r="M11162" s="1"/>
    </row>
    <row r="11163" spans="1:13" ht="18.75" customHeight="1">
      <c r="A11163" s="22" t="s">
        <v>49</v>
      </c>
      <c r="B11163" s="91" t="str">
        <f>IF((SCH!$B$2=""),"",SCH!$B$2)</f>
        <v/>
      </c>
      <c r="C11163" s="91"/>
      <c r="D11163" s="91"/>
      <c r="E11163" s="92"/>
    </row>
    <row r="11164" spans="1:13" ht="18.75" customHeight="1">
      <c r="A11164" s="23" t="s">
        <v>50</v>
      </c>
      <c r="B11164" s="82" t="str">
        <f>IF((SCH!$B$3=""),"",SCH!$B$3)</f>
        <v/>
      </c>
      <c r="C11164" s="82"/>
      <c r="D11164" s="82"/>
      <c r="E11164" s="83"/>
    </row>
    <row r="11165" spans="1:13" ht="18.75" customHeight="1">
      <c r="A11165" s="23" t="s">
        <v>56</v>
      </c>
      <c r="B11165" s="46" t="str">
        <f>IF((SCH!$B$4=""),"",SCH!$B$4)</f>
        <v/>
      </c>
      <c r="C11165" s="24" t="s">
        <v>57</v>
      </c>
      <c r="D11165" s="82" t="str">
        <f>IF((SCH!$B$5=""),"",SCH!$B$5)</f>
        <v/>
      </c>
      <c r="E11165" s="83"/>
    </row>
    <row r="11166" spans="1:13" ht="18.75" customHeight="1">
      <c r="A11166" s="23" t="s">
        <v>51</v>
      </c>
      <c r="B11166" s="82" t="str">
        <f>IF((SCH!$B$6=""),"",SCH!$B$6)</f>
        <v/>
      </c>
      <c r="C11166" s="82"/>
      <c r="D11166" s="82"/>
      <c r="E11166" s="83"/>
    </row>
    <row r="11167" spans="1:13" ht="18.75" customHeight="1">
      <c r="A11167" s="23" t="s">
        <v>52</v>
      </c>
      <c r="B11167" s="82" t="str">
        <f>IF((SCH!$B$7=""),"",SCH!$B$7)</f>
        <v/>
      </c>
      <c r="C11167" s="82"/>
      <c r="D11167" s="82"/>
      <c r="E11167" s="83"/>
    </row>
    <row r="11168" spans="1:13" ht="18.75" customHeight="1">
      <c r="A11168" s="25" t="s">
        <v>53</v>
      </c>
      <c r="B11168" s="84" t="str">
        <f>IF((SCH!$B$8=""),"",SCH!$B$8)</f>
        <v/>
      </c>
      <c r="C11168" s="84"/>
      <c r="D11168" s="84"/>
      <c r="E11168" s="85"/>
    </row>
    <row r="11169" spans="1:13" ht="26.25" customHeight="1">
      <c r="A11169" s="86" t="s">
        <v>36</v>
      </c>
      <c r="B11169" s="86"/>
      <c r="C11169" s="86"/>
      <c r="D11169" s="86"/>
      <c r="E11169" s="86"/>
    </row>
    <row r="11170" spans="1:13" s="21" customFormat="1" ht="15" customHeight="1">
      <c r="A11170" s="87" t="s">
        <v>37</v>
      </c>
      <c r="B11170" s="87"/>
      <c r="C11170" s="87"/>
      <c r="D11170" s="87"/>
      <c r="E11170" s="87"/>
      <c r="H11170" s="1"/>
      <c r="I11170" s="1"/>
      <c r="J11170" s="1"/>
      <c r="K11170" s="1"/>
      <c r="L11170" s="1"/>
      <c r="M11170" s="1"/>
    </row>
    <row r="11171" spans="1:13" s="21" customFormat="1">
      <c r="A11171" s="88" t="s">
        <v>38</v>
      </c>
      <c r="B11171" s="88"/>
      <c r="C11171" s="88"/>
      <c r="D11171" s="88"/>
      <c r="E11171" s="88"/>
      <c r="H11171" s="1"/>
      <c r="I11171" s="1"/>
      <c r="J11171" s="1"/>
      <c r="K11171" s="1"/>
      <c r="L11171" s="1"/>
      <c r="M11171" s="1"/>
    </row>
    <row r="11172" spans="1:13" ht="26.25" customHeight="1">
      <c r="A11172" s="72" t="s">
        <v>39</v>
      </c>
      <c r="B11172" s="72"/>
      <c r="C11172" s="72"/>
      <c r="D11172" s="72"/>
      <c r="E11172" s="72"/>
    </row>
    <row r="11173" spans="1:13" ht="23.25">
      <c r="A11173" s="5" t="s">
        <v>45</v>
      </c>
      <c r="B11173" s="45">
        <f>VLOOKUP($I11161,DATA!$A$1:$V$200,2,FALSE)</f>
        <v>0</v>
      </c>
      <c r="C11173" s="43" t="s">
        <v>48</v>
      </c>
      <c r="D11173" s="81">
        <f>VLOOKUP($I11161,DATA!$A$1:$V$200,3,FALSE)</f>
        <v>0</v>
      </c>
      <c r="E11173" s="81"/>
    </row>
    <row r="11174" spans="1:13" ht="23.25">
      <c r="A11174" s="5" t="s">
        <v>46</v>
      </c>
      <c r="B11174" s="79">
        <f>VLOOKUP($I11161,DATA!$A$1:$V$200,4,FALSE)</f>
        <v>0</v>
      </c>
      <c r="C11174" s="79"/>
      <c r="D11174" s="79"/>
      <c r="E11174" s="79"/>
    </row>
    <row r="11175" spans="1:13" ht="23.25">
      <c r="A11175" s="5" t="s">
        <v>47</v>
      </c>
      <c r="B11175" s="79">
        <f>VLOOKUP($I11161,DATA!$A$1:$V$200,5,FALSE)</f>
        <v>0</v>
      </c>
      <c r="C11175" s="79"/>
      <c r="D11175" s="79"/>
      <c r="E11175" s="79"/>
    </row>
    <row r="11176" spans="1:13" ht="23.25" customHeight="1">
      <c r="A11176" s="5" t="s">
        <v>40</v>
      </c>
      <c r="B11176" s="79">
        <f>VLOOKUP($I11161,DATA!$A$1:$V$200,6,FALSE)</f>
        <v>0</v>
      </c>
      <c r="C11176" s="79"/>
      <c r="D11176" s="79"/>
      <c r="E11176" s="79"/>
    </row>
    <row r="11177" spans="1:13" ht="23.25" customHeight="1">
      <c r="A11177" s="5" t="s">
        <v>41</v>
      </c>
      <c r="B11177" s="79">
        <f>VLOOKUP($I11161,DATA!$A$1:$V$200,7,FALSE)</f>
        <v>0</v>
      </c>
      <c r="C11177" s="79"/>
      <c r="D11177" s="79"/>
      <c r="E11177" s="79"/>
    </row>
    <row r="11178" spans="1:13" ht="23.25" customHeight="1">
      <c r="A11178" s="5" t="s">
        <v>42</v>
      </c>
      <c r="B11178" s="79">
        <f>VLOOKUP($I11161,DATA!$A$1:$V$200,8,FALSE)</f>
        <v>0</v>
      </c>
      <c r="C11178" s="79"/>
      <c r="D11178" s="79"/>
      <c r="E11178" s="79"/>
    </row>
    <row r="11179" spans="1:13" ht="25.5">
      <c r="A11179" s="5" t="s">
        <v>43</v>
      </c>
      <c r="B11179" s="79">
        <f>VLOOKUP($I11161,DATA!$A$1:$V$200,9,FALSE)</f>
        <v>0</v>
      </c>
      <c r="C11179" s="79"/>
      <c r="D11179" s="79"/>
      <c r="E11179" s="79"/>
    </row>
    <row r="11180" spans="1:13" ht="22.5" customHeight="1">
      <c r="A11180" s="80" t="s">
        <v>44</v>
      </c>
      <c r="B11180" s="80"/>
      <c r="C11180" s="80"/>
      <c r="D11180" s="80"/>
      <c r="E11180" s="80"/>
    </row>
    <row r="11181" spans="1:13" ht="18.75" customHeight="1">
      <c r="A11181" s="72" t="s">
        <v>58</v>
      </c>
      <c r="B11181" s="72"/>
      <c r="C11181" s="72"/>
      <c r="D11181" s="72"/>
      <c r="E11181" s="72"/>
    </row>
    <row r="11182" spans="1:13" ht="22.5" customHeight="1">
      <c r="A11182" s="26" t="s">
        <v>74</v>
      </c>
    </row>
    <row r="11183" spans="1:13" ht="18" customHeight="1">
      <c r="A11183" s="44" t="s">
        <v>59</v>
      </c>
      <c r="B11183" s="73" t="s">
        <v>60</v>
      </c>
      <c r="C11183" s="74"/>
      <c r="D11183" s="73" t="s">
        <v>61</v>
      </c>
      <c r="E11183" s="74"/>
    </row>
    <row r="11184" spans="1:13" ht="37.5" customHeight="1">
      <c r="A11184" s="28" t="s">
        <v>62</v>
      </c>
      <c r="B11184" s="65" t="e">
        <f t="shared" ref="B11184" si="3967">HLOOKUP(D11184,$I$23:$M$32,2,FALSE)</f>
        <v>#N/A</v>
      </c>
      <c r="C11184" s="66"/>
      <c r="D11184" s="68">
        <f>VLOOKUP($I11161,DATA!$A$1:$V$200,10,FALSE)</f>
        <v>0</v>
      </c>
      <c r="E11184" s="69"/>
    </row>
    <row r="11185" spans="1:5" ht="37.5" customHeight="1">
      <c r="A11185" s="28" t="s">
        <v>63</v>
      </c>
      <c r="B11185" s="65" t="e">
        <f t="shared" ref="B11185" si="3968">HLOOKUP(D11184,$I$23:$M$32,3,FALSE)</f>
        <v>#N/A</v>
      </c>
      <c r="C11185" s="66"/>
      <c r="D11185" s="68">
        <f>VLOOKUP($I11161,DATA!$A$1:$V$200,11,FALSE)</f>
        <v>0</v>
      </c>
      <c r="E11185" s="69"/>
    </row>
    <row r="11186" spans="1:5" ht="37.5" customHeight="1">
      <c r="A11186" s="28" t="s">
        <v>64</v>
      </c>
      <c r="B11186" s="65" t="e">
        <f t="shared" ref="B11186" si="3969">HLOOKUP(D11184,$I$23:$M$32,4,FALSE)</f>
        <v>#N/A</v>
      </c>
      <c r="C11186" s="66"/>
      <c r="D11186" s="68">
        <f>VLOOKUP($I11161,DATA!$A$1:$V$200,12,FALSE)</f>
        <v>0</v>
      </c>
      <c r="E11186" s="69"/>
    </row>
    <row r="11187" spans="1:5" ht="21.75" customHeight="1">
      <c r="A11187" s="26" t="s">
        <v>75</v>
      </c>
    </row>
    <row r="11188" spans="1:5" ht="18" customHeight="1">
      <c r="A11188" s="75" t="s">
        <v>65</v>
      </c>
      <c r="B11188" s="73" t="s">
        <v>60</v>
      </c>
      <c r="C11188" s="74"/>
      <c r="D11188" s="73" t="s">
        <v>61</v>
      </c>
      <c r="E11188" s="74"/>
    </row>
    <row r="11189" spans="1:5" ht="37.5" customHeight="1">
      <c r="A11189" s="76"/>
      <c r="B11189" s="65" t="e">
        <f t="shared" ref="B11189" si="3970">HLOOKUP(D11184,$I$23:$M$32,5,FALSE)</f>
        <v>#N/A</v>
      </c>
      <c r="C11189" s="66"/>
      <c r="D11189" s="68">
        <f>VLOOKUP($I11161,DATA!$A$1:$V$200,13,FALSE)</f>
        <v>0</v>
      </c>
      <c r="E11189" s="69"/>
    </row>
    <row r="11190" spans="1:5" ht="22.5" customHeight="1">
      <c r="A11190" s="26" t="s">
        <v>76</v>
      </c>
    </row>
    <row r="11191" spans="1:5" ht="18" customHeight="1">
      <c r="A11191" s="77" t="s">
        <v>66</v>
      </c>
      <c r="B11191" s="73" t="s">
        <v>60</v>
      </c>
      <c r="C11191" s="74"/>
      <c r="D11191" s="73" t="s">
        <v>61</v>
      </c>
      <c r="E11191" s="74"/>
    </row>
    <row r="11192" spans="1:5" ht="37.5" customHeight="1">
      <c r="A11192" s="78"/>
      <c r="B11192" s="65" t="e">
        <f t="shared" ref="B11192" si="3971">HLOOKUP(D11184,$I$23:$M$32,6,FALSE)</f>
        <v>#N/A</v>
      </c>
      <c r="C11192" s="66"/>
      <c r="D11192" s="68">
        <f>VLOOKUP($I11161,DATA!$A$1:$V$200,14,FALSE)</f>
        <v>0</v>
      </c>
      <c r="E11192" s="69"/>
    </row>
    <row r="11193" spans="1:5" ht="22.5" customHeight="1">
      <c r="A11193" s="26" t="s">
        <v>77</v>
      </c>
    </row>
    <row r="11194" spans="1:5" ht="30" customHeight="1">
      <c r="A11194" s="27" t="s">
        <v>67</v>
      </c>
      <c r="B11194" s="73" t="s">
        <v>60</v>
      </c>
      <c r="C11194" s="74"/>
      <c r="D11194" s="73" t="s">
        <v>61</v>
      </c>
      <c r="E11194" s="74"/>
    </row>
    <row r="11195" spans="1:5" ht="37.5" customHeight="1">
      <c r="A11195" s="28" t="s">
        <v>68</v>
      </c>
      <c r="B11195" s="65" t="e">
        <f t="shared" ref="B11195" si="3972">HLOOKUP(D11184,$I$23:$M$32,7,FALSE)</f>
        <v>#N/A</v>
      </c>
      <c r="C11195" s="66"/>
      <c r="D11195" s="68">
        <f>VLOOKUP($I11161,DATA!$A$1:$V$200,15,FALSE)</f>
        <v>0</v>
      </c>
      <c r="E11195" s="69"/>
    </row>
    <row r="11196" spans="1:5" ht="37.5" customHeight="1">
      <c r="A11196" s="28" t="s">
        <v>69</v>
      </c>
      <c r="B11196" s="65" t="e">
        <f t="shared" ref="B11196" si="3973">HLOOKUP(D11184,$I$23:$M$32,8,FALSE)</f>
        <v>#N/A</v>
      </c>
      <c r="C11196" s="66"/>
      <c r="D11196" s="68">
        <f>VLOOKUP($I11161,DATA!$A$1:$V$200,16,FALSE)</f>
        <v>0</v>
      </c>
      <c r="E11196" s="69"/>
    </row>
    <row r="11197" spans="1:5" ht="45" customHeight="1">
      <c r="A11197" s="29" t="s">
        <v>70</v>
      </c>
      <c r="B11197" s="65" t="e">
        <f t="shared" ref="B11197" si="3974">HLOOKUP(D11184,$I$23:$M$32,9,FALSE)</f>
        <v>#N/A</v>
      </c>
      <c r="C11197" s="66"/>
      <c r="D11197" s="68">
        <f>VLOOKUP($I11161,DATA!$A$1:$V$200,17,FALSE)</f>
        <v>0</v>
      </c>
      <c r="E11197" s="69"/>
    </row>
    <row r="11198" spans="1:5" ht="37.5" customHeight="1">
      <c r="A11198" s="28" t="s">
        <v>71</v>
      </c>
      <c r="B11198" s="65" t="e">
        <f t="shared" ref="B11198" si="3975">HLOOKUP(D11184,$I$23:$M$32,10,FALSE)</f>
        <v>#N/A</v>
      </c>
      <c r="C11198" s="66"/>
      <c r="D11198" s="68">
        <f>VLOOKUP($I11161,DATA!$A$1:$V$200,18,FALSE)</f>
        <v>0</v>
      </c>
      <c r="E11198" s="69"/>
    </row>
    <row r="11199" spans="1:5" ht="37.5" customHeight="1">
      <c r="A11199" s="30"/>
      <c r="B11199" s="31"/>
      <c r="C11199" s="31"/>
      <c r="D11199" s="32"/>
      <c r="E11199" s="32"/>
    </row>
    <row r="11200" spans="1:5" ht="18.75" customHeight="1">
      <c r="A11200" s="72" t="s">
        <v>72</v>
      </c>
      <c r="B11200" s="72"/>
      <c r="C11200" s="72"/>
      <c r="D11200" s="72"/>
      <c r="E11200" s="72"/>
    </row>
    <row r="11201" spans="1:13" ht="22.5" customHeight="1">
      <c r="A11201" s="26" t="s">
        <v>78</v>
      </c>
    </row>
    <row r="11202" spans="1:13" ht="30" customHeight="1">
      <c r="A11202" s="27" t="s">
        <v>73</v>
      </c>
      <c r="B11202" s="73" t="s">
        <v>60</v>
      </c>
      <c r="C11202" s="74"/>
      <c r="D11202" s="73" t="s">
        <v>61</v>
      </c>
      <c r="E11202" s="74"/>
      <c r="I11202" s="1" t="s">
        <v>26</v>
      </c>
      <c r="J11202" s="1" t="s">
        <v>25</v>
      </c>
      <c r="K11202" s="1" t="s">
        <v>194</v>
      </c>
      <c r="L11202" s="1" t="s">
        <v>195</v>
      </c>
      <c r="M11202" s="1" t="s">
        <v>196</v>
      </c>
    </row>
    <row r="11203" spans="1:13" ht="52.5" customHeight="1">
      <c r="A11203" s="29" t="str">
        <f>GRD!$L$4</f>
        <v>SELECT</v>
      </c>
      <c r="B11203" s="65" t="e">
        <f t="shared" ref="B11203:B11204" si="3976">HLOOKUP(D11203,$I$42:$M$44,$G11203,FALSE)</f>
        <v>#N/A</v>
      </c>
      <c r="C11203" s="66"/>
      <c r="D11203" s="68">
        <f>VLOOKUP($I11161,DATA!$A$1:$V$200,19,FALSE)</f>
        <v>0</v>
      </c>
      <c r="E11203" s="69"/>
      <c r="G11203" s="1">
        <v>2</v>
      </c>
      <c r="H11203" s="1" t="str">
        <f t="shared" ref="H11203:H11204" si="3977">A11203</f>
        <v>SELECT</v>
      </c>
      <c r="I11203" s="1" t="e">
        <f t="shared" ref="I11203:I11204" si="3978">VLOOKUP($H11203,$H$3:$M$15,2,FALSE)</f>
        <v>#N/A</v>
      </c>
      <c r="J11203" s="1" t="e">
        <f t="shared" ref="J11203:J11204" si="3979">VLOOKUP($H11203,$H$3:$M$15,3,FALSE)</f>
        <v>#N/A</v>
      </c>
      <c r="K11203" s="1" t="e">
        <f t="shared" ref="K11203:K11204" si="3980">VLOOKUP($H11203,$H$3:$M$15,4,FALSE)</f>
        <v>#N/A</v>
      </c>
      <c r="L11203" s="1" t="e">
        <f t="shared" ref="L11203:L11204" si="3981">VLOOKUP($H11203,$H$3:$M$15,5,FALSE)</f>
        <v>#N/A</v>
      </c>
      <c r="M11203" s="1" t="e">
        <f t="shared" ref="M11203:M11204" si="3982">VLOOKUP($H11203,$H$3:$M$15,6,FALSE)</f>
        <v>#N/A</v>
      </c>
    </row>
    <row r="11204" spans="1:13" ht="52.5" customHeight="1">
      <c r="A11204" s="29" t="str">
        <f>GRD!$M$4</f>
        <v>SELECT</v>
      </c>
      <c r="B11204" s="65" t="e">
        <f t="shared" si="3976"/>
        <v>#N/A</v>
      </c>
      <c r="C11204" s="66"/>
      <c r="D11204" s="68">
        <f>VLOOKUP($I11161,DATA!$A$1:$V$200,20,FALSE)</f>
        <v>0</v>
      </c>
      <c r="E11204" s="69"/>
      <c r="G11204" s="1">
        <v>3</v>
      </c>
      <c r="H11204" s="1" t="str">
        <f t="shared" si="3977"/>
        <v>SELECT</v>
      </c>
      <c r="I11204" s="1" t="e">
        <f t="shared" si="3978"/>
        <v>#N/A</v>
      </c>
      <c r="J11204" s="1" t="e">
        <f t="shared" si="3979"/>
        <v>#N/A</v>
      </c>
      <c r="K11204" s="1" t="e">
        <f t="shared" si="3980"/>
        <v>#N/A</v>
      </c>
      <c r="L11204" s="1" t="e">
        <f t="shared" si="3981"/>
        <v>#N/A</v>
      </c>
      <c r="M11204" s="1" t="e">
        <f t="shared" si="3982"/>
        <v>#N/A</v>
      </c>
    </row>
    <row r="11205" spans="1:13" ht="37.5" customHeight="1">
      <c r="A11205" s="70" t="s">
        <v>79</v>
      </c>
      <c r="B11205" s="70"/>
      <c r="C11205" s="70"/>
      <c r="D11205" s="70"/>
      <c r="E11205" s="70"/>
    </row>
    <row r="11206" spans="1:13" ht="12" customHeight="1">
      <c r="A11206" s="33"/>
      <c r="B11206" s="33"/>
      <c r="C11206" s="33"/>
      <c r="D11206" s="33"/>
      <c r="E11206" s="33"/>
    </row>
    <row r="11207" spans="1:13" ht="30" customHeight="1">
      <c r="A11207" s="27" t="s">
        <v>73</v>
      </c>
      <c r="B11207" s="71" t="s">
        <v>60</v>
      </c>
      <c r="C11207" s="71"/>
      <c r="D11207" s="71" t="s">
        <v>61</v>
      </c>
      <c r="E11207" s="71"/>
      <c r="I11207" s="1" t="s">
        <v>26</v>
      </c>
      <c r="J11207" s="1" t="s">
        <v>25</v>
      </c>
      <c r="K11207" s="1" t="s">
        <v>194</v>
      </c>
      <c r="L11207" s="1" t="s">
        <v>195</v>
      </c>
      <c r="M11207" s="1" t="s">
        <v>196</v>
      </c>
    </row>
    <row r="11208" spans="1:13" ht="52.5" customHeight="1">
      <c r="A11208" s="29" t="str">
        <f>GRD!$N$4</f>
        <v>SELECT</v>
      </c>
      <c r="B11208" s="65" t="e">
        <f t="shared" ref="B11208:B11209" si="3983">HLOOKUP(D11208,$I$47:$M$49,$G11208,FALSE)</f>
        <v>#N/A</v>
      </c>
      <c r="C11208" s="66"/>
      <c r="D11208" s="67">
        <f>VLOOKUP($I11161,DATA!$A$1:$V$200,21,FALSE)</f>
        <v>0</v>
      </c>
      <c r="E11208" s="67"/>
      <c r="G11208" s="1">
        <v>2</v>
      </c>
      <c r="H11208" s="1" t="str">
        <f t="shared" ref="H11208:H11209" si="3984">A11208</f>
        <v>SELECT</v>
      </c>
      <c r="I11208" s="1" t="e">
        <f t="shared" ref="I11208:I11269" si="3985">VLOOKUP($H11208,$H$3:$M$15,2,FALSE)</f>
        <v>#N/A</v>
      </c>
      <c r="J11208" s="1" t="e">
        <f t="shared" ref="J11208:J11269" si="3986">VLOOKUP($H11208,$H$3:$M$15,3,FALSE)</f>
        <v>#N/A</v>
      </c>
      <c r="K11208" s="1" t="e">
        <f t="shared" ref="K11208:K11269" si="3987">VLOOKUP($H11208,$H$3:$M$15,4,FALSE)</f>
        <v>#N/A</v>
      </c>
      <c r="L11208" s="1" t="e">
        <f t="shared" ref="L11208:L11269" si="3988">VLOOKUP($H11208,$H$3:$M$15,5,FALSE)</f>
        <v>#N/A</v>
      </c>
      <c r="M11208" s="1" t="e">
        <f t="shared" ref="M11208:M11269" si="3989">VLOOKUP($H11208,$H$3:$M$15,6,FALSE)</f>
        <v>#N/A</v>
      </c>
    </row>
    <row r="11209" spans="1:13" ht="52.5" customHeight="1">
      <c r="A11209" s="29" t="str">
        <f>GRD!$O$4</f>
        <v>SELECT</v>
      </c>
      <c r="B11209" s="65" t="e">
        <f t="shared" si="3983"/>
        <v>#N/A</v>
      </c>
      <c r="C11209" s="66"/>
      <c r="D11209" s="67">
        <f>VLOOKUP($I11161,DATA!$A$1:$V$200,22,FALSE)</f>
        <v>0</v>
      </c>
      <c r="E11209" s="67"/>
      <c r="G11209" s="1">
        <v>3</v>
      </c>
      <c r="H11209" s="1" t="str">
        <f t="shared" si="3984"/>
        <v>SELECT</v>
      </c>
      <c r="I11209" s="1" t="e">
        <f t="shared" si="3985"/>
        <v>#N/A</v>
      </c>
      <c r="J11209" s="1" t="e">
        <f t="shared" si="3986"/>
        <v>#N/A</v>
      </c>
      <c r="K11209" s="1" t="e">
        <f t="shared" si="3987"/>
        <v>#N/A</v>
      </c>
      <c r="L11209" s="1" t="e">
        <f t="shared" si="3988"/>
        <v>#N/A</v>
      </c>
      <c r="M11209" s="1" t="e">
        <f t="shared" si="3989"/>
        <v>#N/A</v>
      </c>
    </row>
    <row r="11215" spans="1:13">
      <c r="A11215" s="64" t="s">
        <v>80</v>
      </c>
      <c r="B11215" s="64"/>
      <c r="C11215" s="64" t="s">
        <v>81</v>
      </c>
      <c r="D11215" s="64"/>
      <c r="E11215" s="64"/>
    </row>
    <row r="11216" spans="1:13">
      <c r="C11216" s="64" t="s">
        <v>82</v>
      </c>
      <c r="D11216" s="64"/>
      <c r="E11216" s="64"/>
    </row>
    <row r="11217" spans="1:13">
      <c r="A11217" s="1" t="s">
        <v>84</v>
      </c>
    </row>
    <row r="11219" spans="1:13">
      <c r="A11219" s="1" t="s">
        <v>83</v>
      </c>
    </row>
    <row r="11221" spans="1:13" s="21" customFormat="1" ht="18.75" customHeight="1">
      <c r="A11221" s="89" t="s">
        <v>34</v>
      </c>
      <c r="B11221" s="89"/>
      <c r="C11221" s="89"/>
      <c r="D11221" s="89"/>
      <c r="E11221" s="89"/>
      <c r="I11221" s="21">
        <f t="shared" ref="I11221" si="3990">I11161+1</f>
        <v>188</v>
      </c>
    </row>
    <row r="11222" spans="1:13" s="21" customFormat="1" ht="30" customHeight="1">
      <c r="A11222" s="90" t="s">
        <v>35</v>
      </c>
      <c r="B11222" s="90"/>
      <c r="C11222" s="90"/>
      <c r="D11222" s="90"/>
      <c r="E11222" s="90"/>
      <c r="H11222" s="1"/>
      <c r="I11222" s="1"/>
      <c r="J11222" s="1"/>
      <c r="K11222" s="1"/>
      <c r="L11222" s="1"/>
      <c r="M11222" s="1"/>
    </row>
    <row r="11223" spans="1:13" ht="18.75" customHeight="1">
      <c r="A11223" s="22" t="s">
        <v>49</v>
      </c>
      <c r="B11223" s="91" t="str">
        <f>IF((SCH!$B$2=""),"",SCH!$B$2)</f>
        <v/>
      </c>
      <c r="C11223" s="91"/>
      <c r="D11223" s="91"/>
      <c r="E11223" s="92"/>
    </row>
    <row r="11224" spans="1:13" ht="18.75" customHeight="1">
      <c r="A11224" s="23" t="s">
        <v>50</v>
      </c>
      <c r="B11224" s="82" t="str">
        <f>IF((SCH!$B$3=""),"",SCH!$B$3)</f>
        <v/>
      </c>
      <c r="C11224" s="82"/>
      <c r="D11224" s="82"/>
      <c r="E11224" s="83"/>
    </row>
    <row r="11225" spans="1:13" ht="18.75" customHeight="1">
      <c r="A11225" s="23" t="s">
        <v>56</v>
      </c>
      <c r="B11225" s="46" t="str">
        <f>IF((SCH!$B$4=""),"",SCH!$B$4)</f>
        <v/>
      </c>
      <c r="C11225" s="24" t="s">
        <v>57</v>
      </c>
      <c r="D11225" s="82" t="str">
        <f>IF((SCH!$B$5=""),"",SCH!$B$5)</f>
        <v/>
      </c>
      <c r="E11225" s="83"/>
    </row>
    <row r="11226" spans="1:13" ht="18.75" customHeight="1">
      <c r="A11226" s="23" t="s">
        <v>51</v>
      </c>
      <c r="B11226" s="82" t="str">
        <f>IF((SCH!$B$6=""),"",SCH!$B$6)</f>
        <v/>
      </c>
      <c r="C11226" s="82"/>
      <c r="D11226" s="82"/>
      <c r="E11226" s="83"/>
    </row>
    <row r="11227" spans="1:13" ht="18.75" customHeight="1">
      <c r="A11227" s="23" t="s">
        <v>52</v>
      </c>
      <c r="B11227" s="82" t="str">
        <f>IF((SCH!$B$7=""),"",SCH!$B$7)</f>
        <v/>
      </c>
      <c r="C11227" s="82"/>
      <c r="D11227" s="82"/>
      <c r="E11227" s="83"/>
    </row>
    <row r="11228" spans="1:13" ht="18.75" customHeight="1">
      <c r="A11228" s="25" t="s">
        <v>53</v>
      </c>
      <c r="B11228" s="84" t="str">
        <f>IF((SCH!$B$8=""),"",SCH!$B$8)</f>
        <v/>
      </c>
      <c r="C11228" s="84"/>
      <c r="D11228" s="84"/>
      <c r="E11228" s="85"/>
    </row>
    <row r="11229" spans="1:13" ht="26.25" customHeight="1">
      <c r="A11229" s="86" t="s">
        <v>36</v>
      </c>
      <c r="B11229" s="86"/>
      <c r="C11229" s="86"/>
      <c r="D11229" s="86"/>
      <c r="E11229" s="86"/>
    </row>
    <row r="11230" spans="1:13" s="21" customFormat="1" ht="15" customHeight="1">
      <c r="A11230" s="87" t="s">
        <v>37</v>
      </c>
      <c r="B11230" s="87"/>
      <c r="C11230" s="87"/>
      <c r="D11230" s="87"/>
      <c r="E11230" s="87"/>
      <c r="H11230" s="1"/>
      <c r="I11230" s="1"/>
      <c r="J11230" s="1"/>
      <c r="K11230" s="1"/>
      <c r="L11230" s="1"/>
      <c r="M11230" s="1"/>
    </row>
    <row r="11231" spans="1:13" s="21" customFormat="1">
      <c r="A11231" s="88" t="s">
        <v>38</v>
      </c>
      <c r="B11231" s="88"/>
      <c r="C11231" s="88"/>
      <c r="D11231" s="88"/>
      <c r="E11231" s="88"/>
      <c r="H11231" s="1"/>
      <c r="I11231" s="1"/>
      <c r="J11231" s="1"/>
      <c r="K11231" s="1"/>
      <c r="L11231" s="1"/>
      <c r="M11231" s="1"/>
    </row>
    <row r="11232" spans="1:13" ht="26.25" customHeight="1">
      <c r="A11232" s="72" t="s">
        <v>39</v>
      </c>
      <c r="B11232" s="72"/>
      <c r="C11232" s="72"/>
      <c r="D11232" s="72"/>
      <c r="E11232" s="72"/>
    </row>
    <row r="11233" spans="1:5" ht="23.25">
      <c r="A11233" s="5" t="s">
        <v>45</v>
      </c>
      <c r="B11233" s="45">
        <f>VLOOKUP($I11221,DATA!$A$1:$V$200,2,FALSE)</f>
        <v>0</v>
      </c>
      <c r="C11233" s="43" t="s">
        <v>48</v>
      </c>
      <c r="D11233" s="81">
        <f>VLOOKUP($I11221,DATA!$A$1:$V$200,3,FALSE)</f>
        <v>0</v>
      </c>
      <c r="E11233" s="81"/>
    </row>
    <row r="11234" spans="1:5" ht="23.25">
      <c r="A11234" s="5" t="s">
        <v>46</v>
      </c>
      <c r="B11234" s="79">
        <f>VLOOKUP($I11221,DATA!$A$1:$V$200,4,FALSE)</f>
        <v>0</v>
      </c>
      <c r="C11234" s="79"/>
      <c r="D11234" s="79"/>
      <c r="E11234" s="79"/>
    </row>
    <row r="11235" spans="1:5" ht="23.25">
      <c r="A11235" s="5" t="s">
        <v>47</v>
      </c>
      <c r="B11235" s="79">
        <f>VLOOKUP($I11221,DATA!$A$1:$V$200,5,FALSE)</f>
        <v>0</v>
      </c>
      <c r="C11235" s="79"/>
      <c r="D11235" s="79"/>
      <c r="E11235" s="79"/>
    </row>
    <row r="11236" spans="1:5" ht="23.25" customHeight="1">
      <c r="A11236" s="5" t="s">
        <v>40</v>
      </c>
      <c r="B11236" s="79">
        <f>VLOOKUP($I11221,DATA!$A$1:$V$200,6,FALSE)</f>
        <v>0</v>
      </c>
      <c r="C11236" s="79"/>
      <c r="D11236" s="79"/>
      <c r="E11236" s="79"/>
    </row>
    <row r="11237" spans="1:5" ht="23.25" customHeight="1">
      <c r="A11237" s="5" t="s">
        <v>41</v>
      </c>
      <c r="B11237" s="79">
        <f>VLOOKUP($I11221,DATA!$A$1:$V$200,7,FALSE)</f>
        <v>0</v>
      </c>
      <c r="C11237" s="79"/>
      <c r="D11237" s="79"/>
      <c r="E11237" s="79"/>
    </row>
    <row r="11238" spans="1:5" ht="23.25" customHeight="1">
      <c r="A11238" s="5" t="s">
        <v>42</v>
      </c>
      <c r="B11238" s="79">
        <f>VLOOKUP($I11221,DATA!$A$1:$V$200,8,FALSE)</f>
        <v>0</v>
      </c>
      <c r="C11238" s="79"/>
      <c r="D11238" s="79"/>
      <c r="E11238" s="79"/>
    </row>
    <row r="11239" spans="1:5" ht="25.5">
      <c r="A11239" s="5" t="s">
        <v>43</v>
      </c>
      <c r="B11239" s="79">
        <f>VLOOKUP($I11221,DATA!$A$1:$V$200,9,FALSE)</f>
        <v>0</v>
      </c>
      <c r="C11239" s="79"/>
      <c r="D11239" s="79"/>
      <c r="E11239" s="79"/>
    </row>
    <row r="11240" spans="1:5" ht="22.5" customHeight="1">
      <c r="A11240" s="80" t="s">
        <v>44</v>
      </c>
      <c r="B11240" s="80"/>
      <c r="C11240" s="80"/>
      <c r="D11240" s="80"/>
      <c r="E11240" s="80"/>
    </row>
    <row r="11241" spans="1:5" ht="18.75" customHeight="1">
      <c r="A11241" s="72" t="s">
        <v>58</v>
      </c>
      <c r="B11241" s="72"/>
      <c r="C11241" s="72"/>
      <c r="D11241" s="72"/>
      <c r="E11241" s="72"/>
    </row>
    <row r="11242" spans="1:5" ht="22.5" customHeight="1">
      <c r="A11242" s="26" t="s">
        <v>74</v>
      </c>
    </row>
    <row r="11243" spans="1:5" ht="18" customHeight="1">
      <c r="A11243" s="44" t="s">
        <v>59</v>
      </c>
      <c r="B11243" s="73" t="s">
        <v>60</v>
      </c>
      <c r="C11243" s="74"/>
      <c r="D11243" s="73" t="s">
        <v>61</v>
      </c>
      <c r="E11243" s="74"/>
    </row>
    <row r="11244" spans="1:5" ht="37.5" customHeight="1">
      <c r="A11244" s="28" t="s">
        <v>62</v>
      </c>
      <c r="B11244" s="65" t="e">
        <f t="shared" ref="B11244" si="3991">HLOOKUP(D11244,$I$23:$M$32,2,FALSE)</f>
        <v>#N/A</v>
      </c>
      <c r="C11244" s="66"/>
      <c r="D11244" s="68">
        <f>VLOOKUP($I11221,DATA!$A$1:$V$200,10,FALSE)</f>
        <v>0</v>
      </c>
      <c r="E11244" s="69"/>
    </row>
    <row r="11245" spans="1:5" ht="37.5" customHeight="1">
      <c r="A11245" s="28" t="s">
        <v>63</v>
      </c>
      <c r="B11245" s="65" t="e">
        <f t="shared" ref="B11245" si="3992">HLOOKUP(D11244,$I$23:$M$32,3,FALSE)</f>
        <v>#N/A</v>
      </c>
      <c r="C11245" s="66"/>
      <c r="D11245" s="68">
        <f>VLOOKUP($I11221,DATA!$A$1:$V$200,11,FALSE)</f>
        <v>0</v>
      </c>
      <c r="E11245" s="69"/>
    </row>
    <row r="11246" spans="1:5" ht="37.5" customHeight="1">
      <c r="A11246" s="28" t="s">
        <v>64</v>
      </c>
      <c r="B11246" s="65" t="e">
        <f t="shared" ref="B11246" si="3993">HLOOKUP(D11244,$I$23:$M$32,4,FALSE)</f>
        <v>#N/A</v>
      </c>
      <c r="C11246" s="66"/>
      <c r="D11246" s="68">
        <f>VLOOKUP($I11221,DATA!$A$1:$V$200,12,FALSE)</f>
        <v>0</v>
      </c>
      <c r="E11246" s="69"/>
    </row>
    <row r="11247" spans="1:5" ht="21.75" customHeight="1">
      <c r="A11247" s="26" t="s">
        <v>75</v>
      </c>
    </row>
    <row r="11248" spans="1:5" ht="18" customHeight="1">
      <c r="A11248" s="75" t="s">
        <v>65</v>
      </c>
      <c r="B11248" s="73" t="s">
        <v>60</v>
      </c>
      <c r="C11248" s="74"/>
      <c r="D11248" s="73" t="s">
        <v>61</v>
      </c>
      <c r="E11248" s="74"/>
    </row>
    <row r="11249" spans="1:13" ht="37.5" customHeight="1">
      <c r="A11249" s="76"/>
      <c r="B11249" s="65" t="e">
        <f t="shared" ref="B11249" si="3994">HLOOKUP(D11244,$I$23:$M$32,5,FALSE)</f>
        <v>#N/A</v>
      </c>
      <c r="C11249" s="66"/>
      <c r="D11249" s="68">
        <f>VLOOKUP($I11221,DATA!$A$1:$V$200,13,FALSE)</f>
        <v>0</v>
      </c>
      <c r="E11249" s="69"/>
    </row>
    <row r="11250" spans="1:13" ht="22.5" customHeight="1">
      <c r="A11250" s="26" t="s">
        <v>76</v>
      </c>
    </row>
    <row r="11251" spans="1:13" ht="18" customHeight="1">
      <c r="A11251" s="77" t="s">
        <v>66</v>
      </c>
      <c r="B11251" s="73" t="s">
        <v>60</v>
      </c>
      <c r="C11251" s="74"/>
      <c r="D11251" s="73" t="s">
        <v>61</v>
      </c>
      <c r="E11251" s="74"/>
    </row>
    <row r="11252" spans="1:13" ht="37.5" customHeight="1">
      <c r="A11252" s="78"/>
      <c r="B11252" s="65" t="e">
        <f t="shared" ref="B11252" si="3995">HLOOKUP(D11244,$I$23:$M$32,6,FALSE)</f>
        <v>#N/A</v>
      </c>
      <c r="C11252" s="66"/>
      <c r="D11252" s="68">
        <f>VLOOKUP($I11221,DATA!$A$1:$V$200,14,FALSE)</f>
        <v>0</v>
      </c>
      <c r="E11252" s="69"/>
    </row>
    <row r="11253" spans="1:13" ht="22.5" customHeight="1">
      <c r="A11253" s="26" t="s">
        <v>77</v>
      </c>
    </row>
    <row r="11254" spans="1:13" ht="30" customHeight="1">
      <c r="A11254" s="27" t="s">
        <v>67</v>
      </c>
      <c r="B11254" s="73" t="s">
        <v>60</v>
      </c>
      <c r="C11254" s="74"/>
      <c r="D11254" s="73" t="s">
        <v>61</v>
      </c>
      <c r="E11254" s="74"/>
    </row>
    <row r="11255" spans="1:13" ht="37.5" customHeight="1">
      <c r="A11255" s="28" t="s">
        <v>68</v>
      </c>
      <c r="B11255" s="65" t="e">
        <f t="shared" ref="B11255" si="3996">HLOOKUP(D11244,$I$23:$M$32,7,FALSE)</f>
        <v>#N/A</v>
      </c>
      <c r="C11255" s="66"/>
      <c r="D11255" s="68">
        <f>VLOOKUP($I11221,DATA!$A$1:$V$200,15,FALSE)</f>
        <v>0</v>
      </c>
      <c r="E11255" s="69"/>
    </row>
    <row r="11256" spans="1:13" ht="37.5" customHeight="1">
      <c r="A11256" s="28" t="s">
        <v>69</v>
      </c>
      <c r="B11256" s="65" t="e">
        <f t="shared" ref="B11256" si="3997">HLOOKUP(D11244,$I$23:$M$32,8,FALSE)</f>
        <v>#N/A</v>
      </c>
      <c r="C11256" s="66"/>
      <c r="D11256" s="68">
        <f>VLOOKUP($I11221,DATA!$A$1:$V$200,16,FALSE)</f>
        <v>0</v>
      </c>
      <c r="E11256" s="69"/>
    </row>
    <row r="11257" spans="1:13" ht="45" customHeight="1">
      <c r="A11257" s="29" t="s">
        <v>70</v>
      </c>
      <c r="B11257" s="65" t="e">
        <f t="shared" ref="B11257" si="3998">HLOOKUP(D11244,$I$23:$M$32,9,FALSE)</f>
        <v>#N/A</v>
      </c>
      <c r="C11257" s="66"/>
      <c r="D11257" s="68">
        <f>VLOOKUP($I11221,DATA!$A$1:$V$200,17,FALSE)</f>
        <v>0</v>
      </c>
      <c r="E11257" s="69"/>
    </row>
    <row r="11258" spans="1:13" ht="37.5" customHeight="1">
      <c r="A11258" s="28" t="s">
        <v>71</v>
      </c>
      <c r="B11258" s="65" t="e">
        <f t="shared" ref="B11258" si="3999">HLOOKUP(D11244,$I$23:$M$32,10,FALSE)</f>
        <v>#N/A</v>
      </c>
      <c r="C11258" s="66"/>
      <c r="D11258" s="68">
        <f>VLOOKUP($I11221,DATA!$A$1:$V$200,18,FALSE)</f>
        <v>0</v>
      </c>
      <c r="E11258" s="69"/>
    </row>
    <row r="11259" spans="1:13" ht="37.5" customHeight="1">
      <c r="A11259" s="30"/>
      <c r="B11259" s="31"/>
      <c r="C11259" s="31"/>
      <c r="D11259" s="32"/>
      <c r="E11259" s="32"/>
    </row>
    <row r="11260" spans="1:13" ht="18.75" customHeight="1">
      <c r="A11260" s="72" t="s">
        <v>72</v>
      </c>
      <c r="B11260" s="72"/>
      <c r="C11260" s="72"/>
      <c r="D11260" s="72"/>
      <c r="E11260" s="72"/>
    </row>
    <row r="11261" spans="1:13" ht="22.5" customHeight="1">
      <c r="A11261" s="26" t="s">
        <v>78</v>
      </c>
    </row>
    <row r="11262" spans="1:13" ht="30" customHeight="1">
      <c r="A11262" s="27" t="s">
        <v>73</v>
      </c>
      <c r="B11262" s="73" t="s">
        <v>60</v>
      </c>
      <c r="C11262" s="74"/>
      <c r="D11262" s="73" t="s">
        <v>61</v>
      </c>
      <c r="E11262" s="74"/>
      <c r="I11262" s="1" t="s">
        <v>26</v>
      </c>
      <c r="J11262" s="1" t="s">
        <v>25</v>
      </c>
      <c r="K11262" s="1" t="s">
        <v>194</v>
      </c>
      <c r="L11262" s="1" t="s">
        <v>195</v>
      </c>
      <c r="M11262" s="1" t="s">
        <v>196</v>
      </c>
    </row>
    <row r="11263" spans="1:13" ht="52.5" customHeight="1">
      <c r="A11263" s="29" t="str">
        <f>GRD!$L$4</f>
        <v>SELECT</v>
      </c>
      <c r="B11263" s="65" t="e">
        <f t="shared" ref="B11263:B11264" si="4000">HLOOKUP(D11263,$I$42:$M$44,$G11263,FALSE)</f>
        <v>#N/A</v>
      </c>
      <c r="C11263" s="66"/>
      <c r="D11263" s="68">
        <f>VLOOKUP($I11221,DATA!$A$1:$V$200,19,FALSE)</f>
        <v>0</v>
      </c>
      <c r="E11263" s="69"/>
      <c r="G11263" s="1">
        <v>2</v>
      </c>
      <c r="H11263" s="1" t="str">
        <f t="shared" ref="H11263:H11264" si="4001">A11263</f>
        <v>SELECT</v>
      </c>
      <c r="I11263" s="1" t="e">
        <f t="shared" ref="I11263:I11264" si="4002">VLOOKUP($H11263,$H$3:$M$15,2,FALSE)</f>
        <v>#N/A</v>
      </c>
      <c r="J11263" s="1" t="e">
        <f t="shared" ref="J11263:J11264" si="4003">VLOOKUP($H11263,$H$3:$M$15,3,FALSE)</f>
        <v>#N/A</v>
      </c>
      <c r="K11263" s="1" t="e">
        <f t="shared" ref="K11263:K11264" si="4004">VLOOKUP($H11263,$H$3:$M$15,4,FALSE)</f>
        <v>#N/A</v>
      </c>
      <c r="L11263" s="1" t="e">
        <f t="shared" ref="L11263:L11264" si="4005">VLOOKUP($H11263,$H$3:$M$15,5,FALSE)</f>
        <v>#N/A</v>
      </c>
      <c r="M11263" s="1" t="e">
        <f t="shared" ref="M11263:M11264" si="4006">VLOOKUP($H11263,$H$3:$M$15,6,FALSE)</f>
        <v>#N/A</v>
      </c>
    </row>
    <row r="11264" spans="1:13" ht="52.5" customHeight="1">
      <c r="A11264" s="29" t="str">
        <f>GRD!$M$4</f>
        <v>SELECT</v>
      </c>
      <c r="B11264" s="65" t="e">
        <f t="shared" si="4000"/>
        <v>#N/A</v>
      </c>
      <c r="C11264" s="66"/>
      <c r="D11264" s="68">
        <f>VLOOKUP($I11221,DATA!$A$1:$V$200,20,FALSE)</f>
        <v>0</v>
      </c>
      <c r="E11264" s="69"/>
      <c r="G11264" s="1">
        <v>3</v>
      </c>
      <c r="H11264" s="1" t="str">
        <f t="shared" si="4001"/>
        <v>SELECT</v>
      </c>
      <c r="I11264" s="1" t="e">
        <f t="shared" si="4002"/>
        <v>#N/A</v>
      </c>
      <c r="J11264" s="1" t="e">
        <f t="shared" si="4003"/>
        <v>#N/A</v>
      </c>
      <c r="K11264" s="1" t="e">
        <f t="shared" si="4004"/>
        <v>#N/A</v>
      </c>
      <c r="L11264" s="1" t="e">
        <f t="shared" si="4005"/>
        <v>#N/A</v>
      </c>
      <c r="M11264" s="1" t="e">
        <f t="shared" si="4006"/>
        <v>#N/A</v>
      </c>
    </row>
    <row r="11265" spans="1:13" ht="37.5" customHeight="1">
      <c r="A11265" s="70" t="s">
        <v>79</v>
      </c>
      <c r="B11265" s="70"/>
      <c r="C11265" s="70"/>
      <c r="D11265" s="70"/>
      <c r="E11265" s="70"/>
    </row>
    <row r="11266" spans="1:13" ht="12" customHeight="1">
      <c r="A11266" s="33"/>
      <c r="B11266" s="33"/>
      <c r="C11266" s="33"/>
      <c r="D11266" s="33"/>
      <c r="E11266" s="33"/>
    </row>
    <row r="11267" spans="1:13" ht="30" customHeight="1">
      <c r="A11267" s="27" t="s">
        <v>73</v>
      </c>
      <c r="B11267" s="71" t="s">
        <v>60</v>
      </c>
      <c r="C11267" s="71"/>
      <c r="D11267" s="71" t="s">
        <v>61</v>
      </c>
      <c r="E11267" s="71"/>
      <c r="I11267" s="1" t="s">
        <v>26</v>
      </c>
      <c r="J11267" s="1" t="s">
        <v>25</v>
      </c>
      <c r="K11267" s="1" t="s">
        <v>194</v>
      </c>
      <c r="L11267" s="1" t="s">
        <v>195</v>
      </c>
      <c r="M11267" s="1" t="s">
        <v>196</v>
      </c>
    </row>
    <row r="11268" spans="1:13" ht="52.5" customHeight="1">
      <c r="A11268" s="29" t="str">
        <f>GRD!$N$4</f>
        <v>SELECT</v>
      </c>
      <c r="B11268" s="65" t="e">
        <f t="shared" ref="B11268:B11269" si="4007">HLOOKUP(D11268,$I$47:$M$49,$G11268,FALSE)</f>
        <v>#N/A</v>
      </c>
      <c r="C11268" s="66"/>
      <c r="D11268" s="67">
        <f>VLOOKUP($I11221,DATA!$A$1:$V$200,21,FALSE)</f>
        <v>0</v>
      </c>
      <c r="E11268" s="67"/>
      <c r="G11268" s="1">
        <v>2</v>
      </c>
      <c r="H11268" s="1" t="str">
        <f t="shared" ref="H11268:H11269" si="4008">A11268</f>
        <v>SELECT</v>
      </c>
      <c r="I11268" s="1" t="e">
        <f t="shared" si="3985"/>
        <v>#N/A</v>
      </c>
      <c r="J11268" s="1" t="e">
        <f t="shared" si="3986"/>
        <v>#N/A</v>
      </c>
      <c r="K11268" s="1" t="e">
        <f t="shared" si="3987"/>
        <v>#N/A</v>
      </c>
      <c r="L11268" s="1" t="e">
        <f t="shared" si="3988"/>
        <v>#N/A</v>
      </c>
      <c r="M11268" s="1" t="e">
        <f t="shared" si="3989"/>
        <v>#N/A</v>
      </c>
    </row>
    <row r="11269" spans="1:13" ht="52.5" customHeight="1">
      <c r="A11269" s="29" t="str">
        <f>GRD!$O$4</f>
        <v>SELECT</v>
      </c>
      <c r="B11269" s="65" t="e">
        <f t="shared" si="4007"/>
        <v>#N/A</v>
      </c>
      <c r="C11269" s="66"/>
      <c r="D11269" s="67">
        <f>VLOOKUP($I11221,DATA!$A$1:$V$200,22,FALSE)</f>
        <v>0</v>
      </c>
      <c r="E11269" s="67"/>
      <c r="G11269" s="1">
        <v>3</v>
      </c>
      <c r="H11269" s="1" t="str">
        <f t="shared" si="4008"/>
        <v>SELECT</v>
      </c>
      <c r="I11269" s="1" t="e">
        <f t="shared" si="3985"/>
        <v>#N/A</v>
      </c>
      <c r="J11269" s="1" t="e">
        <f t="shared" si="3986"/>
        <v>#N/A</v>
      </c>
      <c r="K11269" s="1" t="e">
        <f t="shared" si="3987"/>
        <v>#N/A</v>
      </c>
      <c r="L11269" s="1" t="e">
        <f t="shared" si="3988"/>
        <v>#N/A</v>
      </c>
      <c r="M11269" s="1" t="e">
        <f t="shared" si="3989"/>
        <v>#N/A</v>
      </c>
    </row>
    <row r="11275" spans="1:13">
      <c r="A11275" s="64" t="s">
        <v>80</v>
      </c>
      <c r="B11275" s="64"/>
      <c r="C11275" s="64" t="s">
        <v>81</v>
      </c>
      <c r="D11275" s="64"/>
      <c r="E11275" s="64"/>
    </row>
    <row r="11276" spans="1:13">
      <c r="C11276" s="64" t="s">
        <v>82</v>
      </c>
      <c r="D11276" s="64"/>
      <c r="E11276" s="64"/>
    </row>
    <row r="11277" spans="1:13">
      <c r="A11277" s="1" t="s">
        <v>84</v>
      </c>
    </row>
    <row r="11279" spans="1:13">
      <c r="A11279" s="1" t="s">
        <v>83</v>
      </c>
    </row>
    <row r="11281" spans="1:13" s="21" customFormat="1" ht="18.75" customHeight="1">
      <c r="A11281" s="89" t="s">
        <v>34</v>
      </c>
      <c r="B11281" s="89"/>
      <c r="C11281" s="89"/>
      <c r="D11281" s="89"/>
      <c r="E11281" s="89"/>
      <c r="I11281" s="21">
        <f t="shared" ref="I11281" si="4009">I11221+1</f>
        <v>189</v>
      </c>
    </row>
    <row r="11282" spans="1:13" s="21" customFormat="1" ht="30" customHeight="1">
      <c r="A11282" s="90" t="s">
        <v>35</v>
      </c>
      <c r="B11282" s="90"/>
      <c r="C11282" s="90"/>
      <c r="D11282" s="90"/>
      <c r="E11282" s="90"/>
      <c r="H11282" s="1"/>
      <c r="I11282" s="1"/>
      <c r="J11282" s="1"/>
      <c r="K11282" s="1"/>
      <c r="L11282" s="1"/>
      <c r="M11282" s="1"/>
    </row>
    <row r="11283" spans="1:13" ht="18.75" customHeight="1">
      <c r="A11283" s="22" t="s">
        <v>49</v>
      </c>
      <c r="B11283" s="91" t="str">
        <f>IF((SCH!$B$2=""),"",SCH!$B$2)</f>
        <v/>
      </c>
      <c r="C11283" s="91"/>
      <c r="D11283" s="91"/>
      <c r="E11283" s="92"/>
    </row>
    <row r="11284" spans="1:13" ht="18.75" customHeight="1">
      <c r="A11284" s="23" t="s">
        <v>50</v>
      </c>
      <c r="B11284" s="82" t="str">
        <f>IF((SCH!$B$3=""),"",SCH!$B$3)</f>
        <v/>
      </c>
      <c r="C11284" s="82"/>
      <c r="D11284" s="82"/>
      <c r="E11284" s="83"/>
    </row>
    <row r="11285" spans="1:13" ht="18.75" customHeight="1">
      <c r="A11285" s="23" t="s">
        <v>56</v>
      </c>
      <c r="B11285" s="46" t="str">
        <f>IF((SCH!$B$4=""),"",SCH!$B$4)</f>
        <v/>
      </c>
      <c r="C11285" s="24" t="s">
        <v>57</v>
      </c>
      <c r="D11285" s="82" t="str">
        <f>IF((SCH!$B$5=""),"",SCH!$B$5)</f>
        <v/>
      </c>
      <c r="E11285" s="83"/>
    </row>
    <row r="11286" spans="1:13" ht="18.75" customHeight="1">
      <c r="A11286" s="23" t="s">
        <v>51</v>
      </c>
      <c r="B11286" s="82" t="str">
        <f>IF((SCH!$B$6=""),"",SCH!$B$6)</f>
        <v/>
      </c>
      <c r="C11286" s="82"/>
      <c r="D11286" s="82"/>
      <c r="E11286" s="83"/>
    </row>
    <row r="11287" spans="1:13" ht="18.75" customHeight="1">
      <c r="A11287" s="23" t="s">
        <v>52</v>
      </c>
      <c r="B11287" s="82" t="str">
        <f>IF((SCH!$B$7=""),"",SCH!$B$7)</f>
        <v/>
      </c>
      <c r="C11287" s="82"/>
      <c r="D11287" s="82"/>
      <c r="E11287" s="83"/>
    </row>
    <row r="11288" spans="1:13" ht="18.75" customHeight="1">
      <c r="A11288" s="25" t="s">
        <v>53</v>
      </c>
      <c r="B11288" s="84" t="str">
        <f>IF((SCH!$B$8=""),"",SCH!$B$8)</f>
        <v/>
      </c>
      <c r="C11288" s="84"/>
      <c r="D11288" s="84"/>
      <c r="E11288" s="85"/>
    </row>
    <row r="11289" spans="1:13" ht="26.25" customHeight="1">
      <c r="A11289" s="86" t="s">
        <v>36</v>
      </c>
      <c r="B11289" s="86"/>
      <c r="C11289" s="86"/>
      <c r="D11289" s="86"/>
      <c r="E11289" s="86"/>
    </row>
    <row r="11290" spans="1:13" s="21" customFormat="1" ht="15" customHeight="1">
      <c r="A11290" s="87" t="s">
        <v>37</v>
      </c>
      <c r="B11290" s="87"/>
      <c r="C11290" s="87"/>
      <c r="D11290" s="87"/>
      <c r="E11290" s="87"/>
      <c r="H11290" s="1"/>
      <c r="I11290" s="1"/>
      <c r="J11290" s="1"/>
      <c r="K11290" s="1"/>
      <c r="L11290" s="1"/>
      <c r="M11290" s="1"/>
    </row>
    <row r="11291" spans="1:13" s="21" customFormat="1">
      <c r="A11291" s="88" t="s">
        <v>38</v>
      </c>
      <c r="B11291" s="88"/>
      <c r="C11291" s="88"/>
      <c r="D11291" s="88"/>
      <c r="E11291" s="88"/>
      <c r="H11291" s="1"/>
      <c r="I11291" s="1"/>
      <c r="J11291" s="1"/>
      <c r="K11291" s="1"/>
      <c r="L11291" s="1"/>
      <c r="M11291" s="1"/>
    </row>
    <row r="11292" spans="1:13" ht="26.25" customHeight="1">
      <c r="A11292" s="72" t="s">
        <v>39</v>
      </c>
      <c r="B11292" s="72"/>
      <c r="C11292" s="72"/>
      <c r="D11292" s="72"/>
      <c r="E11292" s="72"/>
    </row>
    <row r="11293" spans="1:13" ht="23.25">
      <c r="A11293" s="5" t="s">
        <v>45</v>
      </c>
      <c r="B11293" s="45">
        <f>VLOOKUP($I11281,DATA!$A$1:$V$200,2,FALSE)</f>
        <v>0</v>
      </c>
      <c r="C11293" s="43" t="s">
        <v>48</v>
      </c>
      <c r="D11293" s="81">
        <f>VLOOKUP($I11281,DATA!$A$1:$V$200,3,FALSE)</f>
        <v>0</v>
      </c>
      <c r="E11293" s="81"/>
    </row>
    <row r="11294" spans="1:13" ht="23.25">
      <c r="A11294" s="5" t="s">
        <v>46</v>
      </c>
      <c r="B11294" s="79">
        <f>VLOOKUP($I11281,DATA!$A$1:$V$200,4,FALSE)</f>
        <v>0</v>
      </c>
      <c r="C11294" s="79"/>
      <c r="D11294" s="79"/>
      <c r="E11294" s="79"/>
    </row>
    <row r="11295" spans="1:13" ht="23.25">
      <c r="A11295" s="5" t="s">
        <v>47</v>
      </c>
      <c r="B11295" s="79">
        <f>VLOOKUP($I11281,DATA!$A$1:$V$200,5,FALSE)</f>
        <v>0</v>
      </c>
      <c r="C11295" s="79"/>
      <c r="D11295" s="79"/>
      <c r="E11295" s="79"/>
    </row>
    <row r="11296" spans="1:13" ht="23.25" customHeight="1">
      <c r="A11296" s="5" t="s">
        <v>40</v>
      </c>
      <c r="B11296" s="79">
        <f>VLOOKUP($I11281,DATA!$A$1:$V$200,6,FALSE)</f>
        <v>0</v>
      </c>
      <c r="C11296" s="79"/>
      <c r="D11296" s="79"/>
      <c r="E11296" s="79"/>
    </row>
    <row r="11297" spans="1:5" ht="23.25" customHeight="1">
      <c r="A11297" s="5" t="s">
        <v>41</v>
      </c>
      <c r="B11297" s="79">
        <f>VLOOKUP($I11281,DATA!$A$1:$V$200,7,FALSE)</f>
        <v>0</v>
      </c>
      <c r="C11297" s="79"/>
      <c r="D11297" s="79"/>
      <c r="E11297" s="79"/>
    </row>
    <row r="11298" spans="1:5" ht="23.25" customHeight="1">
      <c r="A11298" s="5" t="s">
        <v>42</v>
      </c>
      <c r="B11298" s="79">
        <f>VLOOKUP($I11281,DATA!$A$1:$V$200,8,FALSE)</f>
        <v>0</v>
      </c>
      <c r="C11298" s="79"/>
      <c r="D11298" s="79"/>
      <c r="E11298" s="79"/>
    </row>
    <row r="11299" spans="1:5" ht="25.5">
      <c r="A11299" s="5" t="s">
        <v>43</v>
      </c>
      <c r="B11299" s="79">
        <f>VLOOKUP($I11281,DATA!$A$1:$V$200,9,FALSE)</f>
        <v>0</v>
      </c>
      <c r="C11299" s="79"/>
      <c r="D11299" s="79"/>
      <c r="E11299" s="79"/>
    </row>
    <row r="11300" spans="1:5" ht="22.5" customHeight="1">
      <c r="A11300" s="80" t="s">
        <v>44</v>
      </c>
      <c r="B11300" s="80"/>
      <c r="C11300" s="80"/>
      <c r="D11300" s="80"/>
      <c r="E11300" s="80"/>
    </row>
    <row r="11301" spans="1:5" ht="18.75" customHeight="1">
      <c r="A11301" s="72" t="s">
        <v>58</v>
      </c>
      <c r="B11301" s="72"/>
      <c r="C11301" s="72"/>
      <c r="D11301" s="72"/>
      <c r="E11301" s="72"/>
    </row>
    <row r="11302" spans="1:5" ht="22.5" customHeight="1">
      <c r="A11302" s="26" t="s">
        <v>74</v>
      </c>
    </row>
    <row r="11303" spans="1:5" ht="18" customHeight="1">
      <c r="A11303" s="44" t="s">
        <v>59</v>
      </c>
      <c r="B11303" s="73" t="s">
        <v>60</v>
      </c>
      <c r="C11303" s="74"/>
      <c r="D11303" s="73" t="s">
        <v>61</v>
      </c>
      <c r="E11303" s="74"/>
    </row>
    <row r="11304" spans="1:5" ht="37.5" customHeight="1">
      <c r="A11304" s="28" t="s">
        <v>62</v>
      </c>
      <c r="B11304" s="65" t="e">
        <f t="shared" ref="B11304" si="4010">HLOOKUP(D11304,$I$23:$M$32,2,FALSE)</f>
        <v>#N/A</v>
      </c>
      <c r="C11304" s="66"/>
      <c r="D11304" s="68">
        <f>VLOOKUP($I11281,DATA!$A$1:$V$200,10,FALSE)</f>
        <v>0</v>
      </c>
      <c r="E11304" s="69"/>
    </row>
    <row r="11305" spans="1:5" ht="37.5" customHeight="1">
      <c r="A11305" s="28" t="s">
        <v>63</v>
      </c>
      <c r="B11305" s="65" t="e">
        <f t="shared" ref="B11305" si="4011">HLOOKUP(D11304,$I$23:$M$32,3,FALSE)</f>
        <v>#N/A</v>
      </c>
      <c r="C11305" s="66"/>
      <c r="D11305" s="68">
        <f>VLOOKUP($I11281,DATA!$A$1:$V$200,11,FALSE)</f>
        <v>0</v>
      </c>
      <c r="E11305" s="69"/>
    </row>
    <row r="11306" spans="1:5" ht="37.5" customHeight="1">
      <c r="A11306" s="28" t="s">
        <v>64</v>
      </c>
      <c r="B11306" s="65" t="e">
        <f t="shared" ref="B11306" si="4012">HLOOKUP(D11304,$I$23:$M$32,4,FALSE)</f>
        <v>#N/A</v>
      </c>
      <c r="C11306" s="66"/>
      <c r="D11306" s="68">
        <f>VLOOKUP($I11281,DATA!$A$1:$V$200,12,FALSE)</f>
        <v>0</v>
      </c>
      <c r="E11306" s="69"/>
    </row>
    <row r="11307" spans="1:5" ht="21.75" customHeight="1">
      <c r="A11307" s="26" t="s">
        <v>75</v>
      </c>
    </row>
    <row r="11308" spans="1:5" ht="18" customHeight="1">
      <c r="A11308" s="75" t="s">
        <v>65</v>
      </c>
      <c r="B11308" s="73" t="s">
        <v>60</v>
      </c>
      <c r="C11308" s="74"/>
      <c r="D11308" s="73" t="s">
        <v>61</v>
      </c>
      <c r="E11308" s="74"/>
    </row>
    <row r="11309" spans="1:5" ht="37.5" customHeight="1">
      <c r="A11309" s="76"/>
      <c r="B11309" s="65" t="e">
        <f t="shared" ref="B11309" si="4013">HLOOKUP(D11304,$I$23:$M$32,5,FALSE)</f>
        <v>#N/A</v>
      </c>
      <c r="C11309" s="66"/>
      <c r="D11309" s="68">
        <f>VLOOKUP($I11281,DATA!$A$1:$V$200,13,FALSE)</f>
        <v>0</v>
      </c>
      <c r="E11309" s="69"/>
    </row>
    <row r="11310" spans="1:5" ht="22.5" customHeight="1">
      <c r="A11310" s="26" t="s">
        <v>76</v>
      </c>
    </row>
    <row r="11311" spans="1:5" ht="18" customHeight="1">
      <c r="A11311" s="77" t="s">
        <v>66</v>
      </c>
      <c r="B11311" s="73" t="s">
        <v>60</v>
      </c>
      <c r="C11311" s="74"/>
      <c r="D11311" s="73" t="s">
        <v>61</v>
      </c>
      <c r="E11311" s="74"/>
    </row>
    <row r="11312" spans="1:5" ht="37.5" customHeight="1">
      <c r="A11312" s="78"/>
      <c r="B11312" s="65" t="e">
        <f t="shared" ref="B11312" si="4014">HLOOKUP(D11304,$I$23:$M$32,6,FALSE)</f>
        <v>#N/A</v>
      </c>
      <c r="C11312" s="66"/>
      <c r="D11312" s="68">
        <f>VLOOKUP($I11281,DATA!$A$1:$V$200,14,FALSE)</f>
        <v>0</v>
      </c>
      <c r="E11312" s="69"/>
    </row>
    <row r="11313" spans="1:13" ht="22.5" customHeight="1">
      <c r="A11313" s="26" t="s">
        <v>77</v>
      </c>
    </row>
    <row r="11314" spans="1:13" ht="30" customHeight="1">
      <c r="A11314" s="27" t="s">
        <v>67</v>
      </c>
      <c r="B11314" s="73" t="s">
        <v>60</v>
      </c>
      <c r="C11314" s="74"/>
      <c r="D11314" s="73" t="s">
        <v>61</v>
      </c>
      <c r="E11314" s="74"/>
    </row>
    <row r="11315" spans="1:13" ht="37.5" customHeight="1">
      <c r="A11315" s="28" t="s">
        <v>68</v>
      </c>
      <c r="B11315" s="65" t="e">
        <f t="shared" ref="B11315" si="4015">HLOOKUP(D11304,$I$23:$M$32,7,FALSE)</f>
        <v>#N/A</v>
      </c>
      <c r="C11315" s="66"/>
      <c r="D11315" s="68">
        <f>VLOOKUP($I11281,DATA!$A$1:$V$200,15,FALSE)</f>
        <v>0</v>
      </c>
      <c r="E11315" s="69"/>
    </row>
    <row r="11316" spans="1:13" ht="37.5" customHeight="1">
      <c r="A11316" s="28" t="s">
        <v>69</v>
      </c>
      <c r="B11316" s="65" t="e">
        <f t="shared" ref="B11316" si="4016">HLOOKUP(D11304,$I$23:$M$32,8,FALSE)</f>
        <v>#N/A</v>
      </c>
      <c r="C11316" s="66"/>
      <c r="D11316" s="68">
        <f>VLOOKUP($I11281,DATA!$A$1:$V$200,16,FALSE)</f>
        <v>0</v>
      </c>
      <c r="E11316" s="69"/>
    </row>
    <row r="11317" spans="1:13" ht="45" customHeight="1">
      <c r="A11317" s="29" t="s">
        <v>70</v>
      </c>
      <c r="B11317" s="65" t="e">
        <f t="shared" ref="B11317" si="4017">HLOOKUP(D11304,$I$23:$M$32,9,FALSE)</f>
        <v>#N/A</v>
      </c>
      <c r="C11317" s="66"/>
      <c r="D11317" s="68">
        <f>VLOOKUP($I11281,DATA!$A$1:$V$200,17,FALSE)</f>
        <v>0</v>
      </c>
      <c r="E11317" s="69"/>
    </row>
    <row r="11318" spans="1:13" ht="37.5" customHeight="1">
      <c r="A11318" s="28" t="s">
        <v>71</v>
      </c>
      <c r="B11318" s="65" t="e">
        <f t="shared" ref="B11318" si="4018">HLOOKUP(D11304,$I$23:$M$32,10,FALSE)</f>
        <v>#N/A</v>
      </c>
      <c r="C11318" s="66"/>
      <c r="D11318" s="68">
        <f>VLOOKUP($I11281,DATA!$A$1:$V$200,18,FALSE)</f>
        <v>0</v>
      </c>
      <c r="E11318" s="69"/>
    </row>
    <row r="11319" spans="1:13" ht="37.5" customHeight="1">
      <c r="A11319" s="30"/>
      <c r="B11319" s="31"/>
      <c r="C11319" s="31"/>
      <c r="D11319" s="32"/>
      <c r="E11319" s="32"/>
    </row>
    <row r="11320" spans="1:13" ht="18.75" customHeight="1">
      <c r="A11320" s="72" t="s">
        <v>72</v>
      </c>
      <c r="B11320" s="72"/>
      <c r="C11320" s="72"/>
      <c r="D11320" s="72"/>
      <c r="E11320" s="72"/>
    </row>
    <row r="11321" spans="1:13" ht="22.5" customHeight="1">
      <c r="A11321" s="26" t="s">
        <v>78</v>
      </c>
    </row>
    <row r="11322" spans="1:13" ht="30" customHeight="1">
      <c r="A11322" s="27" t="s">
        <v>73</v>
      </c>
      <c r="B11322" s="73" t="s">
        <v>60</v>
      </c>
      <c r="C11322" s="74"/>
      <c r="D11322" s="73" t="s">
        <v>61</v>
      </c>
      <c r="E11322" s="74"/>
      <c r="I11322" s="1" t="s">
        <v>26</v>
      </c>
      <c r="J11322" s="1" t="s">
        <v>25</v>
      </c>
      <c r="K11322" s="1" t="s">
        <v>194</v>
      </c>
      <c r="L11322" s="1" t="s">
        <v>195</v>
      </c>
      <c r="M11322" s="1" t="s">
        <v>196</v>
      </c>
    </row>
    <row r="11323" spans="1:13" ht="52.5" customHeight="1">
      <c r="A11323" s="29" t="str">
        <f>GRD!$L$4</f>
        <v>SELECT</v>
      </c>
      <c r="B11323" s="65" t="e">
        <f t="shared" ref="B11323:B11324" si="4019">HLOOKUP(D11323,$I$42:$M$44,$G11323,FALSE)</f>
        <v>#N/A</v>
      </c>
      <c r="C11323" s="66"/>
      <c r="D11323" s="68">
        <f>VLOOKUP($I11281,DATA!$A$1:$V$200,19,FALSE)</f>
        <v>0</v>
      </c>
      <c r="E11323" s="69"/>
      <c r="G11323" s="1">
        <v>2</v>
      </c>
      <c r="H11323" s="1" t="str">
        <f t="shared" ref="H11323:H11324" si="4020">A11323</f>
        <v>SELECT</v>
      </c>
      <c r="I11323" s="1" t="e">
        <f t="shared" ref="I11323:I11324" si="4021">VLOOKUP($H11323,$H$3:$M$15,2,FALSE)</f>
        <v>#N/A</v>
      </c>
      <c r="J11323" s="1" t="e">
        <f t="shared" ref="J11323:J11324" si="4022">VLOOKUP($H11323,$H$3:$M$15,3,FALSE)</f>
        <v>#N/A</v>
      </c>
      <c r="K11323" s="1" t="e">
        <f t="shared" ref="K11323:K11324" si="4023">VLOOKUP($H11323,$H$3:$M$15,4,FALSE)</f>
        <v>#N/A</v>
      </c>
      <c r="L11323" s="1" t="e">
        <f t="shared" ref="L11323:L11324" si="4024">VLOOKUP($H11323,$H$3:$M$15,5,FALSE)</f>
        <v>#N/A</v>
      </c>
      <c r="M11323" s="1" t="e">
        <f t="shared" ref="M11323:M11324" si="4025">VLOOKUP($H11323,$H$3:$M$15,6,FALSE)</f>
        <v>#N/A</v>
      </c>
    </row>
    <row r="11324" spans="1:13" ht="52.5" customHeight="1">
      <c r="A11324" s="29" t="str">
        <f>GRD!$M$4</f>
        <v>SELECT</v>
      </c>
      <c r="B11324" s="65" t="e">
        <f t="shared" si="4019"/>
        <v>#N/A</v>
      </c>
      <c r="C11324" s="66"/>
      <c r="D11324" s="68">
        <f>VLOOKUP($I11281,DATA!$A$1:$V$200,20,FALSE)</f>
        <v>0</v>
      </c>
      <c r="E11324" s="69"/>
      <c r="G11324" s="1">
        <v>3</v>
      </c>
      <c r="H11324" s="1" t="str">
        <f t="shared" si="4020"/>
        <v>SELECT</v>
      </c>
      <c r="I11324" s="1" t="e">
        <f t="shared" si="4021"/>
        <v>#N/A</v>
      </c>
      <c r="J11324" s="1" t="e">
        <f t="shared" si="4022"/>
        <v>#N/A</v>
      </c>
      <c r="K11324" s="1" t="e">
        <f t="shared" si="4023"/>
        <v>#N/A</v>
      </c>
      <c r="L11324" s="1" t="e">
        <f t="shared" si="4024"/>
        <v>#N/A</v>
      </c>
      <c r="M11324" s="1" t="e">
        <f t="shared" si="4025"/>
        <v>#N/A</v>
      </c>
    </row>
    <row r="11325" spans="1:13" ht="37.5" customHeight="1">
      <c r="A11325" s="70" t="s">
        <v>79</v>
      </c>
      <c r="B11325" s="70"/>
      <c r="C11325" s="70"/>
      <c r="D11325" s="70"/>
      <c r="E11325" s="70"/>
    </row>
    <row r="11326" spans="1:13" ht="12" customHeight="1">
      <c r="A11326" s="33"/>
      <c r="B11326" s="33"/>
      <c r="C11326" s="33"/>
      <c r="D11326" s="33"/>
      <c r="E11326" s="33"/>
    </row>
    <row r="11327" spans="1:13" ht="30" customHeight="1">
      <c r="A11327" s="27" t="s">
        <v>73</v>
      </c>
      <c r="B11327" s="71" t="s">
        <v>60</v>
      </c>
      <c r="C11327" s="71"/>
      <c r="D11327" s="71" t="s">
        <v>61</v>
      </c>
      <c r="E11327" s="71"/>
      <c r="I11327" s="1" t="s">
        <v>26</v>
      </c>
      <c r="J11327" s="1" t="s">
        <v>25</v>
      </c>
      <c r="K11327" s="1" t="s">
        <v>194</v>
      </c>
      <c r="L11327" s="1" t="s">
        <v>195</v>
      </c>
      <c r="M11327" s="1" t="s">
        <v>196</v>
      </c>
    </row>
    <row r="11328" spans="1:13" ht="52.5" customHeight="1">
      <c r="A11328" s="29" t="str">
        <f>GRD!$N$4</f>
        <v>SELECT</v>
      </c>
      <c r="B11328" s="65" t="e">
        <f t="shared" ref="B11328:B11329" si="4026">HLOOKUP(D11328,$I$47:$M$49,$G11328,FALSE)</f>
        <v>#N/A</v>
      </c>
      <c r="C11328" s="66"/>
      <c r="D11328" s="67">
        <f>VLOOKUP($I11281,DATA!$A$1:$V$200,21,FALSE)</f>
        <v>0</v>
      </c>
      <c r="E11328" s="67"/>
      <c r="G11328" s="1">
        <v>2</v>
      </c>
      <c r="H11328" s="1" t="str">
        <f t="shared" ref="H11328:H11329" si="4027">A11328</f>
        <v>SELECT</v>
      </c>
      <c r="I11328" s="1" t="e">
        <f t="shared" ref="I11328:I11389" si="4028">VLOOKUP($H11328,$H$3:$M$15,2,FALSE)</f>
        <v>#N/A</v>
      </c>
      <c r="J11328" s="1" t="e">
        <f t="shared" ref="J11328:J11389" si="4029">VLOOKUP($H11328,$H$3:$M$15,3,FALSE)</f>
        <v>#N/A</v>
      </c>
      <c r="K11328" s="1" t="e">
        <f t="shared" ref="K11328:K11389" si="4030">VLOOKUP($H11328,$H$3:$M$15,4,FALSE)</f>
        <v>#N/A</v>
      </c>
      <c r="L11328" s="1" t="e">
        <f t="shared" ref="L11328:L11389" si="4031">VLOOKUP($H11328,$H$3:$M$15,5,FALSE)</f>
        <v>#N/A</v>
      </c>
      <c r="M11328" s="1" t="e">
        <f t="shared" ref="M11328:M11389" si="4032">VLOOKUP($H11328,$H$3:$M$15,6,FALSE)</f>
        <v>#N/A</v>
      </c>
    </row>
    <row r="11329" spans="1:13" ht="52.5" customHeight="1">
      <c r="A11329" s="29" t="str">
        <f>GRD!$O$4</f>
        <v>SELECT</v>
      </c>
      <c r="B11329" s="65" t="e">
        <f t="shared" si="4026"/>
        <v>#N/A</v>
      </c>
      <c r="C11329" s="66"/>
      <c r="D11329" s="67">
        <f>VLOOKUP($I11281,DATA!$A$1:$V$200,22,FALSE)</f>
        <v>0</v>
      </c>
      <c r="E11329" s="67"/>
      <c r="G11329" s="1">
        <v>3</v>
      </c>
      <c r="H11329" s="1" t="str">
        <f t="shared" si="4027"/>
        <v>SELECT</v>
      </c>
      <c r="I11329" s="1" t="e">
        <f t="shared" si="4028"/>
        <v>#N/A</v>
      </c>
      <c r="J11329" s="1" t="e">
        <f t="shared" si="4029"/>
        <v>#N/A</v>
      </c>
      <c r="K11329" s="1" t="e">
        <f t="shared" si="4030"/>
        <v>#N/A</v>
      </c>
      <c r="L11329" s="1" t="e">
        <f t="shared" si="4031"/>
        <v>#N/A</v>
      </c>
      <c r="M11329" s="1" t="e">
        <f t="shared" si="4032"/>
        <v>#N/A</v>
      </c>
    </row>
    <row r="11335" spans="1:13">
      <c r="A11335" s="64" t="s">
        <v>80</v>
      </c>
      <c r="B11335" s="64"/>
      <c r="C11335" s="64" t="s">
        <v>81</v>
      </c>
      <c r="D11335" s="64"/>
      <c r="E11335" s="64"/>
    </row>
    <row r="11336" spans="1:13">
      <c r="C11336" s="64" t="s">
        <v>82</v>
      </c>
      <c r="D11336" s="64"/>
      <c r="E11336" s="64"/>
    </row>
    <row r="11337" spans="1:13">
      <c r="A11337" s="1" t="s">
        <v>84</v>
      </c>
    </row>
    <row r="11339" spans="1:13">
      <c r="A11339" s="1" t="s">
        <v>83</v>
      </c>
    </row>
    <row r="11341" spans="1:13" s="21" customFormat="1" ht="18.75" customHeight="1">
      <c r="A11341" s="89" t="s">
        <v>34</v>
      </c>
      <c r="B11341" s="89"/>
      <c r="C11341" s="89"/>
      <c r="D11341" s="89"/>
      <c r="E11341" s="89"/>
      <c r="I11341" s="21">
        <f t="shared" ref="I11341" si="4033">I11281+1</f>
        <v>190</v>
      </c>
    </row>
    <row r="11342" spans="1:13" s="21" customFormat="1" ht="30" customHeight="1">
      <c r="A11342" s="90" t="s">
        <v>35</v>
      </c>
      <c r="B11342" s="90"/>
      <c r="C11342" s="90"/>
      <c r="D11342" s="90"/>
      <c r="E11342" s="90"/>
      <c r="H11342" s="1"/>
      <c r="I11342" s="1"/>
      <c r="J11342" s="1"/>
      <c r="K11342" s="1"/>
      <c r="L11342" s="1"/>
      <c r="M11342" s="1"/>
    </row>
    <row r="11343" spans="1:13" ht="18.75" customHeight="1">
      <c r="A11343" s="22" t="s">
        <v>49</v>
      </c>
      <c r="B11343" s="91" t="str">
        <f>IF((SCH!$B$2=""),"",SCH!$B$2)</f>
        <v/>
      </c>
      <c r="C11343" s="91"/>
      <c r="D11343" s="91"/>
      <c r="E11343" s="92"/>
    </row>
    <row r="11344" spans="1:13" ht="18.75" customHeight="1">
      <c r="A11344" s="23" t="s">
        <v>50</v>
      </c>
      <c r="B11344" s="82" t="str">
        <f>IF((SCH!$B$3=""),"",SCH!$B$3)</f>
        <v/>
      </c>
      <c r="C11344" s="82"/>
      <c r="D11344" s="82"/>
      <c r="E11344" s="83"/>
    </row>
    <row r="11345" spans="1:13" ht="18.75" customHeight="1">
      <c r="A11345" s="23" t="s">
        <v>56</v>
      </c>
      <c r="B11345" s="46" t="str">
        <f>IF((SCH!$B$4=""),"",SCH!$B$4)</f>
        <v/>
      </c>
      <c r="C11345" s="24" t="s">
        <v>57</v>
      </c>
      <c r="D11345" s="82" t="str">
        <f>IF((SCH!$B$5=""),"",SCH!$B$5)</f>
        <v/>
      </c>
      <c r="E11345" s="83"/>
    </row>
    <row r="11346" spans="1:13" ht="18.75" customHeight="1">
      <c r="A11346" s="23" t="s">
        <v>51</v>
      </c>
      <c r="B11346" s="82" t="str">
        <f>IF((SCH!$B$6=""),"",SCH!$B$6)</f>
        <v/>
      </c>
      <c r="C11346" s="82"/>
      <c r="D11346" s="82"/>
      <c r="E11346" s="83"/>
    </row>
    <row r="11347" spans="1:13" ht="18.75" customHeight="1">
      <c r="A11347" s="23" t="s">
        <v>52</v>
      </c>
      <c r="B11347" s="82" t="str">
        <f>IF((SCH!$B$7=""),"",SCH!$B$7)</f>
        <v/>
      </c>
      <c r="C11347" s="82"/>
      <c r="D11347" s="82"/>
      <c r="E11347" s="83"/>
    </row>
    <row r="11348" spans="1:13" ht="18.75" customHeight="1">
      <c r="A11348" s="25" t="s">
        <v>53</v>
      </c>
      <c r="B11348" s="84" t="str">
        <f>IF((SCH!$B$8=""),"",SCH!$B$8)</f>
        <v/>
      </c>
      <c r="C11348" s="84"/>
      <c r="D11348" s="84"/>
      <c r="E11348" s="85"/>
    </row>
    <row r="11349" spans="1:13" ht="26.25" customHeight="1">
      <c r="A11349" s="86" t="s">
        <v>36</v>
      </c>
      <c r="B11349" s="86"/>
      <c r="C11349" s="86"/>
      <c r="D11349" s="86"/>
      <c r="E11349" s="86"/>
    </row>
    <row r="11350" spans="1:13" s="21" customFormat="1" ht="15" customHeight="1">
      <c r="A11350" s="87" t="s">
        <v>37</v>
      </c>
      <c r="B11350" s="87"/>
      <c r="C11350" s="87"/>
      <c r="D11350" s="87"/>
      <c r="E11350" s="87"/>
      <c r="H11350" s="1"/>
      <c r="I11350" s="1"/>
      <c r="J11350" s="1"/>
      <c r="K11350" s="1"/>
      <c r="L11350" s="1"/>
      <c r="M11350" s="1"/>
    </row>
    <row r="11351" spans="1:13" s="21" customFormat="1">
      <c r="A11351" s="88" t="s">
        <v>38</v>
      </c>
      <c r="B11351" s="88"/>
      <c r="C11351" s="88"/>
      <c r="D11351" s="88"/>
      <c r="E11351" s="88"/>
      <c r="H11351" s="1"/>
      <c r="I11351" s="1"/>
      <c r="J11351" s="1"/>
      <c r="K11351" s="1"/>
      <c r="L11351" s="1"/>
      <c r="M11351" s="1"/>
    </row>
    <row r="11352" spans="1:13" ht="26.25" customHeight="1">
      <c r="A11352" s="72" t="s">
        <v>39</v>
      </c>
      <c r="B11352" s="72"/>
      <c r="C11352" s="72"/>
      <c r="D11352" s="72"/>
      <c r="E11352" s="72"/>
    </row>
    <row r="11353" spans="1:13" ht="23.25">
      <c r="A11353" s="5" t="s">
        <v>45</v>
      </c>
      <c r="B11353" s="45">
        <f>VLOOKUP($I11341,DATA!$A$1:$V$200,2,FALSE)</f>
        <v>0</v>
      </c>
      <c r="C11353" s="43" t="s">
        <v>48</v>
      </c>
      <c r="D11353" s="81">
        <f>VLOOKUP($I11341,DATA!$A$1:$V$200,3,FALSE)</f>
        <v>0</v>
      </c>
      <c r="E11353" s="81"/>
    </row>
    <row r="11354" spans="1:13" ht="23.25">
      <c r="A11354" s="5" t="s">
        <v>46</v>
      </c>
      <c r="B11354" s="79">
        <f>VLOOKUP($I11341,DATA!$A$1:$V$200,4,FALSE)</f>
        <v>0</v>
      </c>
      <c r="C11354" s="79"/>
      <c r="D11354" s="79"/>
      <c r="E11354" s="79"/>
    </row>
    <row r="11355" spans="1:13" ht="23.25">
      <c r="A11355" s="5" t="s">
        <v>47</v>
      </c>
      <c r="B11355" s="79">
        <f>VLOOKUP($I11341,DATA!$A$1:$V$200,5,FALSE)</f>
        <v>0</v>
      </c>
      <c r="C11355" s="79"/>
      <c r="D11355" s="79"/>
      <c r="E11355" s="79"/>
    </row>
    <row r="11356" spans="1:13" ht="23.25" customHeight="1">
      <c r="A11356" s="5" t="s">
        <v>40</v>
      </c>
      <c r="B11356" s="79">
        <f>VLOOKUP($I11341,DATA!$A$1:$V$200,6,FALSE)</f>
        <v>0</v>
      </c>
      <c r="C11356" s="79"/>
      <c r="D11356" s="79"/>
      <c r="E11356" s="79"/>
    </row>
    <row r="11357" spans="1:13" ht="23.25" customHeight="1">
      <c r="A11357" s="5" t="s">
        <v>41</v>
      </c>
      <c r="B11357" s="79">
        <f>VLOOKUP($I11341,DATA!$A$1:$V$200,7,FALSE)</f>
        <v>0</v>
      </c>
      <c r="C11357" s="79"/>
      <c r="D11357" s="79"/>
      <c r="E11357" s="79"/>
    </row>
    <row r="11358" spans="1:13" ht="23.25" customHeight="1">
      <c r="A11358" s="5" t="s">
        <v>42</v>
      </c>
      <c r="B11358" s="79">
        <f>VLOOKUP($I11341,DATA!$A$1:$V$200,8,FALSE)</f>
        <v>0</v>
      </c>
      <c r="C11358" s="79"/>
      <c r="D11358" s="79"/>
      <c r="E11358" s="79"/>
    </row>
    <row r="11359" spans="1:13" ht="25.5">
      <c r="A11359" s="5" t="s">
        <v>43</v>
      </c>
      <c r="B11359" s="79">
        <f>VLOOKUP($I11341,DATA!$A$1:$V$200,9,FALSE)</f>
        <v>0</v>
      </c>
      <c r="C11359" s="79"/>
      <c r="D11359" s="79"/>
      <c r="E11359" s="79"/>
    </row>
    <row r="11360" spans="1:13" ht="22.5" customHeight="1">
      <c r="A11360" s="80" t="s">
        <v>44</v>
      </c>
      <c r="B11360" s="80"/>
      <c r="C11360" s="80"/>
      <c r="D11360" s="80"/>
      <c r="E11360" s="80"/>
    </row>
    <row r="11361" spans="1:5" ht="18.75" customHeight="1">
      <c r="A11361" s="72" t="s">
        <v>58</v>
      </c>
      <c r="B11361" s="72"/>
      <c r="C11361" s="72"/>
      <c r="D11361" s="72"/>
      <c r="E11361" s="72"/>
    </row>
    <row r="11362" spans="1:5" ht="22.5" customHeight="1">
      <c r="A11362" s="26" t="s">
        <v>74</v>
      </c>
    </row>
    <row r="11363" spans="1:5" ht="18" customHeight="1">
      <c r="A11363" s="44" t="s">
        <v>59</v>
      </c>
      <c r="B11363" s="73" t="s">
        <v>60</v>
      </c>
      <c r="C11363" s="74"/>
      <c r="D11363" s="73" t="s">
        <v>61</v>
      </c>
      <c r="E11363" s="74"/>
    </row>
    <row r="11364" spans="1:5" ht="37.5" customHeight="1">
      <c r="A11364" s="28" t="s">
        <v>62</v>
      </c>
      <c r="B11364" s="65" t="e">
        <f t="shared" ref="B11364" si="4034">HLOOKUP(D11364,$I$23:$M$32,2,FALSE)</f>
        <v>#N/A</v>
      </c>
      <c r="C11364" s="66"/>
      <c r="D11364" s="68">
        <f>VLOOKUP($I11341,DATA!$A$1:$V$200,10,FALSE)</f>
        <v>0</v>
      </c>
      <c r="E11364" s="69"/>
    </row>
    <row r="11365" spans="1:5" ht="37.5" customHeight="1">
      <c r="A11365" s="28" t="s">
        <v>63</v>
      </c>
      <c r="B11365" s="65" t="e">
        <f t="shared" ref="B11365" si="4035">HLOOKUP(D11364,$I$23:$M$32,3,FALSE)</f>
        <v>#N/A</v>
      </c>
      <c r="C11365" s="66"/>
      <c r="D11365" s="68">
        <f>VLOOKUP($I11341,DATA!$A$1:$V$200,11,FALSE)</f>
        <v>0</v>
      </c>
      <c r="E11365" s="69"/>
    </row>
    <row r="11366" spans="1:5" ht="37.5" customHeight="1">
      <c r="A11366" s="28" t="s">
        <v>64</v>
      </c>
      <c r="B11366" s="65" t="e">
        <f t="shared" ref="B11366" si="4036">HLOOKUP(D11364,$I$23:$M$32,4,FALSE)</f>
        <v>#N/A</v>
      </c>
      <c r="C11366" s="66"/>
      <c r="D11366" s="68">
        <f>VLOOKUP($I11341,DATA!$A$1:$V$200,12,FALSE)</f>
        <v>0</v>
      </c>
      <c r="E11366" s="69"/>
    </row>
    <row r="11367" spans="1:5" ht="21.75" customHeight="1">
      <c r="A11367" s="26" t="s">
        <v>75</v>
      </c>
    </row>
    <row r="11368" spans="1:5" ht="18" customHeight="1">
      <c r="A11368" s="75" t="s">
        <v>65</v>
      </c>
      <c r="B11368" s="73" t="s">
        <v>60</v>
      </c>
      <c r="C11368" s="74"/>
      <c r="D11368" s="73" t="s">
        <v>61</v>
      </c>
      <c r="E11368" s="74"/>
    </row>
    <row r="11369" spans="1:5" ht="37.5" customHeight="1">
      <c r="A11369" s="76"/>
      <c r="B11369" s="65" t="e">
        <f t="shared" ref="B11369" si="4037">HLOOKUP(D11364,$I$23:$M$32,5,FALSE)</f>
        <v>#N/A</v>
      </c>
      <c r="C11369" s="66"/>
      <c r="D11369" s="68">
        <f>VLOOKUP($I11341,DATA!$A$1:$V$200,13,FALSE)</f>
        <v>0</v>
      </c>
      <c r="E11369" s="69"/>
    </row>
    <row r="11370" spans="1:5" ht="22.5" customHeight="1">
      <c r="A11370" s="26" t="s">
        <v>76</v>
      </c>
    </row>
    <row r="11371" spans="1:5" ht="18" customHeight="1">
      <c r="A11371" s="77" t="s">
        <v>66</v>
      </c>
      <c r="B11371" s="73" t="s">
        <v>60</v>
      </c>
      <c r="C11371" s="74"/>
      <c r="D11371" s="73" t="s">
        <v>61</v>
      </c>
      <c r="E11371" s="74"/>
    </row>
    <row r="11372" spans="1:5" ht="37.5" customHeight="1">
      <c r="A11372" s="78"/>
      <c r="B11372" s="65" t="e">
        <f t="shared" ref="B11372" si="4038">HLOOKUP(D11364,$I$23:$M$32,6,FALSE)</f>
        <v>#N/A</v>
      </c>
      <c r="C11372" s="66"/>
      <c r="D11372" s="68">
        <f>VLOOKUP($I11341,DATA!$A$1:$V$200,14,FALSE)</f>
        <v>0</v>
      </c>
      <c r="E11372" s="69"/>
    </row>
    <row r="11373" spans="1:5" ht="22.5" customHeight="1">
      <c r="A11373" s="26" t="s">
        <v>77</v>
      </c>
    </row>
    <row r="11374" spans="1:5" ht="30" customHeight="1">
      <c r="A11374" s="27" t="s">
        <v>67</v>
      </c>
      <c r="B11374" s="73" t="s">
        <v>60</v>
      </c>
      <c r="C11374" s="74"/>
      <c r="D11374" s="73" t="s">
        <v>61</v>
      </c>
      <c r="E11374" s="74"/>
    </row>
    <row r="11375" spans="1:5" ht="37.5" customHeight="1">
      <c r="A11375" s="28" t="s">
        <v>68</v>
      </c>
      <c r="B11375" s="65" t="e">
        <f t="shared" ref="B11375" si="4039">HLOOKUP(D11364,$I$23:$M$32,7,FALSE)</f>
        <v>#N/A</v>
      </c>
      <c r="C11375" s="66"/>
      <c r="D11375" s="68">
        <f>VLOOKUP($I11341,DATA!$A$1:$V$200,15,FALSE)</f>
        <v>0</v>
      </c>
      <c r="E11375" s="69"/>
    </row>
    <row r="11376" spans="1:5" ht="37.5" customHeight="1">
      <c r="A11376" s="28" t="s">
        <v>69</v>
      </c>
      <c r="B11376" s="65" t="e">
        <f t="shared" ref="B11376" si="4040">HLOOKUP(D11364,$I$23:$M$32,8,FALSE)</f>
        <v>#N/A</v>
      </c>
      <c r="C11376" s="66"/>
      <c r="D11376" s="68">
        <f>VLOOKUP($I11341,DATA!$A$1:$V$200,16,FALSE)</f>
        <v>0</v>
      </c>
      <c r="E11376" s="69"/>
    </row>
    <row r="11377" spans="1:13" ht="45" customHeight="1">
      <c r="A11377" s="29" t="s">
        <v>70</v>
      </c>
      <c r="B11377" s="65" t="e">
        <f t="shared" ref="B11377" si="4041">HLOOKUP(D11364,$I$23:$M$32,9,FALSE)</f>
        <v>#N/A</v>
      </c>
      <c r="C11377" s="66"/>
      <c r="D11377" s="68">
        <f>VLOOKUP($I11341,DATA!$A$1:$V$200,17,FALSE)</f>
        <v>0</v>
      </c>
      <c r="E11377" s="69"/>
    </row>
    <row r="11378" spans="1:13" ht="37.5" customHeight="1">
      <c r="A11378" s="28" t="s">
        <v>71</v>
      </c>
      <c r="B11378" s="65" t="e">
        <f t="shared" ref="B11378" si="4042">HLOOKUP(D11364,$I$23:$M$32,10,FALSE)</f>
        <v>#N/A</v>
      </c>
      <c r="C11378" s="66"/>
      <c r="D11378" s="68">
        <f>VLOOKUP($I11341,DATA!$A$1:$V$200,18,FALSE)</f>
        <v>0</v>
      </c>
      <c r="E11378" s="69"/>
    </row>
    <row r="11379" spans="1:13" ht="37.5" customHeight="1">
      <c r="A11379" s="30"/>
      <c r="B11379" s="31"/>
      <c r="C11379" s="31"/>
      <c r="D11379" s="32"/>
      <c r="E11379" s="32"/>
    </row>
    <row r="11380" spans="1:13" ht="18.75" customHeight="1">
      <c r="A11380" s="72" t="s">
        <v>72</v>
      </c>
      <c r="B11380" s="72"/>
      <c r="C11380" s="72"/>
      <c r="D11380" s="72"/>
      <c r="E11380" s="72"/>
    </row>
    <row r="11381" spans="1:13" ht="22.5" customHeight="1">
      <c r="A11381" s="26" t="s">
        <v>78</v>
      </c>
    </row>
    <row r="11382" spans="1:13" ht="30" customHeight="1">
      <c r="A11382" s="27" t="s">
        <v>73</v>
      </c>
      <c r="B11382" s="73" t="s">
        <v>60</v>
      </c>
      <c r="C11382" s="74"/>
      <c r="D11382" s="73" t="s">
        <v>61</v>
      </c>
      <c r="E11382" s="74"/>
      <c r="I11382" s="1" t="s">
        <v>26</v>
      </c>
      <c r="J11382" s="1" t="s">
        <v>25</v>
      </c>
      <c r="K11382" s="1" t="s">
        <v>194</v>
      </c>
      <c r="L11382" s="1" t="s">
        <v>195</v>
      </c>
      <c r="M11382" s="1" t="s">
        <v>196</v>
      </c>
    </row>
    <row r="11383" spans="1:13" ht="52.5" customHeight="1">
      <c r="A11383" s="29" t="str">
        <f>GRD!$L$4</f>
        <v>SELECT</v>
      </c>
      <c r="B11383" s="65" t="e">
        <f t="shared" ref="B11383:B11384" si="4043">HLOOKUP(D11383,$I$42:$M$44,$G11383,FALSE)</f>
        <v>#N/A</v>
      </c>
      <c r="C11383" s="66"/>
      <c r="D11383" s="68">
        <f>VLOOKUP($I11341,DATA!$A$1:$V$200,19,FALSE)</f>
        <v>0</v>
      </c>
      <c r="E11383" s="69"/>
      <c r="G11383" s="1">
        <v>2</v>
      </c>
      <c r="H11383" s="1" t="str">
        <f t="shared" ref="H11383:H11384" si="4044">A11383</f>
        <v>SELECT</v>
      </c>
      <c r="I11383" s="1" t="e">
        <f t="shared" ref="I11383:I11384" si="4045">VLOOKUP($H11383,$H$3:$M$15,2,FALSE)</f>
        <v>#N/A</v>
      </c>
      <c r="J11383" s="1" t="e">
        <f t="shared" ref="J11383:J11384" si="4046">VLOOKUP($H11383,$H$3:$M$15,3,FALSE)</f>
        <v>#N/A</v>
      </c>
      <c r="K11383" s="1" t="e">
        <f t="shared" ref="K11383:K11384" si="4047">VLOOKUP($H11383,$H$3:$M$15,4,FALSE)</f>
        <v>#N/A</v>
      </c>
      <c r="L11383" s="1" t="e">
        <f t="shared" ref="L11383:L11384" si="4048">VLOOKUP($H11383,$H$3:$M$15,5,FALSE)</f>
        <v>#N/A</v>
      </c>
      <c r="M11383" s="1" t="e">
        <f t="shared" ref="M11383:M11384" si="4049">VLOOKUP($H11383,$H$3:$M$15,6,FALSE)</f>
        <v>#N/A</v>
      </c>
    </row>
    <row r="11384" spans="1:13" ht="52.5" customHeight="1">
      <c r="A11384" s="29" t="str">
        <f>GRD!$M$4</f>
        <v>SELECT</v>
      </c>
      <c r="B11384" s="65" t="e">
        <f t="shared" si="4043"/>
        <v>#N/A</v>
      </c>
      <c r="C11384" s="66"/>
      <c r="D11384" s="68">
        <f>VLOOKUP($I11341,DATA!$A$1:$V$200,20,FALSE)</f>
        <v>0</v>
      </c>
      <c r="E11384" s="69"/>
      <c r="G11384" s="1">
        <v>3</v>
      </c>
      <c r="H11384" s="1" t="str">
        <f t="shared" si="4044"/>
        <v>SELECT</v>
      </c>
      <c r="I11384" s="1" t="e">
        <f t="shared" si="4045"/>
        <v>#N/A</v>
      </c>
      <c r="J11384" s="1" t="e">
        <f t="shared" si="4046"/>
        <v>#N/A</v>
      </c>
      <c r="K11384" s="1" t="e">
        <f t="shared" si="4047"/>
        <v>#N/A</v>
      </c>
      <c r="L11384" s="1" t="e">
        <f t="shared" si="4048"/>
        <v>#N/A</v>
      </c>
      <c r="M11384" s="1" t="e">
        <f t="shared" si="4049"/>
        <v>#N/A</v>
      </c>
    </row>
    <row r="11385" spans="1:13" ht="37.5" customHeight="1">
      <c r="A11385" s="70" t="s">
        <v>79</v>
      </c>
      <c r="B11385" s="70"/>
      <c r="C11385" s="70"/>
      <c r="D11385" s="70"/>
      <c r="E11385" s="70"/>
    </row>
    <row r="11386" spans="1:13" ht="12" customHeight="1">
      <c r="A11386" s="33"/>
      <c r="B11386" s="33"/>
      <c r="C11386" s="33"/>
      <c r="D11386" s="33"/>
      <c r="E11386" s="33"/>
    </row>
    <row r="11387" spans="1:13" ht="30" customHeight="1">
      <c r="A11387" s="27" t="s">
        <v>73</v>
      </c>
      <c r="B11387" s="71" t="s">
        <v>60</v>
      </c>
      <c r="C11387" s="71"/>
      <c r="D11387" s="71" t="s">
        <v>61</v>
      </c>
      <c r="E11387" s="71"/>
      <c r="I11387" s="1" t="s">
        <v>26</v>
      </c>
      <c r="J11387" s="1" t="s">
        <v>25</v>
      </c>
      <c r="K11387" s="1" t="s">
        <v>194</v>
      </c>
      <c r="L11387" s="1" t="s">
        <v>195</v>
      </c>
      <c r="M11387" s="1" t="s">
        <v>196</v>
      </c>
    </row>
    <row r="11388" spans="1:13" ht="52.5" customHeight="1">
      <c r="A11388" s="29" t="str">
        <f>GRD!$N$4</f>
        <v>SELECT</v>
      </c>
      <c r="B11388" s="65" t="e">
        <f t="shared" ref="B11388:B11389" si="4050">HLOOKUP(D11388,$I$47:$M$49,$G11388,FALSE)</f>
        <v>#N/A</v>
      </c>
      <c r="C11388" s="66"/>
      <c r="D11388" s="67">
        <f>VLOOKUP($I11341,DATA!$A$1:$V$200,21,FALSE)</f>
        <v>0</v>
      </c>
      <c r="E11388" s="67"/>
      <c r="G11388" s="1">
        <v>2</v>
      </c>
      <c r="H11388" s="1" t="str">
        <f t="shared" ref="H11388:H11389" si="4051">A11388</f>
        <v>SELECT</v>
      </c>
      <c r="I11388" s="1" t="e">
        <f t="shared" si="4028"/>
        <v>#N/A</v>
      </c>
      <c r="J11388" s="1" t="e">
        <f t="shared" si="4029"/>
        <v>#N/A</v>
      </c>
      <c r="K11388" s="1" t="e">
        <f t="shared" si="4030"/>
        <v>#N/A</v>
      </c>
      <c r="L11388" s="1" t="e">
        <f t="shared" si="4031"/>
        <v>#N/A</v>
      </c>
      <c r="M11388" s="1" t="e">
        <f t="shared" si="4032"/>
        <v>#N/A</v>
      </c>
    </row>
    <row r="11389" spans="1:13" ht="52.5" customHeight="1">
      <c r="A11389" s="29" t="str">
        <f>GRD!$O$4</f>
        <v>SELECT</v>
      </c>
      <c r="B11389" s="65" t="e">
        <f t="shared" si="4050"/>
        <v>#N/A</v>
      </c>
      <c r="C11389" s="66"/>
      <c r="D11389" s="67">
        <f>VLOOKUP($I11341,DATA!$A$1:$V$200,22,FALSE)</f>
        <v>0</v>
      </c>
      <c r="E11389" s="67"/>
      <c r="G11389" s="1">
        <v>3</v>
      </c>
      <c r="H11389" s="1" t="str">
        <f t="shared" si="4051"/>
        <v>SELECT</v>
      </c>
      <c r="I11389" s="1" t="e">
        <f t="shared" si="4028"/>
        <v>#N/A</v>
      </c>
      <c r="J11389" s="1" t="e">
        <f t="shared" si="4029"/>
        <v>#N/A</v>
      </c>
      <c r="K11389" s="1" t="e">
        <f t="shared" si="4030"/>
        <v>#N/A</v>
      </c>
      <c r="L11389" s="1" t="e">
        <f t="shared" si="4031"/>
        <v>#N/A</v>
      </c>
      <c r="M11389" s="1" t="e">
        <f t="shared" si="4032"/>
        <v>#N/A</v>
      </c>
    </row>
    <row r="11395" spans="1:13">
      <c r="A11395" s="64" t="s">
        <v>80</v>
      </c>
      <c r="B11395" s="64"/>
      <c r="C11395" s="64" t="s">
        <v>81</v>
      </c>
      <c r="D11395" s="64"/>
      <c r="E11395" s="64"/>
    </row>
    <row r="11396" spans="1:13">
      <c r="C11396" s="64" t="s">
        <v>82</v>
      </c>
      <c r="D11396" s="64"/>
      <c r="E11396" s="64"/>
    </row>
    <row r="11397" spans="1:13">
      <c r="A11397" s="1" t="s">
        <v>84</v>
      </c>
    </row>
    <row r="11399" spans="1:13">
      <c r="A11399" s="1" t="s">
        <v>83</v>
      </c>
    </row>
    <row r="11401" spans="1:13" s="21" customFormat="1" ht="18.75" customHeight="1">
      <c r="A11401" s="89" t="s">
        <v>34</v>
      </c>
      <c r="B11401" s="89"/>
      <c r="C11401" s="89"/>
      <c r="D11401" s="89"/>
      <c r="E11401" s="89"/>
      <c r="I11401" s="21">
        <f t="shared" ref="I11401" si="4052">I11341+1</f>
        <v>191</v>
      </c>
    </row>
    <row r="11402" spans="1:13" s="21" customFormat="1" ht="30" customHeight="1">
      <c r="A11402" s="90" t="s">
        <v>35</v>
      </c>
      <c r="B11402" s="90"/>
      <c r="C11402" s="90"/>
      <c r="D11402" s="90"/>
      <c r="E11402" s="90"/>
      <c r="H11402" s="1"/>
      <c r="I11402" s="1"/>
      <c r="J11402" s="1"/>
      <c r="K11402" s="1"/>
      <c r="L11402" s="1"/>
      <c r="M11402" s="1"/>
    </row>
    <row r="11403" spans="1:13" ht="18.75" customHeight="1">
      <c r="A11403" s="22" t="s">
        <v>49</v>
      </c>
      <c r="B11403" s="91" t="str">
        <f>IF((SCH!$B$2=""),"",SCH!$B$2)</f>
        <v/>
      </c>
      <c r="C11403" s="91"/>
      <c r="D11403" s="91"/>
      <c r="E11403" s="92"/>
    </row>
    <row r="11404" spans="1:13" ht="18.75" customHeight="1">
      <c r="A11404" s="23" t="s">
        <v>50</v>
      </c>
      <c r="B11404" s="82" t="str">
        <f>IF((SCH!$B$3=""),"",SCH!$B$3)</f>
        <v/>
      </c>
      <c r="C11404" s="82"/>
      <c r="D11404" s="82"/>
      <c r="E11404" s="83"/>
    </row>
    <row r="11405" spans="1:13" ht="18.75" customHeight="1">
      <c r="A11405" s="23" t="s">
        <v>56</v>
      </c>
      <c r="B11405" s="46" t="str">
        <f>IF((SCH!$B$4=""),"",SCH!$B$4)</f>
        <v/>
      </c>
      <c r="C11405" s="24" t="s">
        <v>57</v>
      </c>
      <c r="D11405" s="82" t="str">
        <f>IF((SCH!$B$5=""),"",SCH!$B$5)</f>
        <v/>
      </c>
      <c r="E11405" s="83"/>
    </row>
    <row r="11406" spans="1:13" ht="18.75" customHeight="1">
      <c r="A11406" s="23" t="s">
        <v>51</v>
      </c>
      <c r="B11406" s="82" t="str">
        <f>IF((SCH!$B$6=""),"",SCH!$B$6)</f>
        <v/>
      </c>
      <c r="C11406" s="82"/>
      <c r="D11406" s="82"/>
      <c r="E11406" s="83"/>
    </row>
    <row r="11407" spans="1:13" ht="18.75" customHeight="1">
      <c r="A11407" s="23" t="s">
        <v>52</v>
      </c>
      <c r="B11407" s="82" t="str">
        <f>IF((SCH!$B$7=""),"",SCH!$B$7)</f>
        <v/>
      </c>
      <c r="C11407" s="82"/>
      <c r="D11407" s="82"/>
      <c r="E11407" s="83"/>
    </row>
    <row r="11408" spans="1:13" ht="18.75" customHeight="1">
      <c r="A11408" s="25" t="s">
        <v>53</v>
      </c>
      <c r="B11408" s="84" t="str">
        <f>IF((SCH!$B$8=""),"",SCH!$B$8)</f>
        <v/>
      </c>
      <c r="C11408" s="84"/>
      <c r="D11408" s="84"/>
      <c r="E11408" s="85"/>
    </row>
    <row r="11409" spans="1:13" ht="26.25" customHeight="1">
      <c r="A11409" s="86" t="s">
        <v>36</v>
      </c>
      <c r="B11409" s="86"/>
      <c r="C11409" s="86"/>
      <c r="D11409" s="86"/>
      <c r="E11409" s="86"/>
    </row>
    <row r="11410" spans="1:13" s="21" customFormat="1" ht="15" customHeight="1">
      <c r="A11410" s="87" t="s">
        <v>37</v>
      </c>
      <c r="B11410" s="87"/>
      <c r="C11410" s="87"/>
      <c r="D11410" s="87"/>
      <c r="E11410" s="87"/>
      <c r="H11410" s="1"/>
      <c r="I11410" s="1"/>
      <c r="J11410" s="1"/>
      <c r="K11410" s="1"/>
      <c r="L11410" s="1"/>
      <c r="M11410" s="1"/>
    </row>
    <row r="11411" spans="1:13" s="21" customFormat="1">
      <c r="A11411" s="88" t="s">
        <v>38</v>
      </c>
      <c r="B11411" s="88"/>
      <c r="C11411" s="88"/>
      <c r="D11411" s="88"/>
      <c r="E11411" s="88"/>
      <c r="H11411" s="1"/>
      <c r="I11411" s="1"/>
      <c r="J11411" s="1"/>
      <c r="K11411" s="1"/>
      <c r="L11411" s="1"/>
      <c r="M11411" s="1"/>
    </row>
    <row r="11412" spans="1:13" ht="26.25" customHeight="1">
      <c r="A11412" s="72" t="s">
        <v>39</v>
      </c>
      <c r="B11412" s="72"/>
      <c r="C11412" s="72"/>
      <c r="D11412" s="72"/>
      <c r="E11412" s="72"/>
    </row>
    <row r="11413" spans="1:13" ht="23.25">
      <c r="A11413" s="5" t="s">
        <v>45</v>
      </c>
      <c r="B11413" s="45">
        <f>VLOOKUP($I11401,DATA!$A$1:$V$200,2,FALSE)</f>
        <v>0</v>
      </c>
      <c r="C11413" s="43" t="s">
        <v>48</v>
      </c>
      <c r="D11413" s="81">
        <f>VLOOKUP($I11401,DATA!$A$1:$V$200,3,FALSE)</f>
        <v>0</v>
      </c>
      <c r="E11413" s="81"/>
    </row>
    <row r="11414" spans="1:13" ht="23.25">
      <c r="A11414" s="5" t="s">
        <v>46</v>
      </c>
      <c r="B11414" s="79">
        <f>VLOOKUP($I11401,DATA!$A$1:$V$200,4,FALSE)</f>
        <v>0</v>
      </c>
      <c r="C11414" s="79"/>
      <c r="D11414" s="79"/>
      <c r="E11414" s="79"/>
    </row>
    <row r="11415" spans="1:13" ht="23.25">
      <c r="A11415" s="5" t="s">
        <v>47</v>
      </c>
      <c r="B11415" s="79">
        <f>VLOOKUP($I11401,DATA!$A$1:$V$200,5,FALSE)</f>
        <v>0</v>
      </c>
      <c r="C11415" s="79"/>
      <c r="D11415" s="79"/>
      <c r="E11415" s="79"/>
    </row>
    <row r="11416" spans="1:13" ht="23.25" customHeight="1">
      <c r="A11416" s="5" t="s">
        <v>40</v>
      </c>
      <c r="B11416" s="79">
        <f>VLOOKUP($I11401,DATA!$A$1:$V$200,6,FALSE)</f>
        <v>0</v>
      </c>
      <c r="C11416" s="79"/>
      <c r="D11416" s="79"/>
      <c r="E11416" s="79"/>
    </row>
    <row r="11417" spans="1:13" ht="23.25" customHeight="1">
      <c r="A11417" s="5" t="s">
        <v>41</v>
      </c>
      <c r="B11417" s="79">
        <f>VLOOKUP($I11401,DATA!$A$1:$V$200,7,FALSE)</f>
        <v>0</v>
      </c>
      <c r="C11417" s="79"/>
      <c r="D11417" s="79"/>
      <c r="E11417" s="79"/>
    </row>
    <row r="11418" spans="1:13" ht="23.25" customHeight="1">
      <c r="A11418" s="5" t="s">
        <v>42</v>
      </c>
      <c r="B11418" s="79">
        <f>VLOOKUP($I11401,DATA!$A$1:$V$200,8,FALSE)</f>
        <v>0</v>
      </c>
      <c r="C11418" s="79"/>
      <c r="D11418" s="79"/>
      <c r="E11418" s="79"/>
    </row>
    <row r="11419" spans="1:13" ht="25.5">
      <c r="A11419" s="5" t="s">
        <v>43</v>
      </c>
      <c r="B11419" s="79">
        <f>VLOOKUP($I11401,DATA!$A$1:$V$200,9,FALSE)</f>
        <v>0</v>
      </c>
      <c r="C11419" s="79"/>
      <c r="D11419" s="79"/>
      <c r="E11419" s="79"/>
    </row>
    <row r="11420" spans="1:13" ht="22.5" customHeight="1">
      <c r="A11420" s="80" t="s">
        <v>44</v>
      </c>
      <c r="B11420" s="80"/>
      <c r="C11420" s="80"/>
      <c r="D11420" s="80"/>
      <c r="E11420" s="80"/>
    </row>
    <row r="11421" spans="1:13" ht="18.75" customHeight="1">
      <c r="A11421" s="72" t="s">
        <v>58</v>
      </c>
      <c r="B11421" s="72"/>
      <c r="C11421" s="72"/>
      <c r="D11421" s="72"/>
      <c r="E11421" s="72"/>
    </row>
    <row r="11422" spans="1:13" ht="22.5" customHeight="1">
      <c r="A11422" s="26" t="s">
        <v>74</v>
      </c>
    </row>
    <row r="11423" spans="1:13" ht="18" customHeight="1">
      <c r="A11423" s="44" t="s">
        <v>59</v>
      </c>
      <c r="B11423" s="73" t="s">
        <v>60</v>
      </c>
      <c r="C11423" s="74"/>
      <c r="D11423" s="73" t="s">
        <v>61</v>
      </c>
      <c r="E11423" s="74"/>
    </row>
    <row r="11424" spans="1:13" ht="37.5" customHeight="1">
      <c r="A11424" s="28" t="s">
        <v>62</v>
      </c>
      <c r="B11424" s="65" t="e">
        <f t="shared" ref="B11424" si="4053">HLOOKUP(D11424,$I$23:$M$32,2,FALSE)</f>
        <v>#N/A</v>
      </c>
      <c r="C11424" s="66"/>
      <c r="D11424" s="68">
        <f>VLOOKUP($I11401,DATA!$A$1:$V$200,10,FALSE)</f>
        <v>0</v>
      </c>
      <c r="E11424" s="69"/>
    </row>
    <row r="11425" spans="1:5" ht="37.5" customHeight="1">
      <c r="A11425" s="28" t="s">
        <v>63</v>
      </c>
      <c r="B11425" s="65" t="e">
        <f t="shared" ref="B11425" si="4054">HLOOKUP(D11424,$I$23:$M$32,3,FALSE)</f>
        <v>#N/A</v>
      </c>
      <c r="C11425" s="66"/>
      <c r="D11425" s="68">
        <f>VLOOKUP($I11401,DATA!$A$1:$V$200,11,FALSE)</f>
        <v>0</v>
      </c>
      <c r="E11425" s="69"/>
    </row>
    <row r="11426" spans="1:5" ht="37.5" customHeight="1">
      <c r="A11426" s="28" t="s">
        <v>64</v>
      </c>
      <c r="B11426" s="65" t="e">
        <f t="shared" ref="B11426" si="4055">HLOOKUP(D11424,$I$23:$M$32,4,FALSE)</f>
        <v>#N/A</v>
      </c>
      <c r="C11426" s="66"/>
      <c r="D11426" s="68">
        <f>VLOOKUP($I11401,DATA!$A$1:$V$200,12,FALSE)</f>
        <v>0</v>
      </c>
      <c r="E11426" s="69"/>
    </row>
    <row r="11427" spans="1:5" ht="21.75" customHeight="1">
      <c r="A11427" s="26" t="s">
        <v>75</v>
      </c>
    </row>
    <row r="11428" spans="1:5" ht="18" customHeight="1">
      <c r="A11428" s="75" t="s">
        <v>65</v>
      </c>
      <c r="B11428" s="73" t="s">
        <v>60</v>
      </c>
      <c r="C11428" s="74"/>
      <c r="D11428" s="73" t="s">
        <v>61</v>
      </c>
      <c r="E11428" s="74"/>
    </row>
    <row r="11429" spans="1:5" ht="37.5" customHeight="1">
      <c r="A11429" s="76"/>
      <c r="B11429" s="65" t="e">
        <f t="shared" ref="B11429" si="4056">HLOOKUP(D11424,$I$23:$M$32,5,FALSE)</f>
        <v>#N/A</v>
      </c>
      <c r="C11429" s="66"/>
      <c r="D11429" s="68">
        <f>VLOOKUP($I11401,DATA!$A$1:$V$200,13,FALSE)</f>
        <v>0</v>
      </c>
      <c r="E11429" s="69"/>
    </row>
    <row r="11430" spans="1:5" ht="22.5" customHeight="1">
      <c r="A11430" s="26" t="s">
        <v>76</v>
      </c>
    </row>
    <row r="11431" spans="1:5" ht="18" customHeight="1">
      <c r="A11431" s="77" t="s">
        <v>66</v>
      </c>
      <c r="B11431" s="73" t="s">
        <v>60</v>
      </c>
      <c r="C11431" s="74"/>
      <c r="D11431" s="73" t="s">
        <v>61</v>
      </c>
      <c r="E11431" s="74"/>
    </row>
    <row r="11432" spans="1:5" ht="37.5" customHeight="1">
      <c r="A11432" s="78"/>
      <c r="B11432" s="65" t="e">
        <f t="shared" ref="B11432" si="4057">HLOOKUP(D11424,$I$23:$M$32,6,FALSE)</f>
        <v>#N/A</v>
      </c>
      <c r="C11432" s="66"/>
      <c r="D11432" s="68">
        <f>VLOOKUP($I11401,DATA!$A$1:$V$200,14,FALSE)</f>
        <v>0</v>
      </c>
      <c r="E11432" s="69"/>
    </row>
    <row r="11433" spans="1:5" ht="22.5" customHeight="1">
      <c r="A11433" s="26" t="s">
        <v>77</v>
      </c>
    </row>
    <row r="11434" spans="1:5" ht="30" customHeight="1">
      <c r="A11434" s="27" t="s">
        <v>67</v>
      </c>
      <c r="B11434" s="73" t="s">
        <v>60</v>
      </c>
      <c r="C11434" s="74"/>
      <c r="D11434" s="73" t="s">
        <v>61</v>
      </c>
      <c r="E11434" s="74"/>
    </row>
    <row r="11435" spans="1:5" ht="37.5" customHeight="1">
      <c r="A11435" s="28" t="s">
        <v>68</v>
      </c>
      <c r="B11435" s="65" t="e">
        <f t="shared" ref="B11435" si="4058">HLOOKUP(D11424,$I$23:$M$32,7,FALSE)</f>
        <v>#N/A</v>
      </c>
      <c r="C11435" s="66"/>
      <c r="D11435" s="68">
        <f>VLOOKUP($I11401,DATA!$A$1:$V$200,15,FALSE)</f>
        <v>0</v>
      </c>
      <c r="E11435" s="69"/>
    </row>
    <row r="11436" spans="1:5" ht="37.5" customHeight="1">
      <c r="A11436" s="28" t="s">
        <v>69</v>
      </c>
      <c r="B11436" s="65" t="e">
        <f t="shared" ref="B11436" si="4059">HLOOKUP(D11424,$I$23:$M$32,8,FALSE)</f>
        <v>#N/A</v>
      </c>
      <c r="C11436" s="66"/>
      <c r="D11436" s="68">
        <f>VLOOKUP($I11401,DATA!$A$1:$V$200,16,FALSE)</f>
        <v>0</v>
      </c>
      <c r="E11436" s="69"/>
    </row>
    <row r="11437" spans="1:5" ht="45" customHeight="1">
      <c r="A11437" s="29" t="s">
        <v>70</v>
      </c>
      <c r="B11437" s="65" t="e">
        <f t="shared" ref="B11437" si="4060">HLOOKUP(D11424,$I$23:$M$32,9,FALSE)</f>
        <v>#N/A</v>
      </c>
      <c r="C11437" s="66"/>
      <c r="D11437" s="68">
        <f>VLOOKUP($I11401,DATA!$A$1:$V$200,17,FALSE)</f>
        <v>0</v>
      </c>
      <c r="E11437" s="69"/>
    </row>
    <row r="11438" spans="1:5" ht="37.5" customHeight="1">
      <c r="A11438" s="28" t="s">
        <v>71</v>
      </c>
      <c r="B11438" s="65" t="e">
        <f t="shared" ref="B11438" si="4061">HLOOKUP(D11424,$I$23:$M$32,10,FALSE)</f>
        <v>#N/A</v>
      </c>
      <c r="C11438" s="66"/>
      <c r="D11438" s="68">
        <f>VLOOKUP($I11401,DATA!$A$1:$V$200,18,FALSE)</f>
        <v>0</v>
      </c>
      <c r="E11438" s="69"/>
    </row>
    <row r="11439" spans="1:5" ht="37.5" customHeight="1">
      <c r="A11439" s="30"/>
      <c r="B11439" s="31"/>
      <c r="C11439" s="31"/>
      <c r="D11439" s="32"/>
      <c r="E11439" s="32"/>
    </row>
    <row r="11440" spans="1:5" ht="18.75" customHeight="1">
      <c r="A11440" s="72" t="s">
        <v>72</v>
      </c>
      <c r="B11440" s="72"/>
      <c r="C11440" s="72"/>
      <c r="D11440" s="72"/>
      <c r="E11440" s="72"/>
    </row>
    <row r="11441" spans="1:13" ht="22.5" customHeight="1">
      <c r="A11441" s="26" t="s">
        <v>78</v>
      </c>
    </row>
    <row r="11442" spans="1:13" ht="30" customHeight="1">
      <c r="A11442" s="27" t="s">
        <v>73</v>
      </c>
      <c r="B11442" s="73" t="s">
        <v>60</v>
      </c>
      <c r="C11442" s="74"/>
      <c r="D11442" s="73" t="s">
        <v>61</v>
      </c>
      <c r="E11442" s="74"/>
      <c r="I11442" s="1" t="s">
        <v>26</v>
      </c>
      <c r="J11442" s="1" t="s">
        <v>25</v>
      </c>
      <c r="K11442" s="1" t="s">
        <v>194</v>
      </c>
      <c r="L11442" s="1" t="s">
        <v>195</v>
      </c>
      <c r="M11442" s="1" t="s">
        <v>196</v>
      </c>
    </row>
    <row r="11443" spans="1:13" ht="52.5" customHeight="1">
      <c r="A11443" s="29" t="str">
        <f>GRD!$L$4</f>
        <v>SELECT</v>
      </c>
      <c r="B11443" s="65" t="e">
        <f t="shared" ref="B11443:B11444" si="4062">HLOOKUP(D11443,$I$42:$M$44,$G11443,FALSE)</f>
        <v>#N/A</v>
      </c>
      <c r="C11443" s="66"/>
      <c r="D11443" s="68">
        <f>VLOOKUP($I11401,DATA!$A$1:$V$200,19,FALSE)</f>
        <v>0</v>
      </c>
      <c r="E11443" s="69"/>
      <c r="G11443" s="1">
        <v>2</v>
      </c>
      <c r="H11443" s="1" t="str">
        <f t="shared" ref="H11443:H11444" si="4063">A11443</f>
        <v>SELECT</v>
      </c>
      <c r="I11443" s="1" t="e">
        <f t="shared" ref="I11443:I11444" si="4064">VLOOKUP($H11443,$H$3:$M$15,2,FALSE)</f>
        <v>#N/A</v>
      </c>
      <c r="J11443" s="1" t="e">
        <f t="shared" ref="J11443:J11444" si="4065">VLOOKUP($H11443,$H$3:$M$15,3,FALSE)</f>
        <v>#N/A</v>
      </c>
      <c r="K11443" s="1" t="e">
        <f t="shared" ref="K11443:K11444" si="4066">VLOOKUP($H11443,$H$3:$M$15,4,FALSE)</f>
        <v>#N/A</v>
      </c>
      <c r="L11443" s="1" t="e">
        <f t="shared" ref="L11443:L11444" si="4067">VLOOKUP($H11443,$H$3:$M$15,5,FALSE)</f>
        <v>#N/A</v>
      </c>
      <c r="M11443" s="1" t="e">
        <f t="shared" ref="M11443:M11444" si="4068">VLOOKUP($H11443,$H$3:$M$15,6,FALSE)</f>
        <v>#N/A</v>
      </c>
    </row>
    <row r="11444" spans="1:13" ht="52.5" customHeight="1">
      <c r="A11444" s="29" t="str">
        <f>GRD!$M$4</f>
        <v>SELECT</v>
      </c>
      <c r="B11444" s="65" t="e">
        <f t="shared" si="4062"/>
        <v>#N/A</v>
      </c>
      <c r="C11444" s="66"/>
      <c r="D11444" s="68">
        <f>VLOOKUP($I11401,DATA!$A$1:$V$200,20,FALSE)</f>
        <v>0</v>
      </c>
      <c r="E11444" s="69"/>
      <c r="G11444" s="1">
        <v>3</v>
      </c>
      <c r="H11444" s="1" t="str">
        <f t="shared" si="4063"/>
        <v>SELECT</v>
      </c>
      <c r="I11444" s="1" t="e">
        <f t="shared" si="4064"/>
        <v>#N/A</v>
      </c>
      <c r="J11444" s="1" t="e">
        <f t="shared" si="4065"/>
        <v>#N/A</v>
      </c>
      <c r="K11444" s="1" t="e">
        <f t="shared" si="4066"/>
        <v>#N/A</v>
      </c>
      <c r="L11444" s="1" t="e">
        <f t="shared" si="4067"/>
        <v>#N/A</v>
      </c>
      <c r="M11444" s="1" t="e">
        <f t="shared" si="4068"/>
        <v>#N/A</v>
      </c>
    </row>
    <row r="11445" spans="1:13" ht="37.5" customHeight="1">
      <c r="A11445" s="70" t="s">
        <v>79</v>
      </c>
      <c r="B11445" s="70"/>
      <c r="C11445" s="70"/>
      <c r="D11445" s="70"/>
      <c r="E11445" s="70"/>
    </row>
    <row r="11446" spans="1:13" ht="12" customHeight="1">
      <c r="A11446" s="33"/>
      <c r="B11446" s="33"/>
      <c r="C11446" s="33"/>
      <c r="D11446" s="33"/>
      <c r="E11446" s="33"/>
    </row>
    <row r="11447" spans="1:13" ht="30" customHeight="1">
      <c r="A11447" s="27" t="s">
        <v>73</v>
      </c>
      <c r="B11447" s="71" t="s">
        <v>60</v>
      </c>
      <c r="C11447" s="71"/>
      <c r="D11447" s="71" t="s">
        <v>61</v>
      </c>
      <c r="E11447" s="71"/>
      <c r="I11447" s="1" t="s">
        <v>26</v>
      </c>
      <c r="J11447" s="1" t="s">
        <v>25</v>
      </c>
      <c r="K11447" s="1" t="s">
        <v>194</v>
      </c>
      <c r="L11447" s="1" t="s">
        <v>195</v>
      </c>
      <c r="M11447" s="1" t="s">
        <v>196</v>
      </c>
    </row>
    <row r="11448" spans="1:13" ht="52.5" customHeight="1">
      <c r="A11448" s="29" t="str">
        <f>GRD!$N$4</f>
        <v>SELECT</v>
      </c>
      <c r="B11448" s="65" t="e">
        <f t="shared" ref="B11448:B11449" si="4069">HLOOKUP(D11448,$I$47:$M$49,$G11448,FALSE)</f>
        <v>#N/A</v>
      </c>
      <c r="C11448" s="66"/>
      <c r="D11448" s="67">
        <f>VLOOKUP($I11401,DATA!$A$1:$V$200,21,FALSE)</f>
        <v>0</v>
      </c>
      <c r="E11448" s="67"/>
      <c r="G11448" s="1">
        <v>2</v>
      </c>
      <c r="H11448" s="1" t="str">
        <f t="shared" ref="H11448:H11449" si="4070">A11448</f>
        <v>SELECT</v>
      </c>
      <c r="I11448" s="1" t="e">
        <f t="shared" ref="I11448:I11509" si="4071">VLOOKUP($H11448,$H$3:$M$15,2,FALSE)</f>
        <v>#N/A</v>
      </c>
      <c r="J11448" s="1" t="e">
        <f t="shared" ref="J11448:J11509" si="4072">VLOOKUP($H11448,$H$3:$M$15,3,FALSE)</f>
        <v>#N/A</v>
      </c>
      <c r="K11448" s="1" t="e">
        <f t="shared" ref="K11448:K11509" si="4073">VLOOKUP($H11448,$H$3:$M$15,4,FALSE)</f>
        <v>#N/A</v>
      </c>
      <c r="L11448" s="1" t="e">
        <f t="shared" ref="L11448:L11509" si="4074">VLOOKUP($H11448,$H$3:$M$15,5,FALSE)</f>
        <v>#N/A</v>
      </c>
      <c r="M11448" s="1" t="e">
        <f t="shared" ref="M11448:M11509" si="4075">VLOOKUP($H11448,$H$3:$M$15,6,FALSE)</f>
        <v>#N/A</v>
      </c>
    </row>
    <row r="11449" spans="1:13" ht="52.5" customHeight="1">
      <c r="A11449" s="29" t="str">
        <f>GRD!$O$4</f>
        <v>SELECT</v>
      </c>
      <c r="B11449" s="65" t="e">
        <f t="shared" si="4069"/>
        <v>#N/A</v>
      </c>
      <c r="C11449" s="66"/>
      <c r="D11449" s="67">
        <f>VLOOKUP($I11401,DATA!$A$1:$V$200,22,FALSE)</f>
        <v>0</v>
      </c>
      <c r="E11449" s="67"/>
      <c r="G11449" s="1">
        <v>3</v>
      </c>
      <c r="H11449" s="1" t="str">
        <f t="shared" si="4070"/>
        <v>SELECT</v>
      </c>
      <c r="I11449" s="1" t="e">
        <f t="shared" si="4071"/>
        <v>#N/A</v>
      </c>
      <c r="J11449" s="1" t="e">
        <f t="shared" si="4072"/>
        <v>#N/A</v>
      </c>
      <c r="K11449" s="1" t="e">
        <f t="shared" si="4073"/>
        <v>#N/A</v>
      </c>
      <c r="L11449" s="1" t="e">
        <f t="shared" si="4074"/>
        <v>#N/A</v>
      </c>
      <c r="M11449" s="1" t="e">
        <f t="shared" si="4075"/>
        <v>#N/A</v>
      </c>
    </row>
    <row r="11455" spans="1:13">
      <c r="A11455" s="64" t="s">
        <v>80</v>
      </c>
      <c r="B11455" s="64"/>
      <c r="C11455" s="64" t="s">
        <v>81</v>
      </c>
      <c r="D11455" s="64"/>
      <c r="E11455" s="64"/>
    </row>
    <row r="11456" spans="1:13">
      <c r="C11456" s="64" t="s">
        <v>82</v>
      </c>
      <c r="D11456" s="64"/>
      <c r="E11456" s="64"/>
    </row>
    <row r="11457" spans="1:13">
      <c r="A11457" s="1" t="s">
        <v>84</v>
      </c>
    </row>
    <row r="11459" spans="1:13">
      <c r="A11459" s="1" t="s">
        <v>83</v>
      </c>
    </row>
    <row r="11461" spans="1:13" s="21" customFormat="1" ht="18.75" customHeight="1">
      <c r="A11461" s="89" t="s">
        <v>34</v>
      </c>
      <c r="B11461" s="89"/>
      <c r="C11461" s="89"/>
      <c r="D11461" s="89"/>
      <c r="E11461" s="89"/>
      <c r="I11461" s="21">
        <f t="shared" ref="I11461" si="4076">I11401+1</f>
        <v>192</v>
      </c>
    </row>
    <row r="11462" spans="1:13" s="21" customFormat="1" ht="30" customHeight="1">
      <c r="A11462" s="90" t="s">
        <v>35</v>
      </c>
      <c r="B11462" s="90"/>
      <c r="C11462" s="90"/>
      <c r="D11462" s="90"/>
      <c r="E11462" s="90"/>
      <c r="H11462" s="1"/>
      <c r="I11462" s="1"/>
      <c r="J11462" s="1"/>
      <c r="K11462" s="1"/>
      <c r="L11462" s="1"/>
      <c r="M11462" s="1"/>
    </row>
    <row r="11463" spans="1:13" ht="18.75" customHeight="1">
      <c r="A11463" s="22" t="s">
        <v>49</v>
      </c>
      <c r="B11463" s="91" t="str">
        <f>IF((SCH!$B$2=""),"",SCH!$B$2)</f>
        <v/>
      </c>
      <c r="C11463" s="91"/>
      <c r="D11463" s="91"/>
      <c r="E11463" s="92"/>
    </row>
    <row r="11464" spans="1:13" ht="18.75" customHeight="1">
      <c r="A11464" s="23" t="s">
        <v>50</v>
      </c>
      <c r="B11464" s="82" t="str">
        <f>IF((SCH!$B$3=""),"",SCH!$B$3)</f>
        <v/>
      </c>
      <c r="C11464" s="82"/>
      <c r="D11464" s="82"/>
      <c r="E11464" s="83"/>
    </row>
    <row r="11465" spans="1:13" ht="18.75" customHeight="1">
      <c r="A11465" s="23" t="s">
        <v>56</v>
      </c>
      <c r="B11465" s="46" t="str">
        <f>IF((SCH!$B$4=""),"",SCH!$B$4)</f>
        <v/>
      </c>
      <c r="C11465" s="24" t="s">
        <v>57</v>
      </c>
      <c r="D11465" s="82" t="str">
        <f>IF((SCH!$B$5=""),"",SCH!$B$5)</f>
        <v/>
      </c>
      <c r="E11465" s="83"/>
    </row>
    <row r="11466" spans="1:13" ht="18.75" customHeight="1">
      <c r="A11466" s="23" t="s">
        <v>51</v>
      </c>
      <c r="B11466" s="82" t="str">
        <f>IF((SCH!$B$6=""),"",SCH!$B$6)</f>
        <v/>
      </c>
      <c r="C11466" s="82"/>
      <c r="D11466" s="82"/>
      <c r="E11466" s="83"/>
    </row>
    <row r="11467" spans="1:13" ht="18.75" customHeight="1">
      <c r="A11467" s="23" t="s">
        <v>52</v>
      </c>
      <c r="B11467" s="82" t="str">
        <f>IF((SCH!$B$7=""),"",SCH!$B$7)</f>
        <v/>
      </c>
      <c r="C11467" s="82"/>
      <c r="D11467" s="82"/>
      <c r="E11467" s="83"/>
    </row>
    <row r="11468" spans="1:13" ht="18.75" customHeight="1">
      <c r="A11468" s="25" t="s">
        <v>53</v>
      </c>
      <c r="B11468" s="84" t="str">
        <f>IF((SCH!$B$8=""),"",SCH!$B$8)</f>
        <v/>
      </c>
      <c r="C11468" s="84"/>
      <c r="D11468" s="84"/>
      <c r="E11468" s="85"/>
    </row>
    <row r="11469" spans="1:13" ht="26.25" customHeight="1">
      <c r="A11469" s="86" t="s">
        <v>36</v>
      </c>
      <c r="B11469" s="86"/>
      <c r="C11469" s="86"/>
      <c r="D11469" s="86"/>
      <c r="E11469" s="86"/>
    </row>
    <row r="11470" spans="1:13" s="21" customFormat="1" ht="15" customHeight="1">
      <c r="A11470" s="87" t="s">
        <v>37</v>
      </c>
      <c r="B11470" s="87"/>
      <c r="C11470" s="87"/>
      <c r="D11470" s="87"/>
      <c r="E11470" s="87"/>
      <c r="H11470" s="1"/>
      <c r="I11470" s="1"/>
      <c r="J11470" s="1"/>
      <c r="K11470" s="1"/>
      <c r="L11470" s="1"/>
      <c r="M11470" s="1"/>
    </row>
    <row r="11471" spans="1:13" s="21" customFormat="1">
      <c r="A11471" s="88" t="s">
        <v>38</v>
      </c>
      <c r="B11471" s="88"/>
      <c r="C11471" s="88"/>
      <c r="D11471" s="88"/>
      <c r="E11471" s="88"/>
      <c r="H11471" s="1"/>
      <c r="I11471" s="1"/>
      <c r="J11471" s="1"/>
      <c r="K11471" s="1"/>
      <c r="L11471" s="1"/>
      <c r="M11471" s="1"/>
    </row>
    <row r="11472" spans="1:13" ht="26.25" customHeight="1">
      <c r="A11472" s="72" t="s">
        <v>39</v>
      </c>
      <c r="B11472" s="72"/>
      <c r="C11472" s="72"/>
      <c r="D11472" s="72"/>
      <c r="E11472" s="72"/>
    </row>
    <row r="11473" spans="1:5" ht="23.25">
      <c r="A11473" s="5" t="s">
        <v>45</v>
      </c>
      <c r="B11473" s="45">
        <f>VLOOKUP($I11461,DATA!$A$1:$V$200,2,FALSE)</f>
        <v>0</v>
      </c>
      <c r="C11473" s="43" t="s">
        <v>48</v>
      </c>
      <c r="D11473" s="81">
        <f>VLOOKUP($I11461,DATA!$A$1:$V$200,3,FALSE)</f>
        <v>0</v>
      </c>
      <c r="E11473" s="81"/>
    </row>
    <row r="11474" spans="1:5" ht="23.25">
      <c r="A11474" s="5" t="s">
        <v>46</v>
      </c>
      <c r="B11474" s="79">
        <f>VLOOKUP($I11461,DATA!$A$1:$V$200,4,FALSE)</f>
        <v>0</v>
      </c>
      <c r="C11474" s="79"/>
      <c r="D11474" s="79"/>
      <c r="E11474" s="79"/>
    </row>
    <row r="11475" spans="1:5" ht="23.25">
      <c r="A11475" s="5" t="s">
        <v>47</v>
      </c>
      <c r="B11475" s="79">
        <f>VLOOKUP($I11461,DATA!$A$1:$V$200,5,FALSE)</f>
        <v>0</v>
      </c>
      <c r="C11475" s="79"/>
      <c r="D11475" s="79"/>
      <c r="E11475" s="79"/>
    </row>
    <row r="11476" spans="1:5" ht="23.25" customHeight="1">
      <c r="A11476" s="5" t="s">
        <v>40</v>
      </c>
      <c r="B11476" s="79">
        <f>VLOOKUP($I11461,DATA!$A$1:$V$200,6,FALSE)</f>
        <v>0</v>
      </c>
      <c r="C11476" s="79"/>
      <c r="D11476" s="79"/>
      <c r="E11476" s="79"/>
    </row>
    <row r="11477" spans="1:5" ht="23.25" customHeight="1">
      <c r="A11477" s="5" t="s">
        <v>41</v>
      </c>
      <c r="B11477" s="79">
        <f>VLOOKUP($I11461,DATA!$A$1:$V$200,7,FALSE)</f>
        <v>0</v>
      </c>
      <c r="C11477" s="79"/>
      <c r="D11477" s="79"/>
      <c r="E11477" s="79"/>
    </row>
    <row r="11478" spans="1:5" ht="23.25" customHeight="1">
      <c r="A11478" s="5" t="s">
        <v>42</v>
      </c>
      <c r="B11478" s="79">
        <f>VLOOKUP($I11461,DATA!$A$1:$V$200,8,FALSE)</f>
        <v>0</v>
      </c>
      <c r="C11478" s="79"/>
      <c r="D11478" s="79"/>
      <c r="E11478" s="79"/>
    </row>
    <row r="11479" spans="1:5" ht="25.5">
      <c r="A11479" s="5" t="s">
        <v>43</v>
      </c>
      <c r="B11479" s="79">
        <f>VLOOKUP($I11461,DATA!$A$1:$V$200,9,FALSE)</f>
        <v>0</v>
      </c>
      <c r="C11479" s="79"/>
      <c r="D11479" s="79"/>
      <c r="E11479" s="79"/>
    </row>
    <row r="11480" spans="1:5" ht="22.5" customHeight="1">
      <c r="A11480" s="80" t="s">
        <v>44</v>
      </c>
      <c r="B11480" s="80"/>
      <c r="C11480" s="80"/>
      <c r="D11480" s="80"/>
      <c r="E11480" s="80"/>
    </row>
    <row r="11481" spans="1:5" ht="18.75" customHeight="1">
      <c r="A11481" s="72" t="s">
        <v>58</v>
      </c>
      <c r="B11481" s="72"/>
      <c r="C11481" s="72"/>
      <c r="D11481" s="72"/>
      <c r="E11481" s="72"/>
    </row>
    <row r="11482" spans="1:5" ht="22.5" customHeight="1">
      <c r="A11482" s="26" t="s">
        <v>74</v>
      </c>
    </row>
    <row r="11483" spans="1:5" ht="18" customHeight="1">
      <c r="A11483" s="44" t="s">
        <v>59</v>
      </c>
      <c r="B11483" s="73" t="s">
        <v>60</v>
      </c>
      <c r="C11483" s="74"/>
      <c r="D11483" s="73" t="s">
        <v>61</v>
      </c>
      <c r="E11483" s="74"/>
    </row>
    <row r="11484" spans="1:5" ht="37.5" customHeight="1">
      <c r="A11484" s="28" t="s">
        <v>62</v>
      </c>
      <c r="B11484" s="65" t="e">
        <f t="shared" ref="B11484" si="4077">HLOOKUP(D11484,$I$23:$M$32,2,FALSE)</f>
        <v>#N/A</v>
      </c>
      <c r="C11484" s="66"/>
      <c r="D11484" s="68">
        <f>VLOOKUP($I11461,DATA!$A$1:$V$200,10,FALSE)</f>
        <v>0</v>
      </c>
      <c r="E11484" s="69"/>
    </row>
    <row r="11485" spans="1:5" ht="37.5" customHeight="1">
      <c r="A11485" s="28" t="s">
        <v>63</v>
      </c>
      <c r="B11485" s="65" t="e">
        <f t="shared" ref="B11485" si="4078">HLOOKUP(D11484,$I$23:$M$32,3,FALSE)</f>
        <v>#N/A</v>
      </c>
      <c r="C11485" s="66"/>
      <c r="D11485" s="68">
        <f>VLOOKUP($I11461,DATA!$A$1:$V$200,11,FALSE)</f>
        <v>0</v>
      </c>
      <c r="E11485" s="69"/>
    </row>
    <row r="11486" spans="1:5" ht="37.5" customHeight="1">
      <c r="A11486" s="28" t="s">
        <v>64</v>
      </c>
      <c r="B11486" s="65" t="e">
        <f t="shared" ref="B11486" si="4079">HLOOKUP(D11484,$I$23:$M$32,4,FALSE)</f>
        <v>#N/A</v>
      </c>
      <c r="C11486" s="66"/>
      <c r="D11486" s="68">
        <f>VLOOKUP($I11461,DATA!$A$1:$V$200,12,FALSE)</f>
        <v>0</v>
      </c>
      <c r="E11486" s="69"/>
    </row>
    <row r="11487" spans="1:5" ht="21.75" customHeight="1">
      <c r="A11487" s="26" t="s">
        <v>75</v>
      </c>
    </row>
    <row r="11488" spans="1:5" ht="18" customHeight="1">
      <c r="A11488" s="75" t="s">
        <v>65</v>
      </c>
      <c r="B11488" s="73" t="s">
        <v>60</v>
      </c>
      <c r="C11488" s="74"/>
      <c r="D11488" s="73" t="s">
        <v>61</v>
      </c>
      <c r="E11488" s="74"/>
    </row>
    <row r="11489" spans="1:13" ht="37.5" customHeight="1">
      <c r="A11489" s="76"/>
      <c r="B11489" s="65" t="e">
        <f t="shared" ref="B11489" si="4080">HLOOKUP(D11484,$I$23:$M$32,5,FALSE)</f>
        <v>#N/A</v>
      </c>
      <c r="C11489" s="66"/>
      <c r="D11489" s="68">
        <f>VLOOKUP($I11461,DATA!$A$1:$V$200,13,FALSE)</f>
        <v>0</v>
      </c>
      <c r="E11489" s="69"/>
    </row>
    <row r="11490" spans="1:13" ht="22.5" customHeight="1">
      <c r="A11490" s="26" t="s">
        <v>76</v>
      </c>
    </row>
    <row r="11491" spans="1:13" ht="18" customHeight="1">
      <c r="A11491" s="77" t="s">
        <v>66</v>
      </c>
      <c r="B11491" s="73" t="s">
        <v>60</v>
      </c>
      <c r="C11491" s="74"/>
      <c r="D11491" s="73" t="s">
        <v>61</v>
      </c>
      <c r="E11491" s="74"/>
    </row>
    <row r="11492" spans="1:13" ht="37.5" customHeight="1">
      <c r="A11492" s="78"/>
      <c r="B11492" s="65" t="e">
        <f t="shared" ref="B11492" si="4081">HLOOKUP(D11484,$I$23:$M$32,6,FALSE)</f>
        <v>#N/A</v>
      </c>
      <c r="C11492" s="66"/>
      <c r="D11492" s="68">
        <f>VLOOKUP($I11461,DATA!$A$1:$V$200,14,FALSE)</f>
        <v>0</v>
      </c>
      <c r="E11492" s="69"/>
    </row>
    <row r="11493" spans="1:13" ht="22.5" customHeight="1">
      <c r="A11493" s="26" t="s">
        <v>77</v>
      </c>
    </row>
    <row r="11494" spans="1:13" ht="30" customHeight="1">
      <c r="A11494" s="27" t="s">
        <v>67</v>
      </c>
      <c r="B11494" s="73" t="s">
        <v>60</v>
      </c>
      <c r="C11494" s="74"/>
      <c r="D11494" s="73" t="s">
        <v>61</v>
      </c>
      <c r="E11494" s="74"/>
    </row>
    <row r="11495" spans="1:13" ht="37.5" customHeight="1">
      <c r="A11495" s="28" t="s">
        <v>68</v>
      </c>
      <c r="B11495" s="65" t="e">
        <f t="shared" ref="B11495" si="4082">HLOOKUP(D11484,$I$23:$M$32,7,FALSE)</f>
        <v>#N/A</v>
      </c>
      <c r="C11495" s="66"/>
      <c r="D11495" s="68">
        <f>VLOOKUP($I11461,DATA!$A$1:$V$200,15,FALSE)</f>
        <v>0</v>
      </c>
      <c r="E11495" s="69"/>
    </row>
    <row r="11496" spans="1:13" ht="37.5" customHeight="1">
      <c r="A11496" s="28" t="s">
        <v>69</v>
      </c>
      <c r="B11496" s="65" t="e">
        <f t="shared" ref="B11496" si="4083">HLOOKUP(D11484,$I$23:$M$32,8,FALSE)</f>
        <v>#N/A</v>
      </c>
      <c r="C11496" s="66"/>
      <c r="D11496" s="68">
        <f>VLOOKUP($I11461,DATA!$A$1:$V$200,16,FALSE)</f>
        <v>0</v>
      </c>
      <c r="E11496" s="69"/>
    </row>
    <row r="11497" spans="1:13" ht="45" customHeight="1">
      <c r="A11497" s="29" t="s">
        <v>70</v>
      </c>
      <c r="B11497" s="65" t="e">
        <f t="shared" ref="B11497" si="4084">HLOOKUP(D11484,$I$23:$M$32,9,FALSE)</f>
        <v>#N/A</v>
      </c>
      <c r="C11497" s="66"/>
      <c r="D11497" s="68">
        <f>VLOOKUP($I11461,DATA!$A$1:$V$200,17,FALSE)</f>
        <v>0</v>
      </c>
      <c r="E11497" s="69"/>
    </row>
    <row r="11498" spans="1:13" ht="37.5" customHeight="1">
      <c r="A11498" s="28" t="s">
        <v>71</v>
      </c>
      <c r="B11498" s="65" t="e">
        <f t="shared" ref="B11498" si="4085">HLOOKUP(D11484,$I$23:$M$32,10,FALSE)</f>
        <v>#N/A</v>
      </c>
      <c r="C11498" s="66"/>
      <c r="D11498" s="68">
        <f>VLOOKUP($I11461,DATA!$A$1:$V$200,18,FALSE)</f>
        <v>0</v>
      </c>
      <c r="E11498" s="69"/>
    </row>
    <row r="11499" spans="1:13" ht="37.5" customHeight="1">
      <c r="A11499" s="30"/>
      <c r="B11499" s="31"/>
      <c r="C11499" s="31"/>
      <c r="D11499" s="32"/>
      <c r="E11499" s="32"/>
    </row>
    <row r="11500" spans="1:13" ht="18.75" customHeight="1">
      <c r="A11500" s="72" t="s">
        <v>72</v>
      </c>
      <c r="B11500" s="72"/>
      <c r="C11500" s="72"/>
      <c r="D11500" s="72"/>
      <c r="E11500" s="72"/>
    </row>
    <row r="11501" spans="1:13" ht="22.5" customHeight="1">
      <c r="A11501" s="26" t="s">
        <v>78</v>
      </c>
    </row>
    <row r="11502" spans="1:13" ht="30" customHeight="1">
      <c r="A11502" s="27" t="s">
        <v>73</v>
      </c>
      <c r="B11502" s="73" t="s">
        <v>60</v>
      </c>
      <c r="C11502" s="74"/>
      <c r="D11502" s="73" t="s">
        <v>61</v>
      </c>
      <c r="E11502" s="74"/>
      <c r="I11502" s="1" t="s">
        <v>26</v>
      </c>
      <c r="J11502" s="1" t="s">
        <v>25</v>
      </c>
      <c r="K11502" s="1" t="s">
        <v>194</v>
      </c>
      <c r="L11502" s="1" t="s">
        <v>195</v>
      </c>
      <c r="M11502" s="1" t="s">
        <v>196</v>
      </c>
    </row>
    <row r="11503" spans="1:13" ht="52.5" customHeight="1">
      <c r="A11503" s="29" t="str">
        <f>GRD!$L$4</f>
        <v>SELECT</v>
      </c>
      <c r="B11503" s="65" t="e">
        <f t="shared" ref="B11503:B11504" si="4086">HLOOKUP(D11503,$I$42:$M$44,$G11503,FALSE)</f>
        <v>#N/A</v>
      </c>
      <c r="C11503" s="66"/>
      <c r="D11503" s="68">
        <f>VLOOKUP($I11461,DATA!$A$1:$V$200,19,FALSE)</f>
        <v>0</v>
      </c>
      <c r="E11503" s="69"/>
      <c r="G11503" s="1">
        <v>2</v>
      </c>
      <c r="H11503" s="1" t="str">
        <f t="shared" ref="H11503:H11504" si="4087">A11503</f>
        <v>SELECT</v>
      </c>
      <c r="I11503" s="1" t="e">
        <f t="shared" ref="I11503:I11504" si="4088">VLOOKUP($H11503,$H$3:$M$15,2,FALSE)</f>
        <v>#N/A</v>
      </c>
      <c r="J11503" s="1" t="e">
        <f t="shared" ref="J11503:J11504" si="4089">VLOOKUP($H11503,$H$3:$M$15,3,FALSE)</f>
        <v>#N/A</v>
      </c>
      <c r="K11503" s="1" t="e">
        <f t="shared" ref="K11503:K11504" si="4090">VLOOKUP($H11503,$H$3:$M$15,4,FALSE)</f>
        <v>#N/A</v>
      </c>
      <c r="L11503" s="1" t="e">
        <f t="shared" ref="L11503:L11504" si="4091">VLOOKUP($H11503,$H$3:$M$15,5,FALSE)</f>
        <v>#N/A</v>
      </c>
      <c r="M11503" s="1" t="e">
        <f t="shared" ref="M11503:M11504" si="4092">VLOOKUP($H11503,$H$3:$M$15,6,FALSE)</f>
        <v>#N/A</v>
      </c>
    </row>
    <row r="11504" spans="1:13" ht="52.5" customHeight="1">
      <c r="A11504" s="29" t="str">
        <f>GRD!$M$4</f>
        <v>SELECT</v>
      </c>
      <c r="B11504" s="65" t="e">
        <f t="shared" si="4086"/>
        <v>#N/A</v>
      </c>
      <c r="C11504" s="66"/>
      <c r="D11504" s="68">
        <f>VLOOKUP($I11461,DATA!$A$1:$V$200,20,FALSE)</f>
        <v>0</v>
      </c>
      <c r="E11504" s="69"/>
      <c r="G11504" s="1">
        <v>3</v>
      </c>
      <c r="H11504" s="1" t="str">
        <f t="shared" si="4087"/>
        <v>SELECT</v>
      </c>
      <c r="I11504" s="1" t="e">
        <f t="shared" si="4088"/>
        <v>#N/A</v>
      </c>
      <c r="J11504" s="1" t="e">
        <f t="shared" si="4089"/>
        <v>#N/A</v>
      </c>
      <c r="K11504" s="1" t="e">
        <f t="shared" si="4090"/>
        <v>#N/A</v>
      </c>
      <c r="L11504" s="1" t="e">
        <f t="shared" si="4091"/>
        <v>#N/A</v>
      </c>
      <c r="M11504" s="1" t="e">
        <f t="shared" si="4092"/>
        <v>#N/A</v>
      </c>
    </row>
    <row r="11505" spans="1:13" ht="37.5" customHeight="1">
      <c r="A11505" s="70" t="s">
        <v>79</v>
      </c>
      <c r="B11505" s="70"/>
      <c r="C11505" s="70"/>
      <c r="D11505" s="70"/>
      <c r="E11505" s="70"/>
    </row>
    <row r="11506" spans="1:13" ht="12" customHeight="1">
      <c r="A11506" s="33"/>
      <c r="B11506" s="33"/>
      <c r="C11506" s="33"/>
      <c r="D11506" s="33"/>
      <c r="E11506" s="33"/>
    </row>
    <row r="11507" spans="1:13" ht="30" customHeight="1">
      <c r="A11507" s="27" t="s">
        <v>73</v>
      </c>
      <c r="B11507" s="71" t="s">
        <v>60</v>
      </c>
      <c r="C11507" s="71"/>
      <c r="D11507" s="71" t="s">
        <v>61</v>
      </c>
      <c r="E11507" s="71"/>
      <c r="I11507" s="1" t="s">
        <v>26</v>
      </c>
      <c r="J11507" s="1" t="s">
        <v>25</v>
      </c>
      <c r="K11507" s="1" t="s">
        <v>194</v>
      </c>
      <c r="L11507" s="1" t="s">
        <v>195</v>
      </c>
      <c r="M11507" s="1" t="s">
        <v>196</v>
      </c>
    </row>
    <row r="11508" spans="1:13" ht="52.5" customHeight="1">
      <c r="A11508" s="29" t="str">
        <f>GRD!$N$4</f>
        <v>SELECT</v>
      </c>
      <c r="B11508" s="65" t="e">
        <f t="shared" ref="B11508:B11509" si="4093">HLOOKUP(D11508,$I$47:$M$49,$G11508,FALSE)</f>
        <v>#N/A</v>
      </c>
      <c r="C11508" s="66"/>
      <c r="D11508" s="67">
        <f>VLOOKUP($I11461,DATA!$A$1:$V$200,21,FALSE)</f>
        <v>0</v>
      </c>
      <c r="E11508" s="67"/>
      <c r="G11508" s="1">
        <v>2</v>
      </c>
      <c r="H11508" s="1" t="str">
        <f t="shared" ref="H11508:H11509" si="4094">A11508</f>
        <v>SELECT</v>
      </c>
      <c r="I11508" s="1" t="e">
        <f t="shared" si="4071"/>
        <v>#N/A</v>
      </c>
      <c r="J11508" s="1" t="e">
        <f t="shared" si="4072"/>
        <v>#N/A</v>
      </c>
      <c r="K11508" s="1" t="e">
        <f t="shared" si="4073"/>
        <v>#N/A</v>
      </c>
      <c r="L11508" s="1" t="e">
        <f t="shared" si="4074"/>
        <v>#N/A</v>
      </c>
      <c r="M11508" s="1" t="e">
        <f t="shared" si="4075"/>
        <v>#N/A</v>
      </c>
    </row>
    <row r="11509" spans="1:13" ht="52.5" customHeight="1">
      <c r="A11509" s="29" t="str">
        <f>GRD!$O$4</f>
        <v>SELECT</v>
      </c>
      <c r="B11509" s="65" t="e">
        <f t="shared" si="4093"/>
        <v>#N/A</v>
      </c>
      <c r="C11509" s="66"/>
      <c r="D11509" s="67">
        <f>VLOOKUP($I11461,DATA!$A$1:$V$200,22,FALSE)</f>
        <v>0</v>
      </c>
      <c r="E11509" s="67"/>
      <c r="G11509" s="1">
        <v>3</v>
      </c>
      <c r="H11509" s="1" t="str">
        <f t="shared" si="4094"/>
        <v>SELECT</v>
      </c>
      <c r="I11509" s="1" t="e">
        <f t="shared" si="4071"/>
        <v>#N/A</v>
      </c>
      <c r="J11509" s="1" t="e">
        <f t="shared" si="4072"/>
        <v>#N/A</v>
      </c>
      <c r="K11509" s="1" t="e">
        <f t="shared" si="4073"/>
        <v>#N/A</v>
      </c>
      <c r="L11509" s="1" t="e">
        <f t="shared" si="4074"/>
        <v>#N/A</v>
      </c>
      <c r="M11509" s="1" t="e">
        <f t="shared" si="4075"/>
        <v>#N/A</v>
      </c>
    </row>
    <row r="11515" spans="1:13">
      <c r="A11515" s="64" t="s">
        <v>80</v>
      </c>
      <c r="B11515" s="64"/>
      <c r="C11515" s="64" t="s">
        <v>81</v>
      </c>
      <c r="D11515" s="64"/>
      <c r="E11515" s="64"/>
    </row>
    <row r="11516" spans="1:13">
      <c r="C11516" s="64" t="s">
        <v>82</v>
      </c>
      <c r="D11516" s="64"/>
      <c r="E11516" s="64"/>
    </row>
    <row r="11517" spans="1:13">
      <c r="A11517" s="1" t="s">
        <v>84</v>
      </c>
    </row>
    <row r="11519" spans="1:13">
      <c r="A11519" s="1" t="s">
        <v>83</v>
      </c>
    </row>
    <row r="11521" spans="1:13" s="21" customFormat="1" ht="18.75" customHeight="1">
      <c r="A11521" s="89" t="s">
        <v>34</v>
      </c>
      <c r="B11521" s="89"/>
      <c r="C11521" s="89"/>
      <c r="D11521" s="89"/>
      <c r="E11521" s="89"/>
      <c r="I11521" s="21">
        <f t="shared" ref="I11521" si="4095">I11461+1</f>
        <v>193</v>
      </c>
    </row>
    <row r="11522" spans="1:13" s="21" customFormat="1" ht="30" customHeight="1">
      <c r="A11522" s="90" t="s">
        <v>35</v>
      </c>
      <c r="B11522" s="90"/>
      <c r="C11522" s="90"/>
      <c r="D11522" s="90"/>
      <c r="E11522" s="90"/>
      <c r="H11522" s="1"/>
      <c r="I11522" s="1"/>
      <c r="J11522" s="1"/>
      <c r="K11522" s="1"/>
      <c r="L11522" s="1"/>
      <c r="M11522" s="1"/>
    </row>
    <row r="11523" spans="1:13" ht="18.75" customHeight="1">
      <c r="A11523" s="22" t="s">
        <v>49</v>
      </c>
      <c r="B11523" s="91" t="str">
        <f>IF((SCH!$B$2=""),"",SCH!$B$2)</f>
        <v/>
      </c>
      <c r="C11523" s="91"/>
      <c r="D11523" s="91"/>
      <c r="E11523" s="92"/>
    </row>
    <row r="11524" spans="1:13" ht="18.75" customHeight="1">
      <c r="A11524" s="23" t="s">
        <v>50</v>
      </c>
      <c r="B11524" s="82" t="str">
        <f>IF((SCH!$B$3=""),"",SCH!$B$3)</f>
        <v/>
      </c>
      <c r="C11524" s="82"/>
      <c r="D11524" s="82"/>
      <c r="E11524" s="83"/>
    </row>
    <row r="11525" spans="1:13" ht="18.75" customHeight="1">
      <c r="A11525" s="23" t="s">
        <v>56</v>
      </c>
      <c r="B11525" s="46" t="str">
        <f>IF((SCH!$B$4=""),"",SCH!$B$4)</f>
        <v/>
      </c>
      <c r="C11525" s="24" t="s">
        <v>57</v>
      </c>
      <c r="D11525" s="82" t="str">
        <f>IF((SCH!$B$5=""),"",SCH!$B$5)</f>
        <v/>
      </c>
      <c r="E11525" s="83"/>
    </row>
    <row r="11526" spans="1:13" ht="18.75" customHeight="1">
      <c r="A11526" s="23" t="s">
        <v>51</v>
      </c>
      <c r="B11526" s="82" t="str">
        <f>IF((SCH!$B$6=""),"",SCH!$B$6)</f>
        <v/>
      </c>
      <c r="C11526" s="82"/>
      <c r="D11526" s="82"/>
      <c r="E11526" s="83"/>
    </row>
    <row r="11527" spans="1:13" ht="18.75" customHeight="1">
      <c r="A11527" s="23" t="s">
        <v>52</v>
      </c>
      <c r="B11527" s="82" t="str">
        <f>IF((SCH!$B$7=""),"",SCH!$B$7)</f>
        <v/>
      </c>
      <c r="C11527" s="82"/>
      <c r="D11527" s="82"/>
      <c r="E11527" s="83"/>
    </row>
    <row r="11528" spans="1:13" ht="18.75" customHeight="1">
      <c r="A11528" s="25" t="s">
        <v>53</v>
      </c>
      <c r="B11528" s="84" t="str">
        <f>IF((SCH!$B$8=""),"",SCH!$B$8)</f>
        <v/>
      </c>
      <c r="C11528" s="84"/>
      <c r="D11528" s="84"/>
      <c r="E11528" s="85"/>
    </row>
    <row r="11529" spans="1:13" ht="26.25" customHeight="1">
      <c r="A11529" s="86" t="s">
        <v>36</v>
      </c>
      <c r="B11529" s="86"/>
      <c r="C11529" s="86"/>
      <c r="D11529" s="86"/>
      <c r="E11529" s="86"/>
    </row>
    <row r="11530" spans="1:13" s="21" customFormat="1" ht="15" customHeight="1">
      <c r="A11530" s="87" t="s">
        <v>37</v>
      </c>
      <c r="B11530" s="87"/>
      <c r="C11530" s="87"/>
      <c r="D11530" s="87"/>
      <c r="E11530" s="87"/>
      <c r="H11530" s="1"/>
      <c r="I11530" s="1"/>
      <c r="J11530" s="1"/>
      <c r="K11530" s="1"/>
      <c r="L11530" s="1"/>
      <c r="M11530" s="1"/>
    </row>
    <row r="11531" spans="1:13" s="21" customFormat="1">
      <c r="A11531" s="88" t="s">
        <v>38</v>
      </c>
      <c r="B11531" s="88"/>
      <c r="C11531" s="88"/>
      <c r="D11531" s="88"/>
      <c r="E11531" s="88"/>
      <c r="H11531" s="1"/>
      <c r="I11531" s="1"/>
      <c r="J11531" s="1"/>
      <c r="K11531" s="1"/>
      <c r="L11531" s="1"/>
      <c r="M11531" s="1"/>
    </row>
    <row r="11532" spans="1:13" ht="26.25" customHeight="1">
      <c r="A11532" s="72" t="s">
        <v>39</v>
      </c>
      <c r="B11532" s="72"/>
      <c r="C11532" s="72"/>
      <c r="D11532" s="72"/>
      <c r="E11532" s="72"/>
    </row>
    <row r="11533" spans="1:13" ht="23.25">
      <c r="A11533" s="5" t="s">
        <v>45</v>
      </c>
      <c r="B11533" s="45">
        <f>VLOOKUP($I11521,DATA!$A$1:$V$200,2,FALSE)</f>
        <v>0</v>
      </c>
      <c r="C11533" s="43" t="s">
        <v>48</v>
      </c>
      <c r="D11533" s="81">
        <f>VLOOKUP($I11521,DATA!$A$1:$V$200,3,FALSE)</f>
        <v>0</v>
      </c>
      <c r="E11533" s="81"/>
    </row>
    <row r="11534" spans="1:13" ht="23.25">
      <c r="A11534" s="5" t="s">
        <v>46</v>
      </c>
      <c r="B11534" s="79">
        <f>VLOOKUP($I11521,DATA!$A$1:$V$200,4,FALSE)</f>
        <v>0</v>
      </c>
      <c r="C11534" s="79"/>
      <c r="D11534" s="79"/>
      <c r="E11534" s="79"/>
    </row>
    <row r="11535" spans="1:13" ht="23.25">
      <c r="A11535" s="5" t="s">
        <v>47</v>
      </c>
      <c r="B11535" s="79">
        <f>VLOOKUP($I11521,DATA!$A$1:$V$200,5,FALSE)</f>
        <v>0</v>
      </c>
      <c r="C11535" s="79"/>
      <c r="D11535" s="79"/>
      <c r="E11535" s="79"/>
    </row>
    <row r="11536" spans="1:13" ht="23.25" customHeight="1">
      <c r="A11536" s="5" t="s">
        <v>40</v>
      </c>
      <c r="B11536" s="79">
        <f>VLOOKUP($I11521,DATA!$A$1:$V$200,6,FALSE)</f>
        <v>0</v>
      </c>
      <c r="C11536" s="79"/>
      <c r="D11536" s="79"/>
      <c r="E11536" s="79"/>
    </row>
    <row r="11537" spans="1:5" ht="23.25" customHeight="1">
      <c r="A11537" s="5" t="s">
        <v>41</v>
      </c>
      <c r="B11537" s="79">
        <f>VLOOKUP($I11521,DATA!$A$1:$V$200,7,FALSE)</f>
        <v>0</v>
      </c>
      <c r="C11537" s="79"/>
      <c r="D11537" s="79"/>
      <c r="E11537" s="79"/>
    </row>
    <row r="11538" spans="1:5" ht="23.25" customHeight="1">
      <c r="A11538" s="5" t="s">
        <v>42</v>
      </c>
      <c r="B11538" s="79">
        <f>VLOOKUP($I11521,DATA!$A$1:$V$200,8,FALSE)</f>
        <v>0</v>
      </c>
      <c r="C11538" s="79"/>
      <c r="D11538" s="79"/>
      <c r="E11538" s="79"/>
    </row>
    <row r="11539" spans="1:5" ht="25.5">
      <c r="A11539" s="5" t="s">
        <v>43</v>
      </c>
      <c r="B11539" s="79">
        <f>VLOOKUP($I11521,DATA!$A$1:$V$200,9,FALSE)</f>
        <v>0</v>
      </c>
      <c r="C11539" s="79"/>
      <c r="D11539" s="79"/>
      <c r="E11539" s="79"/>
    </row>
    <row r="11540" spans="1:5" ht="22.5" customHeight="1">
      <c r="A11540" s="80" t="s">
        <v>44</v>
      </c>
      <c r="B11540" s="80"/>
      <c r="C11540" s="80"/>
      <c r="D11540" s="80"/>
      <c r="E11540" s="80"/>
    </row>
    <row r="11541" spans="1:5" ht="18.75" customHeight="1">
      <c r="A11541" s="72" t="s">
        <v>58</v>
      </c>
      <c r="B11541" s="72"/>
      <c r="C11541" s="72"/>
      <c r="D11541" s="72"/>
      <c r="E11541" s="72"/>
    </row>
    <row r="11542" spans="1:5" ht="22.5" customHeight="1">
      <c r="A11542" s="26" t="s">
        <v>74</v>
      </c>
    </row>
    <row r="11543" spans="1:5" ht="18" customHeight="1">
      <c r="A11543" s="44" t="s">
        <v>59</v>
      </c>
      <c r="B11543" s="73" t="s">
        <v>60</v>
      </c>
      <c r="C11543" s="74"/>
      <c r="D11543" s="73" t="s">
        <v>61</v>
      </c>
      <c r="E11543" s="74"/>
    </row>
    <row r="11544" spans="1:5" ht="37.5" customHeight="1">
      <c r="A11544" s="28" t="s">
        <v>62</v>
      </c>
      <c r="B11544" s="65" t="e">
        <f t="shared" ref="B11544" si="4096">HLOOKUP(D11544,$I$23:$M$32,2,FALSE)</f>
        <v>#N/A</v>
      </c>
      <c r="C11544" s="66"/>
      <c r="D11544" s="68">
        <f>VLOOKUP($I11521,DATA!$A$1:$V$200,10,FALSE)</f>
        <v>0</v>
      </c>
      <c r="E11544" s="69"/>
    </row>
    <row r="11545" spans="1:5" ht="37.5" customHeight="1">
      <c r="A11545" s="28" t="s">
        <v>63</v>
      </c>
      <c r="B11545" s="65" t="e">
        <f t="shared" ref="B11545" si="4097">HLOOKUP(D11544,$I$23:$M$32,3,FALSE)</f>
        <v>#N/A</v>
      </c>
      <c r="C11545" s="66"/>
      <c r="D11545" s="68">
        <f>VLOOKUP($I11521,DATA!$A$1:$V$200,11,FALSE)</f>
        <v>0</v>
      </c>
      <c r="E11545" s="69"/>
    </row>
    <row r="11546" spans="1:5" ht="37.5" customHeight="1">
      <c r="A11546" s="28" t="s">
        <v>64</v>
      </c>
      <c r="B11546" s="65" t="e">
        <f t="shared" ref="B11546" si="4098">HLOOKUP(D11544,$I$23:$M$32,4,FALSE)</f>
        <v>#N/A</v>
      </c>
      <c r="C11546" s="66"/>
      <c r="D11546" s="68">
        <f>VLOOKUP($I11521,DATA!$A$1:$V$200,12,FALSE)</f>
        <v>0</v>
      </c>
      <c r="E11546" s="69"/>
    </row>
    <row r="11547" spans="1:5" ht="21.75" customHeight="1">
      <c r="A11547" s="26" t="s">
        <v>75</v>
      </c>
    </row>
    <row r="11548" spans="1:5" ht="18" customHeight="1">
      <c r="A11548" s="75" t="s">
        <v>65</v>
      </c>
      <c r="B11548" s="73" t="s">
        <v>60</v>
      </c>
      <c r="C11548" s="74"/>
      <c r="D11548" s="73" t="s">
        <v>61</v>
      </c>
      <c r="E11548" s="74"/>
    </row>
    <row r="11549" spans="1:5" ht="37.5" customHeight="1">
      <c r="A11549" s="76"/>
      <c r="B11549" s="65" t="e">
        <f t="shared" ref="B11549" si="4099">HLOOKUP(D11544,$I$23:$M$32,5,FALSE)</f>
        <v>#N/A</v>
      </c>
      <c r="C11549" s="66"/>
      <c r="D11549" s="68">
        <f>VLOOKUP($I11521,DATA!$A$1:$V$200,13,FALSE)</f>
        <v>0</v>
      </c>
      <c r="E11549" s="69"/>
    </row>
    <row r="11550" spans="1:5" ht="22.5" customHeight="1">
      <c r="A11550" s="26" t="s">
        <v>76</v>
      </c>
    </row>
    <row r="11551" spans="1:5" ht="18" customHeight="1">
      <c r="A11551" s="77" t="s">
        <v>66</v>
      </c>
      <c r="B11551" s="73" t="s">
        <v>60</v>
      </c>
      <c r="C11551" s="74"/>
      <c r="D11551" s="73" t="s">
        <v>61</v>
      </c>
      <c r="E11551" s="74"/>
    </row>
    <row r="11552" spans="1:5" ht="37.5" customHeight="1">
      <c r="A11552" s="78"/>
      <c r="B11552" s="65" t="e">
        <f t="shared" ref="B11552" si="4100">HLOOKUP(D11544,$I$23:$M$32,6,FALSE)</f>
        <v>#N/A</v>
      </c>
      <c r="C11552" s="66"/>
      <c r="D11552" s="68">
        <f>VLOOKUP($I11521,DATA!$A$1:$V$200,14,FALSE)</f>
        <v>0</v>
      </c>
      <c r="E11552" s="69"/>
    </row>
    <row r="11553" spans="1:13" ht="22.5" customHeight="1">
      <c r="A11553" s="26" t="s">
        <v>77</v>
      </c>
    </row>
    <row r="11554" spans="1:13" ht="30" customHeight="1">
      <c r="A11554" s="27" t="s">
        <v>67</v>
      </c>
      <c r="B11554" s="73" t="s">
        <v>60</v>
      </c>
      <c r="C11554" s="74"/>
      <c r="D11554" s="73" t="s">
        <v>61</v>
      </c>
      <c r="E11554" s="74"/>
    </row>
    <row r="11555" spans="1:13" ht="37.5" customHeight="1">
      <c r="A11555" s="28" t="s">
        <v>68</v>
      </c>
      <c r="B11555" s="65" t="e">
        <f t="shared" ref="B11555" si="4101">HLOOKUP(D11544,$I$23:$M$32,7,FALSE)</f>
        <v>#N/A</v>
      </c>
      <c r="C11555" s="66"/>
      <c r="D11555" s="68">
        <f>VLOOKUP($I11521,DATA!$A$1:$V$200,15,FALSE)</f>
        <v>0</v>
      </c>
      <c r="E11555" s="69"/>
    </row>
    <row r="11556" spans="1:13" ht="37.5" customHeight="1">
      <c r="A11556" s="28" t="s">
        <v>69</v>
      </c>
      <c r="B11556" s="65" t="e">
        <f t="shared" ref="B11556" si="4102">HLOOKUP(D11544,$I$23:$M$32,8,FALSE)</f>
        <v>#N/A</v>
      </c>
      <c r="C11556" s="66"/>
      <c r="D11556" s="68">
        <f>VLOOKUP($I11521,DATA!$A$1:$V$200,16,FALSE)</f>
        <v>0</v>
      </c>
      <c r="E11556" s="69"/>
    </row>
    <row r="11557" spans="1:13" ht="45" customHeight="1">
      <c r="A11557" s="29" t="s">
        <v>70</v>
      </c>
      <c r="B11557" s="65" t="e">
        <f t="shared" ref="B11557" si="4103">HLOOKUP(D11544,$I$23:$M$32,9,FALSE)</f>
        <v>#N/A</v>
      </c>
      <c r="C11557" s="66"/>
      <c r="D11557" s="68">
        <f>VLOOKUP($I11521,DATA!$A$1:$V$200,17,FALSE)</f>
        <v>0</v>
      </c>
      <c r="E11557" s="69"/>
    </row>
    <row r="11558" spans="1:13" ht="37.5" customHeight="1">
      <c r="A11558" s="28" t="s">
        <v>71</v>
      </c>
      <c r="B11558" s="65" t="e">
        <f t="shared" ref="B11558" si="4104">HLOOKUP(D11544,$I$23:$M$32,10,FALSE)</f>
        <v>#N/A</v>
      </c>
      <c r="C11558" s="66"/>
      <c r="D11558" s="68">
        <f>VLOOKUP($I11521,DATA!$A$1:$V$200,18,FALSE)</f>
        <v>0</v>
      </c>
      <c r="E11558" s="69"/>
    </row>
    <row r="11559" spans="1:13" ht="37.5" customHeight="1">
      <c r="A11559" s="30"/>
      <c r="B11559" s="31"/>
      <c r="C11559" s="31"/>
      <c r="D11559" s="32"/>
      <c r="E11559" s="32"/>
    </row>
    <row r="11560" spans="1:13" ht="18.75" customHeight="1">
      <c r="A11560" s="72" t="s">
        <v>72</v>
      </c>
      <c r="B11560" s="72"/>
      <c r="C11560" s="72"/>
      <c r="D11560" s="72"/>
      <c r="E11560" s="72"/>
    </row>
    <row r="11561" spans="1:13" ht="22.5" customHeight="1">
      <c r="A11561" s="26" t="s">
        <v>78</v>
      </c>
    </row>
    <row r="11562" spans="1:13" ht="30" customHeight="1">
      <c r="A11562" s="27" t="s">
        <v>73</v>
      </c>
      <c r="B11562" s="73" t="s">
        <v>60</v>
      </c>
      <c r="C11562" s="74"/>
      <c r="D11562" s="73" t="s">
        <v>61</v>
      </c>
      <c r="E11562" s="74"/>
      <c r="I11562" s="1" t="s">
        <v>26</v>
      </c>
      <c r="J11562" s="1" t="s">
        <v>25</v>
      </c>
      <c r="K11562" s="1" t="s">
        <v>194</v>
      </c>
      <c r="L11562" s="1" t="s">
        <v>195</v>
      </c>
      <c r="M11562" s="1" t="s">
        <v>196</v>
      </c>
    </row>
    <row r="11563" spans="1:13" ht="52.5" customHeight="1">
      <c r="A11563" s="29" t="str">
        <f>GRD!$L$4</f>
        <v>SELECT</v>
      </c>
      <c r="B11563" s="65" t="e">
        <f t="shared" ref="B11563:B11564" si="4105">HLOOKUP(D11563,$I$42:$M$44,$G11563,FALSE)</f>
        <v>#N/A</v>
      </c>
      <c r="C11563" s="66"/>
      <c r="D11563" s="68">
        <f>VLOOKUP($I11521,DATA!$A$1:$V$200,19,FALSE)</f>
        <v>0</v>
      </c>
      <c r="E11563" s="69"/>
      <c r="G11563" s="1">
        <v>2</v>
      </c>
      <c r="H11563" s="1" t="str">
        <f t="shared" ref="H11563:H11564" si="4106">A11563</f>
        <v>SELECT</v>
      </c>
      <c r="I11563" s="1" t="e">
        <f t="shared" ref="I11563:I11564" si="4107">VLOOKUP($H11563,$H$3:$M$15,2,FALSE)</f>
        <v>#N/A</v>
      </c>
      <c r="J11563" s="1" t="e">
        <f t="shared" ref="J11563:J11564" si="4108">VLOOKUP($H11563,$H$3:$M$15,3,FALSE)</f>
        <v>#N/A</v>
      </c>
      <c r="K11563" s="1" t="e">
        <f t="shared" ref="K11563:K11564" si="4109">VLOOKUP($H11563,$H$3:$M$15,4,FALSE)</f>
        <v>#N/A</v>
      </c>
      <c r="L11563" s="1" t="e">
        <f t="shared" ref="L11563:L11564" si="4110">VLOOKUP($H11563,$H$3:$M$15,5,FALSE)</f>
        <v>#N/A</v>
      </c>
      <c r="M11563" s="1" t="e">
        <f t="shared" ref="M11563:M11564" si="4111">VLOOKUP($H11563,$H$3:$M$15,6,FALSE)</f>
        <v>#N/A</v>
      </c>
    </row>
    <row r="11564" spans="1:13" ht="52.5" customHeight="1">
      <c r="A11564" s="29" t="str">
        <f>GRD!$M$4</f>
        <v>SELECT</v>
      </c>
      <c r="B11564" s="65" t="e">
        <f t="shared" si="4105"/>
        <v>#N/A</v>
      </c>
      <c r="C11564" s="66"/>
      <c r="D11564" s="68">
        <f>VLOOKUP($I11521,DATA!$A$1:$V$200,20,FALSE)</f>
        <v>0</v>
      </c>
      <c r="E11564" s="69"/>
      <c r="G11564" s="1">
        <v>3</v>
      </c>
      <c r="H11564" s="1" t="str">
        <f t="shared" si="4106"/>
        <v>SELECT</v>
      </c>
      <c r="I11564" s="1" t="e">
        <f t="shared" si="4107"/>
        <v>#N/A</v>
      </c>
      <c r="J11564" s="1" t="e">
        <f t="shared" si="4108"/>
        <v>#N/A</v>
      </c>
      <c r="K11564" s="1" t="e">
        <f t="shared" si="4109"/>
        <v>#N/A</v>
      </c>
      <c r="L11564" s="1" t="e">
        <f t="shared" si="4110"/>
        <v>#N/A</v>
      </c>
      <c r="M11564" s="1" t="e">
        <f t="shared" si="4111"/>
        <v>#N/A</v>
      </c>
    </row>
    <row r="11565" spans="1:13" ht="37.5" customHeight="1">
      <c r="A11565" s="70" t="s">
        <v>79</v>
      </c>
      <c r="B11565" s="70"/>
      <c r="C11565" s="70"/>
      <c r="D11565" s="70"/>
      <c r="E11565" s="70"/>
    </row>
    <row r="11566" spans="1:13" ht="12" customHeight="1">
      <c r="A11566" s="33"/>
      <c r="B11566" s="33"/>
      <c r="C11566" s="33"/>
      <c r="D11566" s="33"/>
      <c r="E11566" s="33"/>
    </row>
    <row r="11567" spans="1:13" ht="30" customHeight="1">
      <c r="A11567" s="27" t="s">
        <v>73</v>
      </c>
      <c r="B11567" s="71" t="s">
        <v>60</v>
      </c>
      <c r="C11567" s="71"/>
      <c r="D11567" s="71" t="s">
        <v>61</v>
      </c>
      <c r="E11567" s="71"/>
      <c r="I11567" s="1" t="s">
        <v>26</v>
      </c>
      <c r="J11567" s="1" t="s">
        <v>25</v>
      </c>
      <c r="K11567" s="1" t="s">
        <v>194</v>
      </c>
      <c r="L11567" s="1" t="s">
        <v>195</v>
      </c>
      <c r="M11567" s="1" t="s">
        <v>196</v>
      </c>
    </row>
    <row r="11568" spans="1:13" ht="52.5" customHeight="1">
      <c r="A11568" s="29" t="str">
        <f>GRD!$N$4</f>
        <v>SELECT</v>
      </c>
      <c r="B11568" s="65" t="e">
        <f t="shared" ref="B11568:B11569" si="4112">HLOOKUP(D11568,$I$47:$M$49,$G11568,FALSE)</f>
        <v>#N/A</v>
      </c>
      <c r="C11568" s="66"/>
      <c r="D11568" s="67">
        <f>VLOOKUP($I11521,DATA!$A$1:$V$200,21,FALSE)</f>
        <v>0</v>
      </c>
      <c r="E11568" s="67"/>
      <c r="G11568" s="1">
        <v>2</v>
      </c>
      <c r="H11568" s="1" t="str">
        <f t="shared" ref="H11568:H11569" si="4113">A11568</f>
        <v>SELECT</v>
      </c>
      <c r="I11568" s="1" t="e">
        <f t="shared" ref="I11568:I11629" si="4114">VLOOKUP($H11568,$H$3:$M$15,2,FALSE)</f>
        <v>#N/A</v>
      </c>
      <c r="J11568" s="1" t="e">
        <f t="shared" ref="J11568:J11629" si="4115">VLOOKUP($H11568,$H$3:$M$15,3,FALSE)</f>
        <v>#N/A</v>
      </c>
      <c r="K11568" s="1" t="e">
        <f t="shared" ref="K11568:K11629" si="4116">VLOOKUP($H11568,$H$3:$M$15,4,FALSE)</f>
        <v>#N/A</v>
      </c>
      <c r="L11568" s="1" t="e">
        <f t="shared" ref="L11568:L11629" si="4117">VLOOKUP($H11568,$H$3:$M$15,5,FALSE)</f>
        <v>#N/A</v>
      </c>
      <c r="M11568" s="1" t="e">
        <f t="shared" ref="M11568:M11629" si="4118">VLOOKUP($H11568,$H$3:$M$15,6,FALSE)</f>
        <v>#N/A</v>
      </c>
    </row>
    <row r="11569" spans="1:13" ht="52.5" customHeight="1">
      <c r="A11569" s="29" t="str">
        <f>GRD!$O$4</f>
        <v>SELECT</v>
      </c>
      <c r="B11569" s="65" t="e">
        <f t="shared" si="4112"/>
        <v>#N/A</v>
      </c>
      <c r="C11569" s="66"/>
      <c r="D11569" s="67">
        <f>VLOOKUP($I11521,DATA!$A$1:$V$200,22,FALSE)</f>
        <v>0</v>
      </c>
      <c r="E11569" s="67"/>
      <c r="G11569" s="1">
        <v>3</v>
      </c>
      <c r="H11569" s="1" t="str">
        <f t="shared" si="4113"/>
        <v>SELECT</v>
      </c>
      <c r="I11569" s="1" t="e">
        <f t="shared" si="4114"/>
        <v>#N/A</v>
      </c>
      <c r="J11569" s="1" t="e">
        <f t="shared" si="4115"/>
        <v>#N/A</v>
      </c>
      <c r="K11569" s="1" t="e">
        <f t="shared" si="4116"/>
        <v>#N/A</v>
      </c>
      <c r="L11569" s="1" t="e">
        <f t="shared" si="4117"/>
        <v>#N/A</v>
      </c>
      <c r="M11569" s="1" t="e">
        <f t="shared" si="4118"/>
        <v>#N/A</v>
      </c>
    </row>
    <row r="11575" spans="1:13">
      <c r="A11575" s="64" t="s">
        <v>80</v>
      </c>
      <c r="B11575" s="64"/>
      <c r="C11575" s="64" t="s">
        <v>81</v>
      </c>
      <c r="D11575" s="64"/>
      <c r="E11575" s="64"/>
    </row>
    <row r="11576" spans="1:13">
      <c r="C11576" s="64" t="s">
        <v>82</v>
      </c>
      <c r="D11576" s="64"/>
      <c r="E11576" s="64"/>
    </row>
    <row r="11577" spans="1:13">
      <c r="A11577" s="1" t="s">
        <v>84</v>
      </c>
    </row>
    <row r="11579" spans="1:13">
      <c r="A11579" s="1" t="s">
        <v>83</v>
      </c>
    </row>
    <row r="11581" spans="1:13" s="21" customFormat="1" ht="18.75" customHeight="1">
      <c r="A11581" s="89" t="s">
        <v>34</v>
      </c>
      <c r="B11581" s="89"/>
      <c r="C11581" s="89"/>
      <c r="D11581" s="89"/>
      <c r="E11581" s="89"/>
      <c r="I11581" s="21">
        <f t="shared" ref="I11581" si="4119">I11521+1</f>
        <v>194</v>
      </c>
    </row>
    <row r="11582" spans="1:13" s="21" customFormat="1" ht="30" customHeight="1">
      <c r="A11582" s="90" t="s">
        <v>35</v>
      </c>
      <c r="B11582" s="90"/>
      <c r="C11582" s="90"/>
      <c r="D11582" s="90"/>
      <c r="E11582" s="90"/>
      <c r="H11582" s="1"/>
      <c r="I11582" s="1"/>
      <c r="J11582" s="1"/>
      <c r="K11582" s="1"/>
      <c r="L11582" s="1"/>
      <c r="M11582" s="1"/>
    </row>
    <row r="11583" spans="1:13" ht="18.75" customHeight="1">
      <c r="A11583" s="22" t="s">
        <v>49</v>
      </c>
      <c r="B11583" s="91" t="str">
        <f>IF((SCH!$B$2=""),"",SCH!$B$2)</f>
        <v/>
      </c>
      <c r="C11583" s="91"/>
      <c r="D11583" s="91"/>
      <c r="E11583" s="92"/>
    </row>
    <row r="11584" spans="1:13" ht="18.75" customHeight="1">
      <c r="A11584" s="23" t="s">
        <v>50</v>
      </c>
      <c r="B11584" s="82" t="str">
        <f>IF((SCH!$B$3=""),"",SCH!$B$3)</f>
        <v/>
      </c>
      <c r="C11584" s="82"/>
      <c r="D11584" s="82"/>
      <c r="E11584" s="83"/>
    </row>
    <row r="11585" spans="1:13" ht="18.75" customHeight="1">
      <c r="A11585" s="23" t="s">
        <v>56</v>
      </c>
      <c r="B11585" s="46" t="str">
        <f>IF((SCH!$B$4=""),"",SCH!$B$4)</f>
        <v/>
      </c>
      <c r="C11585" s="24" t="s">
        <v>57</v>
      </c>
      <c r="D11585" s="82" t="str">
        <f>IF((SCH!$B$5=""),"",SCH!$B$5)</f>
        <v/>
      </c>
      <c r="E11585" s="83"/>
    </row>
    <row r="11586" spans="1:13" ht="18.75" customHeight="1">
      <c r="A11586" s="23" t="s">
        <v>51</v>
      </c>
      <c r="B11586" s="82" t="str">
        <f>IF((SCH!$B$6=""),"",SCH!$B$6)</f>
        <v/>
      </c>
      <c r="C11586" s="82"/>
      <c r="D11586" s="82"/>
      <c r="E11586" s="83"/>
    </row>
    <row r="11587" spans="1:13" ht="18.75" customHeight="1">
      <c r="A11587" s="23" t="s">
        <v>52</v>
      </c>
      <c r="B11587" s="82" t="str">
        <f>IF((SCH!$B$7=""),"",SCH!$B$7)</f>
        <v/>
      </c>
      <c r="C11587" s="82"/>
      <c r="D11587" s="82"/>
      <c r="E11587" s="83"/>
    </row>
    <row r="11588" spans="1:13" ht="18.75" customHeight="1">
      <c r="A11588" s="25" t="s">
        <v>53</v>
      </c>
      <c r="B11588" s="84" t="str">
        <f>IF((SCH!$B$8=""),"",SCH!$B$8)</f>
        <v/>
      </c>
      <c r="C11588" s="84"/>
      <c r="D11588" s="84"/>
      <c r="E11588" s="85"/>
    </row>
    <row r="11589" spans="1:13" ht="26.25" customHeight="1">
      <c r="A11589" s="86" t="s">
        <v>36</v>
      </c>
      <c r="B11589" s="86"/>
      <c r="C11589" s="86"/>
      <c r="D11589" s="86"/>
      <c r="E11589" s="86"/>
    </row>
    <row r="11590" spans="1:13" s="21" customFormat="1" ht="15" customHeight="1">
      <c r="A11590" s="87" t="s">
        <v>37</v>
      </c>
      <c r="B11590" s="87"/>
      <c r="C11590" s="87"/>
      <c r="D11590" s="87"/>
      <c r="E11590" s="87"/>
      <c r="H11590" s="1"/>
      <c r="I11590" s="1"/>
      <c r="J11590" s="1"/>
      <c r="K11590" s="1"/>
      <c r="L11590" s="1"/>
      <c r="M11590" s="1"/>
    </row>
    <row r="11591" spans="1:13" s="21" customFormat="1">
      <c r="A11591" s="88" t="s">
        <v>38</v>
      </c>
      <c r="B11591" s="88"/>
      <c r="C11591" s="88"/>
      <c r="D11591" s="88"/>
      <c r="E11591" s="88"/>
      <c r="H11591" s="1"/>
      <c r="I11591" s="1"/>
      <c r="J11591" s="1"/>
      <c r="K11591" s="1"/>
      <c r="L11591" s="1"/>
      <c r="M11591" s="1"/>
    </row>
    <row r="11592" spans="1:13" ht="26.25" customHeight="1">
      <c r="A11592" s="72" t="s">
        <v>39</v>
      </c>
      <c r="B11592" s="72"/>
      <c r="C11592" s="72"/>
      <c r="D11592" s="72"/>
      <c r="E11592" s="72"/>
    </row>
    <row r="11593" spans="1:13" ht="23.25">
      <c r="A11593" s="5" t="s">
        <v>45</v>
      </c>
      <c r="B11593" s="45">
        <f>VLOOKUP($I11581,DATA!$A$1:$V$200,2,FALSE)</f>
        <v>0</v>
      </c>
      <c r="C11593" s="43" t="s">
        <v>48</v>
      </c>
      <c r="D11593" s="81">
        <f>VLOOKUP($I11581,DATA!$A$1:$V$200,3,FALSE)</f>
        <v>0</v>
      </c>
      <c r="E11593" s="81"/>
    </row>
    <row r="11594" spans="1:13" ht="23.25">
      <c r="A11594" s="5" t="s">
        <v>46</v>
      </c>
      <c r="B11594" s="79">
        <f>VLOOKUP($I11581,DATA!$A$1:$V$200,4,FALSE)</f>
        <v>0</v>
      </c>
      <c r="C11594" s="79"/>
      <c r="D11594" s="79"/>
      <c r="E11594" s="79"/>
    </row>
    <row r="11595" spans="1:13" ht="23.25">
      <c r="A11595" s="5" t="s">
        <v>47</v>
      </c>
      <c r="B11595" s="79">
        <f>VLOOKUP($I11581,DATA!$A$1:$V$200,5,FALSE)</f>
        <v>0</v>
      </c>
      <c r="C11595" s="79"/>
      <c r="D11595" s="79"/>
      <c r="E11595" s="79"/>
    </row>
    <row r="11596" spans="1:13" ht="23.25" customHeight="1">
      <c r="A11596" s="5" t="s">
        <v>40</v>
      </c>
      <c r="B11596" s="79">
        <f>VLOOKUP($I11581,DATA!$A$1:$V$200,6,FALSE)</f>
        <v>0</v>
      </c>
      <c r="C11596" s="79"/>
      <c r="D11596" s="79"/>
      <c r="E11596" s="79"/>
    </row>
    <row r="11597" spans="1:13" ht="23.25" customHeight="1">
      <c r="A11597" s="5" t="s">
        <v>41</v>
      </c>
      <c r="B11597" s="79">
        <f>VLOOKUP($I11581,DATA!$A$1:$V$200,7,FALSE)</f>
        <v>0</v>
      </c>
      <c r="C11597" s="79"/>
      <c r="D11597" s="79"/>
      <c r="E11597" s="79"/>
    </row>
    <row r="11598" spans="1:13" ht="23.25" customHeight="1">
      <c r="A11598" s="5" t="s">
        <v>42</v>
      </c>
      <c r="B11598" s="79">
        <f>VLOOKUP($I11581,DATA!$A$1:$V$200,8,FALSE)</f>
        <v>0</v>
      </c>
      <c r="C11598" s="79"/>
      <c r="D11598" s="79"/>
      <c r="E11598" s="79"/>
    </row>
    <row r="11599" spans="1:13" ht="25.5">
      <c r="A11599" s="5" t="s">
        <v>43</v>
      </c>
      <c r="B11599" s="79">
        <f>VLOOKUP($I11581,DATA!$A$1:$V$200,9,FALSE)</f>
        <v>0</v>
      </c>
      <c r="C11599" s="79"/>
      <c r="D11599" s="79"/>
      <c r="E11599" s="79"/>
    </row>
    <row r="11600" spans="1:13" ht="22.5" customHeight="1">
      <c r="A11600" s="80" t="s">
        <v>44</v>
      </c>
      <c r="B11600" s="80"/>
      <c r="C11600" s="80"/>
      <c r="D11600" s="80"/>
      <c r="E11600" s="80"/>
    </row>
    <row r="11601" spans="1:5" ht="18.75" customHeight="1">
      <c r="A11601" s="72" t="s">
        <v>58</v>
      </c>
      <c r="B11601" s="72"/>
      <c r="C11601" s="72"/>
      <c r="D11601" s="72"/>
      <c r="E11601" s="72"/>
    </row>
    <row r="11602" spans="1:5" ht="22.5" customHeight="1">
      <c r="A11602" s="26" t="s">
        <v>74</v>
      </c>
    </row>
    <row r="11603" spans="1:5" ht="18" customHeight="1">
      <c r="A11603" s="44" t="s">
        <v>59</v>
      </c>
      <c r="B11603" s="73" t="s">
        <v>60</v>
      </c>
      <c r="C11603" s="74"/>
      <c r="D11603" s="73" t="s">
        <v>61</v>
      </c>
      <c r="E11603" s="74"/>
    </row>
    <row r="11604" spans="1:5" ht="37.5" customHeight="1">
      <c r="A11604" s="28" t="s">
        <v>62</v>
      </c>
      <c r="B11604" s="65" t="e">
        <f t="shared" ref="B11604" si="4120">HLOOKUP(D11604,$I$23:$M$32,2,FALSE)</f>
        <v>#N/A</v>
      </c>
      <c r="C11604" s="66"/>
      <c r="D11604" s="68">
        <f>VLOOKUP($I11581,DATA!$A$1:$V$200,10,FALSE)</f>
        <v>0</v>
      </c>
      <c r="E11604" s="69"/>
    </row>
    <row r="11605" spans="1:5" ht="37.5" customHeight="1">
      <c r="A11605" s="28" t="s">
        <v>63</v>
      </c>
      <c r="B11605" s="65" t="e">
        <f t="shared" ref="B11605" si="4121">HLOOKUP(D11604,$I$23:$M$32,3,FALSE)</f>
        <v>#N/A</v>
      </c>
      <c r="C11605" s="66"/>
      <c r="D11605" s="68">
        <f>VLOOKUP($I11581,DATA!$A$1:$V$200,11,FALSE)</f>
        <v>0</v>
      </c>
      <c r="E11605" s="69"/>
    </row>
    <row r="11606" spans="1:5" ht="37.5" customHeight="1">
      <c r="A11606" s="28" t="s">
        <v>64</v>
      </c>
      <c r="B11606" s="65" t="e">
        <f t="shared" ref="B11606" si="4122">HLOOKUP(D11604,$I$23:$M$32,4,FALSE)</f>
        <v>#N/A</v>
      </c>
      <c r="C11606" s="66"/>
      <c r="D11606" s="68">
        <f>VLOOKUP($I11581,DATA!$A$1:$V$200,12,FALSE)</f>
        <v>0</v>
      </c>
      <c r="E11606" s="69"/>
    </row>
    <row r="11607" spans="1:5" ht="21.75" customHeight="1">
      <c r="A11607" s="26" t="s">
        <v>75</v>
      </c>
    </row>
    <row r="11608" spans="1:5" ht="18" customHeight="1">
      <c r="A11608" s="75" t="s">
        <v>65</v>
      </c>
      <c r="B11608" s="73" t="s">
        <v>60</v>
      </c>
      <c r="C11608" s="74"/>
      <c r="D11608" s="73" t="s">
        <v>61</v>
      </c>
      <c r="E11608" s="74"/>
    </row>
    <row r="11609" spans="1:5" ht="37.5" customHeight="1">
      <c r="A11609" s="76"/>
      <c r="B11609" s="65" t="e">
        <f t="shared" ref="B11609" si="4123">HLOOKUP(D11604,$I$23:$M$32,5,FALSE)</f>
        <v>#N/A</v>
      </c>
      <c r="C11609" s="66"/>
      <c r="D11609" s="68">
        <f>VLOOKUP($I11581,DATA!$A$1:$V$200,13,FALSE)</f>
        <v>0</v>
      </c>
      <c r="E11609" s="69"/>
    </row>
    <row r="11610" spans="1:5" ht="22.5" customHeight="1">
      <c r="A11610" s="26" t="s">
        <v>76</v>
      </c>
    </row>
    <row r="11611" spans="1:5" ht="18" customHeight="1">
      <c r="A11611" s="77" t="s">
        <v>66</v>
      </c>
      <c r="B11611" s="73" t="s">
        <v>60</v>
      </c>
      <c r="C11611" s="74"/>
      <c r="D11611" s="73" t="s">
        <v>61</v>
      </c>
      <c r="E11611" s="74"/>
    </row>
    <row r="11612" spans="1:5" ht="37.5" customHeight="1">
      <c r="A11612" s="78"/>
      <c r="B11612" s="65" t="e">
        <f t="shared" ref="B11612" si="4124">HLOOKUP(D11604,$I$23:$M$32,6,FALSE)</f>
        <v>#N/A</v>
      </c>
      <c r="C11612" s="66"/>
      <c r="D11612" s="68">
        <f>VLOOKUP($I11581,DATA!$A$1:$V$200,14,FALSE)</f>
        <v>0</v>
      </c>
      <c r="E11612" s="69"/>
    </row>
    <row r="11613" spans="1:5" ht="22.5" customHeight="1">
      <c r="A11613" s="26" t="s">
        <v>77</v>
      </c>
    </row>
    <row r="11614" spans="1:5" ht="30" customHeight="1">
      <c r="A11614" s="27" t="s">
        <v>67</v>
      </c>
      <c r="B11614" s="73" t="s">
        <v>60</v>
      </c>
      <c r="C11614" s="74"/>
      <c r="D11614" s="73" t="s">
        <v>61</v>
      </c>
      <c r="E11614" s="74"/>
    </row>
    <row r="11615" spans="1:5" ht="37.5" customHeight="1">
      <c r="A11615" s="28" t="s">
        <v>68</v>
      </c>
      <c r="B11615" s="65" t="e">
        <f t="shared" ref="B11615" si="4125">HLOOKUP(D11604,$I$23:$M$32,7,FALSE)</f>
        <v>#N/A</v>
      </c>
      <c r="C11615" s="66"/>
      <c r="D11615" s="68">
        <f>VLOOKUP($I11581,DATA!$A$1:$V$200,15,FALSE)</f>
        <v>0</v>
      </c>
      <c r="E11615" s="69"/>
    </row>
    <row r="11616" spans="1:5" ht="37.5" customHeight="1">
      <c r="A11616" s="28" t="s">
        <v>69</v>
      </c>
      <c r="B11616" s="65" t="e">
        <f t="shared" ref="B11616" si="4126">HLOOKUP(D11604,$I$23:$M$32,8,FALSE)</f>
        <v>#N/A</v>
      </c>
      <c r="C11616" s="66"/>
      <c r="D11616" s="68">
        <f>VLOOKUP($I11581,DATA!$A$1:$V$200,16,FALSE)</f>
        <v>0</v>
      </c>
      <c r="E11616" s="69"/>
    </row>
    <row r="11617" spans="1:13" ht="45" customHeight="1">
      <c r="A11617" s="29" t="s">
        <v>70</v>
      </c>
      <c r="B11617" s="65" t="e">
        <f t="shared" ref="B11617" si="4127">HLOOKUP(D11604,$I$23:$M$32,9,FALSE)</f>
        <v>#N/A</v>
      </c>
      <c r="C11617" s="66"/>
      <c r="D11617" s="68">
        <f>VLOOKUP($I11581,DATA!$A$1:$V$200,17,FALSE)</f>
        <v>0</v>
      </c>
      <c r="E11617" s="69"/>
    </row>
    <row r="11618" spans="1:13" ht="37.5" customHeight="1">
      <c r="A11618" s="28" t="s">
        <v>71</v>
      </c>
      <c r="B11618" s="65" t="e">
        <f t="shared" ref="B11618" si="4128">HLOOKUP(D11604,$I$23:$M$32,10,FALSE)</f>
        <v>#N/A</v>
      </c>
      <c r="C11618" s="66"/>
      <c r="D11618" s="68">
        <f>VLOOKUP($I11581,DATA!$A$1:$V$200,18,FALSE)</f>
        <v>0</v>
      </c>
      <c r="E11618" s="69"/>
    </row>
    <row r="11619" spans="1:13" ht="37.5" customHeight="1">
      <c r="A11619" s="30"/>
      <c r="B11619" s="31"/>
      <c r="C11619" s="31"/>
      <c r="D11619" s="32"/>
      <c r="E11619" s="32"/>
    </row>
    <row r="11620" spans="1:13" ht="18.75" customHeight="1">
      <c r="A11620" s="72" t="s">
        <v>72</v>
      </c>
      <c r="B11620" s="72"/>
      <c r="C11620" s="72"/>
      <c r="D11620" s="72"/>
      <c r="E11620" s="72"/>
    </row>
    <row r="11621" spans="1:13" ht="22.5" customHeight="1">
      <c r="A11621" s="26" t="s">
        <v>78</v>
      </c>
    </row>
    <row r="11622" spans="1:13" ht="30" customHeight="1">
      <c r="A11622" s="27" t="s">
        <v>73</v>
      </c>
      <c r="B11622" s="73" t="s">
        <v>60</v>
      </c>
      <c r="C11622" s="74"/>
      <c r="D11622" s="73" t="s">
        <v>61</v>
      </c>
      <c r="E11622" s="74"/>
      <c r="I11622" s="1" t="s">
        <v>26</v>
      </c>
      <c r="J11622" s="1" t="s">
        <v>25</v>
      </c>
      <c r="K11622" s="1" t="s">
        <v>194</v>
      </c>
      <c r="L11622" s="1" t="s">
        <v>195</v>
      </c>
      <c r="M11622" s="1" t="s">
        <v>196</v>
      </c>
    </row>
    <row r="11623" spans="1:13" ht="52.5" customHeight="1">
      <c r="A11623" s="29" t="str">
        <f>GRD!$L$4</f>
        <v>SELECT</v>
      </c>
      <c r="B11623" s="65" t="e">
        <f t="shared" ref="B11623:B11624" si="4129">HLOOKUP(D11623,$I$42:$M$44,$G11623,FALSE)</f>
        <v>#N/A</v>
      </c>
      <c r="C11623" s="66"/>
      <c r="D11623" s="68">
        <f>VLOOKUP($I11581,DATA!$A$1:$V$200,19,FALSE)</f>
        <v>0</v>
      </c>
      <c r="E11623" s="69"/>
      <c r="G11623" s="1">
        <v>2</v>
      </c>
      <c r="H11623" s="1" t="str">
        <f t="shared" ref="H11623:H11624" si="4130">A11623</f>
        <v>SELECT</v>
      </c>
      <c r="I11623" s="1" t="e">
        <f t="shared" ref="I11623:I11624" si="4131">VLOOKUP($H11623,$H$3:$M$15,2,FALSE)</f>
        <v>#N/A</v>
      </c>
      <c r="J11623" s="1" t="e">
        <f t="shared" ref="J11623:J11624" si="4132">VLOOKUP($H11623,$H$3:$M$15,3,FALSE)</f>
        <v>#N/A</v>
      </c>
      <c r="K11623" s="1" t="e">
        <f t="shared" ref="K11623:K11624" si="4133">VLOOKUP($H11623,$H$3:$M$15,4,FALSE)</f>
        <v>#N/A</v>
      </c>
      <c r="L11623" s="1" t="e">
        <f t="shared" ref="L11623:L11624" si="4134">VLOOKUP($H11623,$H$3:$M$15,5,FALSE)</f>
        <v>#N/A</v>
      </c>
      <c r="M11623" s="1" t="e">
        <f t="shared" ref="M11623:M11624" si="4135">VLOOKUP($H11623,$H$3:$M$15,6,FALSE)</f>
        <v>#N/A</v>
      </c>
    </row>
    <row r="11624" spans="1:13" ht="52.5" customHeight="1">
      <c r="A11624" s="29" t="str">
        <f>GRD!$M$4</f>
        <v>SELECT</v>
      </c>
      <c r="B11624" s="65" t="e">
        <f t="shared" si="4129"/>
        <v>#N/A</v>
      </c>
      <c r="C11624" s="66"/>
      <c r="D11624" s="68">
        <f>VLOOKUP($I11581,DATA!$A$1:$V$200,20,FALSE)</f>
        <v>0</v>
      </c>
      <c r="E11624" s="69"/>
      <c r="G11624" s="1">
        <v>3</v>
      </c>
      <c r="H11624" s="1" t="str">
        <f t="shared" si="4130"/>
        <v>SELECT</v>
      </c>
      <c r="I11624" s="1" t="e">
        <f t="shared" si="4131"/>
        <v>#N/A</v>
      </c>
      <c r="J11624" s="1" t="e">
        <f t="shared" si="4132"/>
        <v>#N/A</v>
      </c>
      <c r="K11624" s="1" t="e">
        <f t="shared" si="4133"/>
        <v>#N/A</v>
      </c>
      <c r="L11624" s="1" t="e">
        <f t="shared" si="4134"/>
        <v>#N/A</v>
      </c>
      <c r="M11624" s="1" t="e">
        <f t="shared" si="4135"/>
        <v>#N/A</v>
      </c>
    </row>
    <row r="11625" spans="1:13" ht="37.5" customHeight="1">
      <c r="A11625" s="70" t="s">
        <v>79</v>
      </c>
      <c r="B11625" s="70"/>
      <c r="C11625" s="70"/>
      <c r="D11625" s="70"/>
      <c r="E11625" s="70"/>
    </row>
    <row r="11626" spans="1:13" ht="12" customHeight="1">
      <c r="A11626" s="33"/>
      <c r="B11626" s="33"/>
      <c r="C11626" s="33"/>
      <c r="D11626" s="33"/>
      <c r="E11626" s="33"/>
    </row>
    <row r="11627" spans="1:13" ht="30" customHeight="1">
      <c r="A11627" s="27" t="s">
        <v>73</v>
      </c>
      <c r="B11627" s="71" t="s">
        <v>60</v>
      </c>
      <c r="C11627" s="71"/>
      <c r="D11627" s="71" t="s">
        <v>61</v>
      </c>
      <c r="E11627" s="71"/>
      <c r="I11627" s="1" t="s">
        <v>26</v>
      </c>
      <c r="J11627" s="1" t="s">
        <v>25</v>
      </c>
      <c r="K11627" s="1" t="s">
        <v>194</v>
      </c>
      <c r="L11627" s="1" t="s">
        <v>195</v>
      </c>
      <c r="M11627" s="1" t="s">
        <v>196</v>
      </c>
    </row>
    <row r="11628" spans="1:13" ht="52.5" customHeight="1">
      <c r="A11628" s="29" t="str">
        <f>GRD!$N$4</f>
        <v>SELECT</v>
      </c>
      <c r="B11628" s="65" t="e">
        <f t="shared" ref="B11628:B11629" si="4136">HLOOKUP(D11628,$I$47:$M$49,$G11628,FALSE)</f>
        <v>#N/A</v>
      </c>
      <c r="C11628" s="66"/>
      <c r="D11628" s="67">
        <f>VLOOKUP($I11581,DATA!$A$1:$V$200,21,FALSE)</f>
        <v>0</v>
      </c>
      <c r="E11628" s="67"/>
      <c r="G11628" s="1">
        <v>2</v>
      </c>
      <c r="H11628" s="1" t="str">
        <f t="shared" ref="H11628:H11629" si="4137">A11628</f>
        <v>SELECT</v>
      </c>
      <c r="I11628" s="1" t="e">
        <f t="shared" si="4114"/>
        <v>#N/A</v>
      </c>
      <c r="J11628" s="1" t="e">
        <f t="shared" si="4115"/>
        <v>#N/A</v>
      </c>
      <c r="K11628" s="1" t="e">
        <f t="shared" si="4116"/>
        <v>#N/A</v>
      </c>
      <c r="L11628" s="1" t="e">
        <f t="shared" si="4117"/>
        <v>#N/A</v>
      </c>
      <c r="M11628" s="1" t="e">
        <f t="shared" si="4118"/>
        <v>#N/A</v>
      </c>
    </row>
    <row r="11629" spans="1:13" ht="52.5" customHeight="1">
      <c r="A11629" s="29" t="str">
        <f>GRD!$O$4</f>
        <v>SELECT</v>
      </c>
      <c r="B11629" s="65" t="e">
        <f t="shared" si="4136"/>
        <v>#N/A</v>
      </c>
      <c r="C11629" s="66"/>
      <c r="D11629" s="67">
        <f>VLOOKUP($I11581,DATA!$A$1:$V$200,22,FALSE)</f>
        <v>0</v>
      </c>
      <c r="E11629" s="67"/>
      <c r="G11629" s="1">
        <v>3</v>
      </c>
      <c r="H11629" s="1" t="str">
        <f t="shared" si="4137"/>
        <v>SELECT</v>
      </c>
      <c r="I11629" s="1" t="e">
        <f t="shared" si="4114"/>
        <v>#N/A</v>
      </c>
      <c r="J11629" s="1" t="e">
        <f t="shared" si="4115"/>
        <v>#N/A</v>
      </c>
      <c r="K11629" s="1" t="e">
        <f t="shared" si="4116"/>
        <v>#N/A</v>
      </c>
      <c r="L11629" s="1" t="e">
        <f t="shared" si="4117"/>
        <v>#N/A</v>
      </c>
      <c r="M11629" s="1" t="e">
        <f t="shared" si="4118"/>
        <v>#N/A</v>
      </c>
    </row>
    <row r="11635" spans="1:13">
      <c r="A11635" s="64" t="s">
        <v>80</v>
      </c>
      <c r="B11635" s="64"/>
      <c r="C11635" s="64" t="s">
        <v>81</v>
      </c>
      <c r="D11635" s="64"/>
      <c r="E11635" s="64"/>
    </row>
    <row r="11636" spans="1:13">
      <c r="C11636" s="64" t="s">
        <v>82</v>
      </c>
      <c r="D11636" s="64"/>
      <c r="E11636" s="64"/>
    </row>
    <row r="11637" spans="1:13">
      <c r="A11637" s="1" t="s">
        <v>84</v>
      </c>
    </row>
    <row r="11639" spans="1:13">
      <c r="A11639" s="1" t="s">
        <v>83</v>
      </c>
    </row>
    <row r="11641" spans="1:13" s="21" customFormat="1" ht="18.75" customHeight="1">
      <c r="A11641" s="89" t="s">
        <v>34</v>
      </c>
      <c r="B11641" s="89"/>
      <c r="C11641" s="89"/>
      <c r="D11641" s="89"/>
      <c r="E11641" s="89"/>
      <c r="I11641" s="21">
        <f t="shared" ref="I11641" si="4138">I11581+1</f>
        <v>195</v>
      </c>
    </row>
    <row r="11642" spans="1:13" s="21" customFormat="1" ht="30" customHeight="1">
      <c r="A11642" s="90" t="s">
        <v>35</v>
      </c>
      <c r="B11642" s="90"/>
      <c r="C11642" s="90"/>
      <c r="D11642" s="90"/>
      <c r="E11642" s="90"/>
      <c r="H11642" s="1"/>
      <c r="I11642" s="1"/>
      <c r="J11642" s="1"/>
      <c r="K11642" s="1"/>
      <c r="L11642" s="1"/>
      <c r="M11642" s="1"/>
    </row>
    <row r="11643" spans="1:13" ht="18.75" customHeight="1">
      <c r="A11643" s="22" t="s">
        <v>49</v>
      </c>
      <c r="B11643" s="91" t="str">
        <f>IF((SCH!$B$2=""),"",SCH!$B$2)</f>
        <v/>
      </c>
      <c r="C11643" s="91"/>
      <c r="D11643" s="91"/>
      <c r="E11643" s="92"/>
    </row>
    <row r="11644" spans="1:13" ht="18.75" customHeight="1">
      <c r="A11644" s="23" t="s">
        <v>50</v>
      </c>
      <c r="B11644" s="82" t="str">
        <f>IF((SCH!$B$3=""),"",SCH!$B$3)</f>
        <v/>
      </c>
      <c r="C11644" s="82"/>
      <c r="D11644" s="82"/>
      <c r="E11644" s="83"/>
    </row>
    <row r="11645" spans="1:13" ht="18.75" customHeight="1">
      <c r="A11645" s="23" t="s">
        <v>56</v>
      </c>
      <c r="B11645" s="46" t="str">
        <f>IF((SCH!$B$4=""),"",SCH!$B$4)</f>
        <v/>
      </c>
      <c r="C11645" s="24" t="s">
        <v>57</v>
      </c>
      <c r="D11645" s="82" t="str">
        <f>IF((SCH!$B$5=""),"",SCH!$B$5)</f>
        <v/>
      </c>
      <c r="E11645" s="83"/>
    </row>
    <row r="11646" spans="1:13" ht="18.75" customHeight="1">
      <c r="A11646" s="23" t="s">
        <v>51</v>
      </c>
      <c r="B11646" s="82" t="str">
        <f>IF((SCH!$B$6=""),"",SCH!$B$6)</f>
        <v/>
      </c>
      <c r="C11646" s="82"/>
      <c r="D11646" s="82"/>
      <c r="E11646" s="83"/>
    </row>
    <row r="11647" spans="1:13" ht="18.75" customHeight="1">
      <c r="A11647" s="23" t="s">
        <v>52</v>
      </c>
      <c r="B11647" s="82" t="str">
        <f>IF((SCH!$B$7=""),"",SCH!$B$7)</f>
        <v/>
      </c>
      <c r="C11647" s="82"/>
      <c r="D11647" s="82"/>
      <c r="E11647" s="83"/>
    </row>
    <row r="11648" spans="1:13" ht="18.75" customHeight="1">
      <c r="A11648" s="25" t="s">
        <v>53</v>
      </c>
      <c r="B11648" s="84" t="str">
        <f>IF((SCH!$B$8=""),"",SCH!$B$8)</f>
        <v/>
      </c>
      <c r="C11648" s="84"/>
      <c r="D11648" s="84"/>
      <c r="E11648" s="85"/>
    </row>
    <row r="11649" spans="1:13" ht="26.25" customHeight="1">
      <c r="A11649" s="86" t="s">
        <v>36</v>
      </c>
      <c r="B11649" s="86"/>
      <c r="C11649" s="86"/>
      <c r="D11649" s="86"/>
      <c r="E11649" s="86"/>
    </row>
    <row r="11650" spans="1:13" s="21" customFormat="1" ht="15" customHeight="1">
      <c r="A11650" s="87" t="s">
        <v>37</v>
      </c>
      <c r="B11650" s="87"/>
      <c r="C11650" s="87"/>
      <c r="D11650" s="87"/>
      <c r="E11650" s="87"/>
      <c r="H11650" s="1"/>
      <c r="I11650" s="1"/>
      <c r="J11650" s="1"/>
      <c r="K11650" s="1"/>
      <c r="L11650" s="1"/>
      <c r="M11650" s="1"/>
    </row>
    <row r="11651" spans="1:13" s="21" customFormat="1">
      <c r="A11651" s="88" t="s">
        <v>38</v>
      </c>
      <c r="B11651" s="88"/>
      <c r="C11651" s="88"/>
      <c r="D11651" s="88"/>
      <c r="E11651" s="88"/>
      <c r="H11651" s="1"/>
      <c r="I11651" s="1"/>
      <c r="J11651" s="1"/>
      <c r="K11651" s="1"/>
      <c r="L11651" s="1"/>
      <c r="M11651" s="1"/>
    </row>
    <row r="11652" spans="1:13" ht="26.25" customHeight="1">
      <c r="A11652" s="72" t="s">
        <v>39</v>
      </c>
      <c r="B11652" s="72"/>
      <c r="C11652" s="72"/>
      <c r="D11652" s="72"/>
      <c r="E11652" s="72"/>
    </row>
    <row r="11653" spans="1:13" ht="23.25">
      <c r="A11653" s="5" t="s">
        <v>45</v>
      </c>
      <c r="B11653" s="45">
        <f>VLOOKUP($I11641,DATA!$A$1:$V$200,2,FALSE)</f>
        <v>0</v>
      </c>
      <c r="C11653" s="43" t="s">
        <v>48</v>
      </c>
      <c r="D11653" s="81">
        <f>VLOOKUP($I11641,DATA!$A$1:$V$200,3,FALSE)</f>
        <v>0</v>
      </c>
      <c r="E11653" s="81"/>
    </row>
    <row r="11654" spans="1:13" ht="23.25">
      <c r="A11654" s="5" t="s">
        <v>46</v>
      </c>
      <c r="B11654" s="79">
        <f>VLOOKUP($I11641,DATA!$A$1:$V$200,4,FALSE)</f>
        <v>0</v>
      </c>
      <c r="C11654" s="79"/>
      <c r="D11654" s="79"/>
      <c r="E11654" s="79"/>
    </row>
    <row r="11655" spans="1:13" ht="23.25">
      <c r="A11655" s="5" t="s">
        <v>47</v>
      </c>
      <c r="B11655" s="79">
        <f>VLOOKUP($I11641,DATA!$A$1:$V$200,5,FALSE)</f>
        <v>0</v>
      </c>
      <c r="C11655" s="79"/>
      <c r="D11655" s="79"/>
      <c r="E11655" s="79"/>
    </row>
    <row r="11656" spans="1:13" ht="23.25" customHeight="1">
      <c r="A11656" s="5" t="s">
        <v>40</v>
      </c>
      <c r="B11656" s="79">
        <f>VLOOKUP($I11641,DATA!$A$1:$V$200,6,FALSE)</f>
        <v>0</v>
      </c>
      <c r="C11656" s="79"/>
      <c r="D11656" s="79"/>
      <c r="E11656" s="79"/>
    </row>
    <row r="11657" spans="1:13" ht="23.25" customHeight="1">
      <c r="A11657" s="5" t="s">
        <v>41</v>
      </c>
      <c r="B11657" s="79">
        <f>VLOOKUP($I11641,DATA!$A$1:$V$200,7,FALSE)</f>
        <v>0</v>
      </c>
      <c r="C11657" s="79"/>
      <c r="D11657" s="79"/>
      <c r="E11657" s="79"/>
    </row>
    <row r="11658" spans="1:13" ht="23.25" customHeight="1">
      <c r="A11658" s="5" t="s">
        <v>42</v>
      </c>
      <c r="B11658" s="79">
        <f>VLOOKUP($I11641,DATA!$A$1:$V$200,8,FALSE)</f>
        <v>0</v>
      </c>
      <c r="C11658" s="79"/>
      <c r="D11658" s="79"/>
      <c r="E11658" s="79"/>
    </row>
    <row r="11659" spans="1:13" ht="25.5">
      <c r="A11659" s="5" t="s">
        <v>43</v>
      </c>
      <c r="B11659" s="79">
        <f>VLOOKUP($I11641,DATA!$A$1:$V$200,9,FALSE)</f>
        <v>0</v>
      </c>
      <c r="C11659" s="79"/>
      <c r="D11659" s="79"/>
      <c r="E11659" s="79"/>
    </row>
    <row r="11660" spans="1:13" ht="22.5" customHeight="1">
      <c r="A11660" s="80" t="s">
        <v>44</v>
      </c>
      <c r="B11660" s="80"/>
      <c r="C11660" s="80"/>
      <c r="D11660" s="80"/>
      <c r="E11660" s="80"/>
    </row>
    <row r="11661" spans="1:13" ht="18.75" customHeight="1">
      <c r="A11661" s="72" t="s">
        <v>58</v>
      </c>
      <c r="B11661" s="72"/>
      <c r="C11661" s="72"/>
      <c r="D11661" s="72"/>
      <c r="E11661" s="72"/>
    </row>
    <row r="11662" spans="1:13" ht="22.5" customHeight="1">
      <c r="A11662" s="26" t="s">
        <v>74</v>
      </c>
    </row>
    <row r="11663" spans="1:13" ht="18" customHeight="1">
      <c r="A11663" s="44" t="s">
        <v>59</v>
      </c>
      <c r="B11663" s="73" t="s">
        <v>60</v>
      </c>
      <c r="C11663" s="74"/>
      <c r="D11663" s="73" t="s">
        <v>61</v>
      </c>
      <c r="E11663" s="74"/>
    </row>
    <row r="11664" spans="1:13" ht="37.5" customHeight="1">
      <c r="A11664" s="28" t="s">
        <v>62</v>
      </c>
      <c r="B11664" s="65" t="e">
        <f t="shared" ref="B11664" si="4139">HLOOKUP(D11664,$I$23:$M$32,2,FALSE)</f>
        <v>#N/A</v>
      </c>
      <c r="C11664" s="66"/>
      <c r="D11664" s="68">
        <f>VLOOKUP($I11641,DATA!$A$1:$V$200,10,FALSE)</f>
        <v>0</v>
      </c>
      <c r="E11664" s="69"/>
    </row>
    <row r="11665" spans="1:5" ht="37.5" customHeight="1">
      <c r="A11665" s="28" t="s">
        <v>63</v>
      </c>
      <c r="B11665" s="65" t="e">
        <f t="shared" ref="B11665" si="4140">HLOOKUP(D11664,$I$23:$M$32,3,FALSE)</f>
        <v>#N/A</v>
      </c>
      <c r="C11665" s="66"/>
      <c r="D11665" s="68">
        <f>VLOOKUP($I11641,DATA!$A$1:$V$200,11,FALSE)</f>
        <v>0</v>
      </c>
      <c r="E11665" s="69"/>
    </row>
    <row r="11666" spans="1:5" ht="37.5" customHeight="1">
      <c r="A11666" s="28" t="s">
        <v>64</v>
      </c>
      <c r="B11666" s="65" t="e">
        <f t="shared" ref="B11666" si="4141">HLOOKUP(D11664,$I$23:$M$32,4,FALSE)</f>
        <v>#N/A</v>
      </c>
      <c r="C11666" s="66"/>
      <c r="D11666" s="68">
        <f>VLOOKUP($I11641,DATA!$A$1:$V$200,12,FALSE)</f>
        <v>0</v>
      </c>
      <c r="E11666" s="69"/>
    </row>
    <row r="11667" spans="1:5" ht="21.75" customHeight="1">
      <c r="A11667" s="26" t="s">
        <v>75</v>
      </c>
    </row>
    <row r="11668" spans="1:5" ht="18" customHeight="1">
      <c r="A11668" s="75" t="s">
        <v>65</v>
      </c>
      <c r="B11668" s="73" t="s">
        <v>60</v>
      </c>
      <c r="C11668" s="74"/>
      <c r="D11668" s="73" t="s">
        <v>61</v>
      </c>
      <c r="E11668" s="74"/>
    </row>
    <row r="11669" spans="1:5" ht="37.5" customHeight="1">
      <c r="A11669" s="76"/>
      <c r="B11669" s="65" t="e">
        <f t="shared" ref="B11669" si="4142">HLOOKUP(D11664,$I$23:$M$32,5,FALSE)</f>
        <v>#N/A</v>
      </c>
      <c r="C11669" s="66"/>
      <c r="D11669" s="68">
        <f>VLOOKUP($I11641,DATA!$A$1:$V$200,13,FALSE)</f>
        <v>0</v>
      </c>
      <c r="E11669" s="69"/>
    </row>
    <row r="11670" spans="1:5" ht="22.5" customHeight="1">
      <c r="A11670" s="26" t="s">
        <v>76</v>
      </c>
    </row>
    <row r="11671" spans="1:5" ht="18" customHeight="1">
      <c r="A11671" s="77" t="s">
        <v>66</v>
      </c>
      <c r="B11671" s="73" t="s">
        <v>60</v>
      </c>
      <c r="C11671" s="74"/>
      <c r="D11671" s="73" t="s">
        <v>61</v>
      </c>
      <c r="E11671" s="74"/>
    </row>
    <row r="11672" spans="1:5" ht="37.5" customHeight="1">
      <c r="A11672" s="78"/>
      <c r="B11672" s="65" t="e">
        <f t="shared" ref="B11672" si="4143">HLOOKUP(D11664,$I$23:$M$32,6,FALSE)</f>
        <v>#N/A</v>
      </c>
      <c r="C11672" s="66"/>
      <c r="D11672" s="68">
        <f>VLOOKUP($I11641,DATA!$A$1:$V$200,14,FALSE)</f>
        <v>0</v>
      </c>
      <c r="E11672" s="69"/>
    </row>
    <row r="11673" spans="1:5" ht="22.5" customHeight="1">
      <c r="A11673" s="26" t="s">
        <v>77</v>
      </c>
    </row>
    <row r="11674" spans="1:5" ht="30" customHeight="1">
      <c r="A11674" s="27" t="s">
        <v>67</v>
      </c>
      <c r="B11674" s="73" t="s">
        <v>60</v>
      </c>
      <c r="C11674" s="74"/>
      <c r="D11674" s="73" t="s">
        <v>61</v>
      </c>
      <c r="E11674" s="74"/>
    </row>
    <row r="11675" spans="1:5" ht="37.5" customHeight="1">
      <c r="A11675" s="28" t="s">
        <v>68</v>
      </c>
      <c r="B11675" s="65" t="e">
        <f t="shared" ref="B11675" si="4144">HLOOKUP(D11664,$I$23:$M$32,7,FALSE)</f>
        <v>#N/A</v>
      </c>
      <c r="C11675" s="66"/>
      <c r="D11675" s="68">
        <f>VLOOKUP($I11641,DATA!$A$1:$V$200,15,FALSE)</f>
        <v>0</v>
      </c>
      <c r="E11675" s="69"/>
    </row>
    <row r="11676" spans="1:5" ht="37.5" customHeight="1">
      <c r="A11676" s="28" t="s">
        <v>69</v>
      </c>
      <c r="B11676" s="65" t="e">
        <f t="shared" ref="B11676" si="4145">HLOOKUP(D11664,$I$23:$M$32,8,FALSE)</f>
        <v>#N/A</v>
      </c>
      <c r="C11676" s="66"/>
      <c r="D11676" s="68">
        <f>VLOOKUP($I11641,DATA!$A$1:$V$200,16,FALSE)</f>
        <v>0</v>
      </c>
      <c r="E11676" s="69"/>
    </row>
    <row r="11677" spans="1:5" ht="45" customHeight="1">
      <c r="A11677" s="29" t="s">
        <v>70</v>
      </c>
      <c r="B11677" s="65" t="e">
        <f t="shared" ref="B11677" si="4146">HLOOKUP(D11664,$I$23:$M$32,9,FALSE)</f>
        <v>#N/A</v>
      </c>
      <c r="C11677" s="66"/>
      <c r="D11677" s="68">
        <f>VLOOKUP($I11641,DATA!$A$1:$V$200,17,FALSE)</f>
        <v>0</v>
      </c>
      <c r="E11677" s="69"/>
    </row>
    <row r="11678" spans="1:5" ht="37.5" customHeight="1">
      <c r="A11678" s="28" t="s">
        <v>71</v>
      </c>
      <c r="B11678" s="65" t="e">
        <f t="shared" ref="B11678" si="4147">HLOOKUP(D11664,$I$23:$M$32,10,FALSE)</f>
        <v>#N/A</v>
      </c>
      <c r="C11678" s="66"/>
      <c r="D11678" s="68">
        <f>VLOOKUP($I11641,DATA!$A$1:$V$200,18,FALSE)</f>
        <v>0</v>
      </c>
      <c r="E11678" s="69"/>
    </row>
    <row r="11679" spans="1:5" ht="37.5" customHeight="1">
      <c r="A11679" s="30"/>
      <c r="B11679" s="31"/>
      <c r="C11679" s="31"/>
      <c r="D11679" s="32"/>
      <c r="E11679" s="32"/>
    </row>
    <row r="11680" spans="1:5" ht="18.75" customHeight="1">
      <c r="A11680" s="72" t="s">
        <v>72</v>
      </c>
      <c r="B11680" s="72"/>
      <c r="C11680" s="72"/>
      <c r="D11680" s="72"/>
      <c r="E11680" s="72"/>
    </row>
    <row r="11681" spans="1:13" ht="22.5" customHeight="1">
      <c r="A11681" s="26" t="s">
        <v>78</v>
      </c>
    </row>
    <row r="11682" spans="1:13" ht="30" customHeight="1">
      <c r="A11682" s="27" t="s">
        <v>73</v>
      </c>
      <c r="B11682" s="73" t="s">
        <v>60</v>
      </c>
      <c r="C11682" s="74"/>
      <c r="D11682" s="73" t="s">
        <v>61</v>
      </c>
      <c r="E11682" s="74"/>
      <c r="I11682" s="1" t="s">
        <v>26</v>
      </c>
      <c r="J11682" s="1" t="s">
        <v>25</v>
      </c>
      <c r="K11682" s="1" t="s">
        <v>194</v>
      </c>
      <c r="L11682" s="1" t="s">
        <v>195</v>
      </c>
      <c r="M11682" s="1" t="s">
        <v>196</v>
      </c>
    </row>
    <row r="11683" spans="1:13" ht="52.5" customHeight="1">
      <c r="A11683" s="29" t="str">
        <f>GRD!$L$4</f>
        <v>SELECT</v>
      </c>
      <c r="B11683" s="65" t="e">
        <f t="shared" ref="B11683:B11684" si="4148">HLOOKUP(D11683,$I$42:$M$44,$G11683,FALSE)</f>
        <v>#N/A</v>
      </c>
      <c r="C11683" s="66"/>
      <c r="D11683" s="68">
        <f>VLOOKUP($I11641,DATA!$A$1:$V$200,19,FALSE)</f>
        <v>0</v>
      </c>
      <c r="E11683" s="69"/>
      <c r="G11683" s="1">
        <v>2</v>
      </c>
      <c r="H11683" s="1" t="str">
        <f t="shared" ref="H11683:H11684" si="4149">A11683</f>
        <v>SELECT</v>
      </c>
      <c r="I11683" s="1" t="e">
        <f t="shared" ref="I11683:I11684" si="4150">VLOOKUP($H11683,$H$3:$M$15,2,FALSE)</f>
        <v>#N/A</v>
      </c>
      <c r="J11683" s="1" t="e">
        <f t="shared" ref="J11683:J11684" si="4151">VLOOKUP($H11683,$H$3:$M$15,3,FALSE)</f>
        <v>#N/A</v>
      </c>
      <c r="K11683" s="1" t="e">
        <f t="shared" ref="K11683:K11684" si="4152">VLOOKUP($H11683,$H$3:$M$15,4,FALSE)</f>
        <v>#N/A</v>
      </c>
      <c r="L11683" s="1" t="e">
        <f t="shared" ref="L11683:L11684" si="4153">VLOOKUP($H11683,$H$3:$M$15,5,FALSE)</f>
        <v>#N/A</v>
      </c>
      <c r="M11683" s="1" t="e">
        <f t="shared" ref="M11683:M11684" si="4154">VLOOKUP($H11683,$H$3:$M$15,6,FALSE)</f>
        <v>#N/A</v>
      </c>
    </row>
    <row r="11684" spans="1:13" ht="52.5" customHeight="1">
      <c r="A11684" s="29" t="str">
        <f>GRD!$M$4</f>
        <v>SELECT</v>
      </c>
      <c r="B11684" s="65" t="e">
        <f t="shared" si="4148"/>
        <v>#N/A</v>
      </c>
      <c r="C11684" s="66"/>
      <c r="D11684" s="68">
        <f>VLOOKUP($I11641,DATA!$A$1:$V$200,20,FALSE)</f>
        <v>0</v>
      </c>
      <c r="E11684" s="69"/>
      <c r="G11684" s="1">
        <v>3</v>
      </c>
      <c r="H11684" s="1" t="str">
        <f t="shared" si="4149"/>
        <v>SELECT</v>
      </c>
      <c r="I11684" s="1" t="e">
        <f t="shared" si="4150"/>
        <v>#N/A</v>
      </c>
      <c r="J11684" s="1" t="e">
        <f t="shared" si="4151"/>
        <v>#N/A</v>
      </c>
      <c r="K11684" s="1" t="e">
        <f t="shared" si="4152"/>
        <v>#N/A</v>
      </c>
      <c r="L11684" s="1" t="e">
        <f t="shared" si="4153"/>
        <v>#N/A</v>
      </c>
      <c r="M11684" s="1" t="e">
        <f t="shared" si="4154"/>
        <v>#N/A</v>
      </c>
    </row>
    <row r="11685" spans="1:13" ht="37.5" customHeight="1">
      <c r="A11685" s="70" t="s">
        <v>79</v>
      </c>
      <c r="B11685" s="70"/>
      <c r="C11685" s="70"/>
      <c r="D11685" s="70"/>
      <c r="E11685" s="70"/>
    </row>
    <row r="11686" spans="1:13" ht="12" customHeight="1">
      <c r="A11686" s="33"/>
      <c r="B11686" s="33"/>
      <c r="C11686" s="33"/>
      <c r="D11686" s="33"/>
      <c r="E11686" s="33"/>
    </row>
    <row r="11687" spans="1:13" ht="30" customHeight="1">
      <c r="A11687" s="27" t="s">
        <v>73</v>
      </c>
      <c r="B11687" s="71" t="s">
        <v>60</v>
      </c>
      <c r="C11687" s="71"/>
      <c r="D11687" s="71" t="s">
        <v>61</v>
      </c>
      <c r="E11687" s="71"/>
      <c r="I11687" s="1" t="s">
        <v>26</v>
      </c>
      <c r="J11687" s="1" t="s">
        <v>25</v>
      </c>
      <c r="K11687" s="1" t="s">
        <v>194</v>
      </c>
      <c r="L11687" s="1" t="s">
        <v>195</v>
      </c>
      <c r="M11687" s="1" t="s">
        <v>196</v>
      </c>
    </row>
    <row r="11688" spans="1:13" ht="52.5" customHeight="1">
      <c r="A11688" s="29" t="str">
        <f>GRD!$N$4</f>
        <v>SELECT</v>
      </c>
      <c r="B11688" s="65" t="e">
        <f t="shared" ref="B11688:B11689" si="4155">HLOOKUP(D11688,$I$47:$M$49,$G11688,FALSE)</f>
        <v>#N/A</v>
      </c>
      <c r="C11688" s="66"/>
      <c r="D11688" s="67">
        <f>VLOOKUP($I11641,DATA!$A$1:$V$200,21,FALSE)</f>
        <v>0</v>
      </c>
      <c r="E11688" s="67"/>
      <c r="G11688" s="1">
        <v>2</v>
      </c>
      <c r="H11688" s="1" t="str">
        <f t="shared" ref="H11688:H11689" si="4156">A11688</f>
        <v>SELECT</v>
      </c>
      <c r="I11688" s="1" t="e">
        <f t="shared" ref="I11688:I11749" si="4157">VLOOKUP($H11688,$H$3:$M$15,2,FALSE)</f>
        <v>#N/A</v>
      </c>
      <c r="J11688" s="1" t="e">
        <f t="shared" ref="J11688:J11749" si="4158">VLOOKUP($H11688,$H$3:$M$15,3,FALSE)</f>
        <v>#N/A</v>
      </c>
      <c r="K11688" s="1" t="e">
        <f t="shared" ref="K11688:K11749" si="4159">VLOOKUP($H11688,$H$3:$M$15,4,FALSE)</f>
        <v>#N/A</v>
      </c>
      <c r="L11688" s="1" t="e">
        <f t="shared" ref="L11688:L11749" si="4160">VLOOKUP($H11688,$H$3:$M$15,5,FALSE)</f>
        <v>#N/A</v>
      </c>
      <c r="M11688" s="1" t="e">
        <f t="shared" ref="M11688:M11749" si="4161">VLOOKUP($H11688,$H$3:$M$15,6,FALSE)</f>
        <v>#N/A</v>
      </c>
    </row>
    <row r="11689" spans="1:13" ht="52.5" customHeight="1">
      <c r="A11689" s="29" t="str">
        <f>GRD!$O$4</f>
        <v>SELECT</v>
      </c>
      <c r="B11689" s="65" t="e">
        <f t="shared" si="4155"/>
        <v>#N/A</v>
      </c>
      <c r="C11689" s="66"/>
      <c r="D11689" s="67">
        <f>VLOOKUP($I11641,DATA!$A$1:$V$200,22,FALSE)</f>
        <v>0</v>
      </c>
      <c r="E11689" s="67"/>
      <c r="G11689" s="1">
        <v>3</v>
      </c>
      <c r="H11689" s="1" t="str">
        <f t="shared" si="4156"/>
        <v>SELECT</v>
      </c>
      <c r="I11689" s="1" t="e">
        <f t="shared" si="4157"/>
        <v>#N/A</v>
      </c>
      <c r="J11689" s="1" t="e">
        <f t="shared" si="4158"/>
        <v>#N/A</v>
      </c>
      <c r="K11689" s="1" t="e">
        <f t="shared" si="4159"/>
        <v>#N/A</v>
      </c>
      <c r="L11689" s="1" t="e">
        <f t="shared" si="4160"/>
        <v>#N/A</v>
      </c>
      <c r="M11689" s="1" t="e">
        <f t="shared" si="4161"/>
        <v>#N/A</v>
      </c>
    </row>
    <row r="11695" spans="1:13">
      <c r="A11695" s="64" t="s">
        <v>80</v>
      </c>
      <c r="B11695" s="64"/>
      <c r="C11695" s="64" t="s">
        <v>81</v>
      </c>
      <c r="D11695" s="64"/>
      <c r="E11695" s="64"/>
    </row>
    <row r="11696" spans="1:13">
      <c r="C11696" s="64" t="s">
        <v>82</v>
      </c>
      <c r="D11696" s="64"/>
      <c r="E11696" s="64"/>
    </row>
    <row r="11697" spans="1:13">
      <c r="A11697" s="1" t="s">
        <v>84</v>
      </c>
    </row>
    <row r="11699" spans="1:13">
      <c r="A11699" s="1" t="s">
        <v>83</v>
      </c>
    </row>
    <row r="11701" spans="1:13" s="21" customFormat="1" ht="18.75" customHeight="1">
      <c r="A11701" s="89" t="s">
        <v>34</v>
      </c>
      <c r="B11701" s="89"/>
      <c r="C11701" s="89"/>
      <c r="D11701" s="89"/>
      <c r="E11701" s="89"/>
      <c r="I11701" s="21">
        <f t="shared" ref="I11701" si="4162">I11641+1</f>
        <v>196</v>
      </c>
    </row>
    <row r="11702" spans="1:13" s="21" customFormat="1" ht="30" customHeight="1">
      <c r="A11702" s="90" t="s">
        <v>35</v>
      </c>
      <c r="B11702" s="90"/>
      <c r="C11702" s="90"/>
      <c r="D11702" s="90"/>
      <c r="E11702" s="90"/>
      <c r="H11702" s="1"/>
      <c r="I11702" s="1"/>
      <c r="J11702" s="1"/>
      <c r="K11702" s="1"/>
      <c r="L11702" s="1"/>
      <c r="M11702" s="1"/>
    </row>
    <row r="11703" spans="1:13" ht="18.75" customHeight="1">
      <c r="A11703" s="22" t="s">
        <v>49</v>
      </c>
      <c r="B11703" s="91" t="str">
        <f>IF((SCH!$B$2=""),"",SCH!$B$2)</f>
        <v/>
      </c>
      <c r="C11703" s="91"/>
      <c r="D11703" s="91"/>
      <c r="E11703" s="92"/>
    </row>
    <row r="11704" spans="1:13" ht="18.75" customHeight="1">
      <c r="A11704" s="23" t="s">
        <v>50</v>
      </c>
      <c r="B11704" s="82" t="str">
        <f>IF((SCH!$B$3=""),"",SCH!$B$3)</f>
        <v/>
      </c>
      <c r="C11704" s="82"/>
      <c r="D11704" s="82"/>
      <c r="E11704" s="83"/>
    </row>
    <row r="11705" spans="1:13" ht="18.75" customHeight="1">
      <c r="A11705" s="23" t="s">
        <v>56</v>
      </c>
      <c r="B11705" s="46" t="str">
        <f>IF((SCH!$B$4=""),"",SCH!$B$4)</f>
        <v/>
      </c>
      <c r="C11705" s="24" t="s">
        <v>57</v>
      </c>
      <c r="D11705" s="82" t="str">
        <f>IF((SCH!$B$5=""),"",SCH!$B$5)</f>
        <v/>
      </c>
      <c r="E11705" s="83"/>
    </row>
    <row r="11706" spans="1:13" ht="18.75" customHeight="1">
      <c r="A11706" s="23" t="s">
        <v>51</v>
      </c>
      <c r="B11706" s="82" t="str">
        <f>IF((SCH!$B$6=""),"",SCH!$B$6)</f>
        <v/>
      </c>
      <c r="C11706" s="82"/>
      <c r="D11706" s="82"/>
      <c r="E11706" s="83"/>
    </row>
    <row r="11707" spans="1:13" ht="18.75" customHeight="1">
      <c r="A11707" s="23" t="s">
        <v>52</v>
      </c>
      <c r="B11707" s="82" t="str">
        <f>IF((SCH!$B$7=""),"",SCH!$B$7)</f>
        <v/>
      </c>
      <c r="C11707" s="82"/>
      <c r="D11707" s="82"/>
      <c r="E11707" s="83"/>
    </row>
    <row r="11708" spans="1:13" ht="18.75" customHeight="1">
      <c r="A11708" s="25" t="s">
        <v>53</v>
      </c>
      <c r="B11708" s="84" t="str">
        <f>IF((SCH!$B$8=""),"",SCH!$B$8)</f>
        <v/>
      </c>
      <c r="C11708" s="84"/>
      <c r="D11708" s="84"/>
      <c r="E11708" s="85"/>
    </row>
    <row r="11709" spans="1:13" ht="26.25" customHeight="1">
      <c r="A11709" s="86" t="s">
        <v>36</v>
      </c>
      <c r="B11709" s="86"/>
      <c r="C11709" s="86"/>
      <c r="D11709" s="86"/>
      <c r="E11709" s="86"/>
    </row>
    <row r="11710" spans="1:13" s="21" customFormat="1" ht="15" customHeight="1">
      <c r="A11710" s="87" t="s">
        <v>37</v>
      </c>
      <c r="B11710" s="87"/>
      <c r="C11710" s="87"/>
      <c r="D11710" s="87"/>
      <c r="E11710" s="87"/>
      <c r="H11710" s="1"/>
      <c r="I11710" s="1"/>
      <c r="J11710" s="1"/>
      <c r="K11710" s="1"/>
      <c r="L11710" s="1"/>
      <c r="M11710" s="1"/>
    </row>
    <row r="11711" spans="1:13" s="21" customFormat="1">
      <c r="A11711" s="88" t="s">
        <v>38</v>
      </c>
      <c r="B11711" s="88"/>
      <c r="C11711" s="88"/>
      <c r="D11711" s="88"/>
      <c r="E11711" s="88"/>
      <c r="H11711" s="1"/>
      <c r="I11711" s="1"/>
      <c r="J11711" s="1"/>
      <c r="K11711" s="1"/>
      <c r="L11711" s="1"/>
      <c r="M11711" s="1"/>
    </row>
    <row r="11712" spans="1:13" ht="26.25" customHeight="1">
      <c r="A11712" s="72" t="s">
        <v>39</v>
      </c>
      <c r="B11712" s="72"/>
      <c r="C11712" s="72"/>
      <c r="D11712" s="72"/>
      <c r="E11712" s="72"/>
    </row>
    <row r="11713" spans="1:5" ht="23.25">
      <c r="A11713" s="5" t="s">
        <v>45</v>
      </c>
      <c r="B11713" s="45">
        <f>VLOOKUP($I11701,DATA!$A$1:$V$200,2,FALSE)</f>
        <v>0</v>
      </c>
      <c r="C11713" s="43" t="s">
        <v>48</v>
      </c>
      <c r="D11713" s="81">
        <f>VLOOKUP($I11701,DATA!$A$1:$V$200,3,FALSE)</f>
        <v>0</v>
      </c>
      <c r="E11713" s="81"/>
    </row>
    <row r="11714" spans="1:5" ht="23.25">
      <c r="A11714" s="5" t="s">
        <v>46</v>
      </c>
      <c r="B11714" s="79">
        <f>VLOOKUP($I11701,DATA!$A$1:$V$200,4,FALSE)</f>
        <v>0</v>
      </c>
      <c r="C11714" s="79"/>
      <c r="D11714" s="79"/>
      <c r="E11714" s="79"/>
    </row>
    <row r="11715" spans="1:5" ht="23.25">
      <c r="A11715" s="5" t="s">
        <v>47</v>
      </c>
      <c r="B11715" s="79">
        <f>VLOOKUP($I11701,DATA!$A$1:$V$200,5,FALSE)</f>
        <v>0</v>
      </c>
      <c r="C11715" s="79"/>
      <c r="D11715" s="79"/>
      <c r="E11715" s="79"/>
    </row>
    <row r="11716" spans="1:5" ht="23.25" customHeight="1">
      <c r="A11716" s="5" t="s">
        <v>40</v>
      </c>
      <c r="B11716" s="79">
        <f>VLOOKUP($I11701,DATA!$A$1:$V$200,6,FALSE)</f>
        <v>0</v>
      </c>
      <c r="C11716" s="79"/>
      <c r="D11716" s="79"/>
      <c r="E11716" s="79"/>
    </row>
    <row r="11717" spans="1:5" ht="23.25" customHeight="1">
      <c r="A11717" s="5" t="s">
        <v>41</v>
      </c>
      <c r="B11717" s="79">
        <f>VLOOKUP($I11701,DATA!$A$1:$V$200,7,FALSE)</f>
        <v>0</v>
      </c>
      <c r="C11717" s="79"/>
      <c r="D11717" s="79"/>
      <c r="E11717" s="79"/>
    </row>
    <row r="11718" spans="1:5" ht="23.25" customHeight="1">
      <c r="A11718" s="5" t="s">
        <v>42</v>
      </c>
      <c r="B11718" s="79">
        <f>VLOOKUP($I11701,DATA!$A$1:$V$200,8,FALSE)</f>
        <v>0</v>
      </c>
      <c r="C11718" s="79"/>
      <c r="D11718" s="79"/>
      <c r="E11718" s="79"/>
    </row>
    <row r="11719" spans="1:5" ht="25.5">
      <c r="A11719" s="5" t="s">
        <v>43</v>
      </c>
      <c r="B11719" s="79">
        <f>VLOOKUP($I11701,DATA!$A$1:$V$200,9,FALSE)</f>
        <v>0</v>
      </c>
      <c r="C11719" s="79"/>
      <c r="D11719" s="79"/>
      <c r="E11719" s="79"/>
    </row>
    <row r="11720" spans="1:5" ht="22.5" customHeight="1">
      <c r="A11720" s="80" t="s">
        <v>44</v>
      </c>
      <c r="B11720" s="80"/>
      <c r="C11720" s="80"/>
      <c r="D11720" s="80"/>
      <c r="E11720" s="80"/>
    </row>
    <row r="11721" spans="1:5" ht="18.75" customHeight="1">
      <c r="A11721" s="72" t="s">
        <v>58</v>
      </c>
      <c r="B11721" s="72"/>
      <c r="C11721" s="72"/>
      <c r="D11721" s="72"/>
      <c r="E11721" s="72"/>
    </row>
    <row r="11722" spans="1:5" ht="22.5" customHeight="1">
      <c r="A11722" s="26" t="s">
        <v>74</v>
      </c>
    </row>
    <row r="11723" spans="1:5" ht="18" customHeight="1">
      <c r="A11723" s="44" t="s">
        <v>59</v>
      </c>
      <c r="B11723" s="73" t="s">
        <v>60</v>
      </c>
      <c r="C11723" s="74"/>
      <c r="D11723" s="73" t="s">
        <v>61</v>
      </c>
      <c r="E11723" s="74"/>
    </row>
    <row r="11724" spans="1:5" ht="37.5" customHeight="1">
      <c r="A11724" s="28" t="s">
        <v>62</v>
      </c>
      <c r="B11724" s="65" t="e">
        <f t="shared" ref="B11724" si="4163">HLOOKUP(D11724,$I$23:$M$32,2,FALSE)</f>
        <v>#N/A</v>
      </c>
      <c r="C11724" s="66"/>
      <c r="D11724" s="68">
        <f>VLOOKUP($I11701,DATA!$A$1:$V$200,10,FALSE)</f>
        <v>0</v>
      </c>
      <c r="E11724" s="69"/>
    </row>
    <row r="11725" spans="1:5" ht="37.5" customHeight="1">
      <c r="A11725" s="28" t="s">
        <v>63</v>
      </c>
      <c r="B11725" s="65" t="e">
        <f t="shared" ref="B11725" si="4164">HLOOKUP(D11724,$I$23:$M$32,3,FALSE)</f>
        <v>#N/A</v>
      </c>
      <c r="C11725" s="66"/>
      <c r="D11725" s="68">
        <f>VLOOKUP($I11701,DATA!$A$1:$V$200,11,FALSE)</f>
        <v>0</v>
      </c>
      <c r="E11725" s="69"/>
    </row>
    <row r="11726" spans="1:5" ht="37.5" customHeight="1">
      <c r="A11726" s="28" t="s">
        <v>64</v>
      </c>
      <c r="B11726" s="65" t="e">
        <f t="shared" ref="B11726" si="4165">HLOOKUP(D11724,$I$23:$M$32,4,FALSE)</f>
        <v>#N/A</v>
      </c>
      <c r="C11726" s="66"/>
      <c r="D11726" s="68">
        <f>VLOOKUP($I11701,DATA!$A$1:$V$200,12,FALSE)</f>
        <v>0</v>
      </c>
      <c r="E11726" s="69"/>
    </row>
    <row r="11727" spans="1:5" ht="21.75" customHeight="1">
      <c r="A11727" s="26" t="s">
        <v>75</v>
      </c>
    </row>
    <row r="11728" spans="1:5" ht="18" customHeight="1">
      <c r="A11728" s="75" t="s">
        <v>65</v>
      </c>
      <c r="B11728" s="73" t="s">
        <v>60</v>
      </c>
      <c r="C11728" s="74"/>
      <c r="D11728" s="73" t="s">
        <v>61</v>
      </c>
      <c r="E11728" s="74"/>
    </row>
    <row r="11729" spans="1:13" ht="37.5" customHeight="1">
      <c r="A11729" s="76"/>
      <c r="B11729" s="65" t="e">
        <f t="shared" ref="B11729" si="4166">HLOOKUP(D11724,$I$23:$M$32,5,FALSE)</f>
        <v>#N/A</v>
      </c>
      <c r="C11729" s="66"/>
      <c r="D11729" s="68">
        <f>VLOOKUP($I11701,DATA!$A$1:$V$200,13,FALSE)</f>
        <v>0</v>
      </c>
      <c r="E11729" s="69"/>
    </row>
    <row r="11730" spans="1:13" ht="22.5" customHeight="1">
      <c r="A11730" s="26" t="s">
        <v>76</v>
      </c>
    </row>
    <row r="11731" spans="1:13" ht="18" customHeight="1">
      <c r="A11731" s="77" t="s">
        <v>66</v>
      </c>
      <c r="B11731" s="73" t="s">
        <v>60</v>
      </c>
      <c r="C11731" s="74"/>
      <c r="D11731" s="73" t="s">
        <v>61</v>
      </c>
      <c r="E11731" s="74"/>
    </row>
    <row r="11732" spans="1:13" ht="37.5" customHeight="1">
      <c r="A11732" s="78"/>
      <c r="B11732" s="65" t="e">
        <f t="shared" ref="B11732" si="4167">HLOOKUP(D11724,$I$23:$M$32,6,FALSE)</f>
        <v>#N/A</v>
      </c>
      <c r="C11732" s="66"/>
      <c r="D11732" s="68">
        <f>VLOOKUP($I11701,DATA!$A$1:$V$200,14,FALSE)</f>
        <v>0</v>
      </c>
      <c r="E11732" s="69"/>
    </row>
    <row r="11733" spans="1:13" ht="22.5" customHeight="1">
      <c r="A11733" s="26" t="s">
        <v>77</v>
      </c>
    </row>
    <row r="11734" spans="1:13" ht="30" customHeight="1">
      <c r="A11734" s="27" t="s">
        <v>67</v>
      </c>
      <c r="B11734" s="73" t="s">
        <v>60</v>
      </c>
      <c r="C11734" s="74"/>
      <c r="D11734" s="73" t="s">
        <v>61</v>
      </c>
      <c r="E11734" s="74"/>
    </row>
    <row r="11735" spans="1:13" ht="37.5" customHeight="1">
      <c r="A11735" s="28" t="s">
        <v>68</v>
      </c>
      <c r="B11735" s="65" t="e">
        <f t="shared" ref="B11735" si="4168">HLOOKUP(D11724,$I$23:$M$32,7,FALSE)</f>
        <v>#N/A</v>
      </c>
      <c r="C11735" s="66"/>
      <c r="D11735" s="68">
        <f>VLOOKUP($I11701,DATA!$A$1:$V$200,15,FALSE)</f>
        <v>0</v>
      </c>
      <c r="E11735" s="69"/>
    </row>
    <row r="11736" spans="1:13" ht="37.5" customHeight="1">
      <c r="A11736" s="28" t="s">
        <v>69</v>
      </c>
      <c r="B11736" s="65" t="e">
        <f t="shared" ref="B11736" si="4169">HLOOKUP(D11724,$I$23:$M$32,8,FALSE)</f>
        <v>#N/A</v>
      </c>
      <c r="C11736" s="66"/>
      <c r="D11736" s="68">
        <f>VLOOKUP($I11701,DATA!$A$1:$V$200,16,FALSE)</f>
        <v>0</v>
      </c>
      <c r="E11736" s="69"/>
    </row>
    <row r="11737" spans="1:13" ht="45" customHeight="1">
      <c r="A11737" s="29" t="s">
        <v>70</v>
      </c>
      <c r="B11737" s="65" t="e">
        <f t="shared" ref="B11737" si="4170">HLOOKUP(D11724,$I$23:$M$32,9,FALSE)</f>
        <v>#N/A</v>
      </c>
      <c r="C11737" s="66"/>
      <c r="D11737" s="68">
        <f>VLOOKUP($I11701,DATA!$A$1:$V$200,17,FALSE)</f>
        <v>0</v>
      </c>
      <c r="E11737" s="69"/>
    </row>
    <row r="11738" spans="1:13" ht="37.5" customHeight="1">
      <c r="A11738" s="28" t="s">
        <v>71</v>
      </c>
      <c r="B11738" s="65" t="e">
        <f t="shared" ref="B11738" si="4171">HLOOKUP(D11724,$I$23:$M$32,10,FALSE)</f>
        <v>#N/A</v>
      </c>
      <c r="C11738" s="66"/>
      <c r="D11738" s="68">
        <f>VLOOKUP($I11701,DATA!$A$1:$V$200,18,FALSE)</f>
        <v>0</v>
      </c>
      <c r="E11738" s="69"/>
    </row>
    <row r="11739" spans="1:13" ht="37.5" customHeight="1">
      <c r="A11739" s="30"/>
      <c r="B11739" s="31"/>
      <c r="C11739" s="31"/>
      <c r="D11739" s="32"/>
      <c r="E11739" s="32"/>
    </row>
    <row r="11740" spans="1:13" ht="18.75" customHeight="1">
      <c r="A11740" s="72" t="s">
        <v>72</v>
      </c>
      <c r="B11740" s="72"/>
      <c r="C11740" s="72"/>
      <c r="D11740" s="72"/>
      <c r="E11740" s="72"/>
    </row>
    <row r="11741" spans="1:13" ht="22.5" customHeight="1">
      <c r="A11741" s="26" t="s">
        <v>78</v>
      </c>
    </row>
    <row r="11742" spans="1:13" ht="30" customHeight="1">
      <c r="A11742" s="27" t="s">
        <v>73</v>
      </c>
      <c r="B11742" s="73" t="s">
        <v>60</v>
      </c>
      <c r="C11742" s="74"/>
      <c r="D11742" s="73" t="s">
        <v>61</v>
      </c>
      <c r="E11742" s="74"/>
      <c r="I11742" s="1" t="s">
        <v>26</v>
      </c>
      <c r="J11742" s="1" t="s">
        <v>25</v>
      </c>
      <c r="K11742" s="1" t="s">
        <v>194</v>
      </c>
      <c r="L11742" s="1" t="s">
        <v>195</v>
      </c>
      <c r="M11742" s="1" t="s">
        <v>196</v>
      </c>
    </row>
    <row r="11743" spans="1:13" ht="52.5" customHeight="1">
      <c r="A11743" s="29" t="str">
        <f>GRD!$L$4</f>
        <v>SELECT</v>
      </c>
      <c r="B11743" s="65" t="e">
        <f t="shared" ref="B11743:B11744" si="4172">HLOOKUP(D11743,$I$42:$M$44,$G11743,FALSE)</f>
        <v>#N/A</v>
      </c>
      <c r="C11743" s="66"/>
      <c r="D11743" s="68">
        <f>VLOOKUP($I11701,DATA!$A$1:$V$200,19,FALSE)</f>
        <v>0</v>
      </c>
      <c r="E11743" s="69"/>
      <c r="G11743" s="1">
        <v>2</v>
      </c>
      <c r="H11743" s="1" t="str">
        <f t="shared" ref="H11743:H11744" si="4173">A11743</f>
        <v>SELECT</v>
      </c>
      <c r="I11743" s="1" t="e">
        <f t="shared" ref="I11743:I11744" si="4174">VLOOKUP($H11743,$H$3:$M$15,2,FALSE)</f>
        <v>#N/A</v>
      </c>
      <c r="J11743" s="1" t="e">
        <f t="shared" ref="J11743:J11744" si="4175">VLOOKUP($H11743,$H$3:$M$15,3,FALSE)</f>
        <v>#N/A</v>
      </c>
      <c r="K11743" s="1" t="e">
        <f t="shared" ref="K11743:K11744" si="4176">VLOOKUP($H11743,$H$3:$M$15,4,FALSE)</f>
        <v>#N/A</v>
      </c>
      <c r="L11743" s="1" t="e">
        <f t="shared" ref="L11743:L11744" si="4177">VLOOKUP($H11743,$H$3:$M$15,5,FALSE)</f>
        <v>#N/A</v>
      </c>
      <c r="M11743" s="1" t="e">
        <f t="shared" ref="M11743:M11744" si="4178">VLOOKUP($H11743,$H$3:$M$15,6,FALSE)</f>
        <v>#N/A</v>
      </c>
    </row>
    <row r="11744" spans="1:13" ht="52.5" customHeight="1">
      <c r="A11744" s="29" t="str">
        <f>GRD!$M$4</f>
        <v>SELECT</v>
      </c>
      <c r="B11744" s="65" t="e">
        <f t="shared" si="4172"/>
        <v>#N/A</v>
      </c>
      <c r="C11744" s="66"/>
      <c r="D11744" s="68">
        <f>VLOOKUP($I11701,DATA!$A$1:$V$200,20,FALSE)</f>
        <v>0</v>
      </c>
      <c r="E11744" s="69"/>
      <c r="G11744" s="1">
        <v>3</v>
      </c>
      <c r="H11744" s="1" t="str">
        <f t="shared" si="4173"/>
        <v>SELECT</v>
      </c>
      <c r="I11744" s="1" t="e">
        <f t="shared" si="4174"/>
        <v>#N/A</v>
      </c>
      <c r="J11744" s="1" t="e">
        <f t="shared" si="4175"/>
        <v>#N/A</v>
      </c>
      <c r="K11744" s="1" t="e">
        <f t="shared" si="4176"/>
        <v>#N/A</v>
      </c>
      <c r="L11744" s="1" t="e">
        <f t="shared" si="4177"/>
        <v>#N/A</v>
      </c>
      <c r="M11744" s="1" t="e">
        <f t="shared" si="4178"/>
        <v>#N/A</v>
      </c>
    </row>
    <row r="11745" spans="1:13" ht="37.5" customHeight="1">
      <c r="A11745" s="70" t="s">
        <v>79</v>
      </c>
      <c r="B11745" s="70"/>
      <c r="C11745" s="70"/>
      <c r="D11745" s="70"/>
      <c r="E11745" s="70"/>
    </row>
    <row r="11746" spans="1:13" ht="12" customHeight="1">
      <c r="A11746" s="33"/>
      <c r="B11746" s="33"/>
      <c r="C11746" s="33"/>
      <c r="D11746" s="33"/>
      <c r="E11746" s="33"/>
    </row>
    <row r="11747" spans="1:13" ht="30" customHeight="1">
      <c r="A11747" s="27" t="s">
        <v>73</v>
      </c>
      <c r="B11747" s="71" t="s">
        <v>60</v>
      </c>
      <c r="C11747" s="71"/>
      <c r="D11747" s="71" t="s">
        <v>61</v>
      </c>
      <c r="E11747" s="71"/>
      <c r="I11747" s="1" t="s">
        <v>26</v>
      </c>
      <c r="J11747" s="1" t="s">
        <v>25</v>
      </c>
      <c r="K11747" s="1" t="s">
        <v>194</v>
      </c>
      <c r="L11747" s="1" t="s">
        <v>195</v>
      </c>
      <c r="M11747" s="1" t="s">
        <v>196</v>
      </c>
    </row>
    <row r="11748" spans="1:13" ht="52.5" customHeight="1">
      <c r="A11748" s="29" t="str">
        <f>GRD!$N$4</f>
        <v>SELECT</v>
      </c>
      <c r="B11748" s="65" t="e">
        <f t="shared" ref="B11748:B11749" si="4179">HLOOKUP(D11748,$I$47:$M$49,$G11748,FALSE)</f>
        <v>#N/A</v>
      </c>
      <c r="C11748" s="66"/>
      <c r="D11748" s="67">
        <f>VLOOKUP($I11701,DATA!$A$1:$V$200,21,FALSE)</f>
        <v>0</v>
      </c>
      <c r="E11748" s="67"/>
      <c r="G11748" s="1">
        <v>2</v>
      </c>
      <c r="H11748" s="1" t="str">
        <f t="shared" ref="H11748:H11749" si="4180">A11748</f>
        <v>SELECT</v>
      </c>
      <c r="I11748" s="1" t="e">
        <f t="shared" si="4157"/>
        <v>#N/A</v>
      </c>
      <c r="J11748" s="1" t="e">
        <f t="shared" si="4158"/>
        <v>#N/A</v>
      </c>
      <c r="K11748" s="1" t="e">
        <f t="shared" si="4159"/>
        <v>#N/A</v>
      </c>
      <c r="L11748" s="1" t="e">
        <f t="shared" si="4160"/>
        <v>#N/A</v>
      </c>
      <c r="M11748" s="1" t="e">
        <f t="shared" si="4161"/>
        <v>#N/A</v>
      </c>
    </row>
    <row r="11749" spans="1:13" ht="52.5" customHeight="1">
      <c r="A11749" s="29" t="str">
        <f>GRD!$O$4</f>
        <v>SELECT</v>
      </c>
      <c r="B11749" s="65" t="e">
        <f t="shared" si="4179"/>
        <v>#N/A</v>
      </c>
      <c r="C11749" s="66"/>
      <c r="D11749" s="67">
        <f>VLOOKUP($I11701,DATA!$A$1:$V$200,22,FALSE)</f>
        <v>0</v>
      </c>
      <c r="E11749" s="67"/>
      <c r="G11749" s="1">
        <v>3</v>
      </c>
      <c r="H11749" s="1" t="str">
        <f t="shared" si="4180"/>
        <v>SELECT</v>
      </c>
      <c r="I11749" s="1" t="e">
        <f t="shared" si="4157"/>
        <v>#N/A</v>
      </c>
      <c r="J11749" s="1" t="e">
        <f t="shared" si="4158"/>
        <v>#N/A</v>
      </c>
      <c r="K11749" s="1" t="e">
        <f t="shared" si="4159"/>
        <v>#N/A</v>
      </c>
      <c r="L11749" s="1" t="e">
        <f t="shared" si="4160"/>
        <v>#N/A</v>
      </c>
      <c r="M11749" s="1" t="e">
        <f t="shared" si="4161"/>
        <v>#N/A</v>
      </c>
    </row>
    <row r="11755" spans="1:13">
      <c r="A11755" s="64" t="s">
        <v>80</v>
      </c>
      <c r="B11755" s="64"/>
      <c r="C11755" s="64" t="s">
        <v>81</v>
      </c>
      <c r="D11755" s="64"/>
      <c r="E11755" s="64"/>
    </row>
    <row r="11756" spans="1:13">
      <c r="C11756" s="64" t="s">
        <v>82</v>
      </c>
      <c r="D11756" s="64"/>
      <c r="E11756" s="64"/>
    </row>
    <row r="11757" spans="1:13">
      <c r="A11757" s="1" t="s">
        <v>84</v>
      </c>
    </row>
    <row r="11759" spans="1:13">
      <c r="A11759" s="1" t="s">
        <v>83</v>
      </c>
    </row>
    <row r="11761" spans="1:13" s="21" customFormat="1" ht="18.75" customHeight="1">
      <c r="A11761" s="89" t="s">
        <v>34</v>
      </c>
      <c r="B11761" s="89"/>
      <c r="C11761" s="89"/>
      <c r="D11761" s="89"/>
      <c r="E11761" s="89"/>
      <c r="I11761" s="21">
        <f t="shared" ref="I11761" si="4181">I11701+1</f>
        <v>197</v>
      </c>
    </row>
    <row r="11762" spans="1:13" s="21" customFormat="1" ht="30" customHeight="1">
      <c r="A11762" s="90" t="s">
        <v>35</v>
      </c>
      <c r="B11762" s="90"/>
      <c r="C11762" s="90"/>
      <c r="D11762" s="90"/>
      <c r="E11762" s="90"/>
      <c r="H11762" s="1"/>
      <c r="I11762" s="1"/>
      <c r="J11762" s="1"/>
      <c r="K11762" s="1"/>
      <c r="L11762" s="1"/>
      <c r="M11762" s="1"/>
    </row>
    <row r="11763" spans="1:13" ht="18.75" customHeight="1">
      <c r="A11763" s="22" t="s">
        <v>49</v>
      </c>
      <c r="B11763" s="91" t="str">
        <f>IF((SCH!$B$2=""),"",SCH!$B$2)</f>
        <v/>
      </c>
      <c r="C11763" s="91"/>
      <c r="D11763" s="91"/>
      <c r="E11763" s="92"/>
    </row>
    <row r="11764" spans="1:13" ht="18.75" customHeight="1">
      <c r="A11764" s="23" t="s">
        <v>50</v>
      </c>
      <c r="B11764" s="82" t="str">
        <f>IF((SCH!$B$3=""),"",SCH!$B$3)</f>
        <v/>
      </c>
      <c r="C11764" s="82"/>
      <c r="D11764" s="82"/>
      <c r="E11764" s="83"/>
    </row>
    <row r="11765" spans="1:13" ht="18.75" customHeight="1">
      <c r="A11765" s="23" t="s">
        <v>56</v>
      </c>
      <c r="B11765" s="46" t="str">
        <f>IF((SCH!$B$4=""),"",SCH!$B$4)</f>
        <v/>
      </c>
      <c r="C11765" s="24" t="s">
        <v>57</v>
      </c>
      <c r="D11765" s="82" t="str">
        <f>IF((SCH!$B$5=""),"",SCH!$B$5)</f>
        <v/>
      </c>
      <c r="E11765" s="83"/>
    </row>
    <row r="11766" spans="1:13" ht="18.75" customHeight="1">
      <c r="A11766" s="23" t="s">
        <v>51</v>
      </c>
      <c r="B11766" s="82" t="str">
        <f>IF((SCH!$B$6=""),"",SCH!$B$6)</f>
        <v/>
      </c>
      <c r="C11766" s="82"/>
      <c r="D11766" s="82"/>
      <c r="E11766" s="83"/>
    </row>
    <row r="11767" spans="1:13" ht="18.75" customHeight="1">
      <c r="A11767" s="23" t="s">
        <v>52</v>
      </c>
      <c r="B11767" s="82" t="str">
        <f>IF((SCH!$B$7=""),"",SCH!$B$7)</f>
        <v/>
      </c>
      <c r="C11767" s="82"/>
      <c r="D11767" s="82"/>
      <c r="E11767" s="83"/>
    </row>
    <row r="11768" spans="1:13" ht="18.75" customHeight="1">
      <c r="A11768" s="25" t="s">
        <v>53</v>
      </c>
      <c r="B11768" s="84" t="str">
        <f>IF((SCH!$B$8=""),"",SCH!$B$8)</f>
        <v/>
      </c>
      <c r="C11768" s="84"/>
      <c r="D11768" s="84"/>
      <c r="E11768" s="85"/>
    </row>
    <row r="11769" spans="1:13" ht="26.25" customHeight="1">
      <c r="A11769" s="86" t="s">
        <v>36</v>
      </c>
      <c r="B11769" s="86"/>
      <c r="C11769" s="86"/>
      <c r="D11769" s="86"/>
      <c r="E11769" s="86"/>
    </row>
    <row r="11770" spans="1:13" s="21" customFormat="1" ht="15" customHeight="1">
      <c r="A11770" s="87" t="s">
        <v>37</v>
      </c>
      <c r="B11770" s="87"/>
      <c r="C11770" s="87"/>
      <c r="D11770" s="87"/>
      <c r="E11770" s="87"/>
      <c r="H11770" s="1"/>
      <c r="I11770" s="1"/>
      <c r="J11770" s="1"/>
      <c r="K11770" s="1"/>
      <c r="L11770" s="1"/>
      <c r="M11770" s="1"/>
    </row>
    <row r="11771" spans="1:13" s="21" customFormat="1">
      <c r="A11771" s="88" t="s">
        <v>38</v>
      </c>
      <c r="B11771" s="88"/>
      <c r="C11771" s="88"/>
      <c r="D11771" s="88"/>
      <c r="E11771" s="88"/>
      <c r="H11771" s="1"/>
      <c r="I11771" s="1"/>
      <c r="J11771" s="1"/>
      <c r="K11771" s="1"/>
      <c r="L11771" s="1"/>
      <c r="M11771" s="1"/>
    </row>
    <row r="11772" spans="1:13" ht="26.25" customHeight="1">
      <c r="A11772" s="72" t="s">
        <v>39</v>
      </c>
      <c r="B11772" s="72"/>
      <c r="C11772" s="72"/>
      <c r="D11772" s="72"/>
      <c r="E11772" s="72"/>
    </row>
    <row r="11773" spans="1:13" ht="23.25">
      <c r="A11773" s="5" t="s">
        <v>45</v>
      </c>
      <c r="B11773" s="45">
        <f>VLOOKUP($I11761,DATA!$A$1:$V$200,2,FALSE)</f>
        <v>0</v>
      </c>
      <c r="C11773" s="43" t="s">
        <v>48</v>
      </c>
      <c r="D11773" s="81">
        <f>VLOOKUP($I11761,DATA!$A$1:$V$200,3,FALSE)</f>
        <v>0</v>
      </c>
      <c r="E11773" s="81"/>
    </row>
    <row r="11774" spans="1:13" ht="23.25">
      <c r="A11774" s="5" t="s">
        <v>46</v>
      </c>
      <c r="B11774" s="79">
        <f>VLOOKUP($I11761,DATA!$A$1:$V$200,4,FALSE)</f>
        <v>0</v>
      </c>
      <c r="C11774" s="79"/>
      <c r="D11774" s="79"/>
      <c r="E11774" s="79"/>
    </row>
    <row r="11775" spans="1:13" ht="23.25">
      <c r="A11775" s="5" t="s">
        <v>47</v>
      </c>
      <c r="B11775" s="79">
        <f>VLOOKUP($I11761,DATA!$A$1:$V$200,5,FALSE)</f>
        <v>0</v>
      </c>
      <c r="C11775" s="79"/>
      <c r="D11775" s="79"/>
      <c r="E11775" s="79"/>
    </row>
    <row r="11776" spans="1:13" ht="23.25" customHeight="1">
      <c r="A11776" s="5" t="s">
        <v>40</v>
      </c>
      <c r="B11776" s="79">
        <f>VLOOKUP($I11761,DATA!$A$1:$V$200,6,FALSE)</f>
        <v>0</v>
      </c>
      <c r="C11776" s="79"/>
      <c r="D11776" s="79"/>
      <c r="E11776" s="79"/>
    </row>
    <row r="11777" spans="1:5" ht="23.25" customHeight="1">
      <c r="A11777" s="5" t="s">
        <v>41</v>
      </c>
      <c r="B11777" s="79">
        <f>VLOOKUP($I11761,DATA!$A$1:$V$200,7,FALSE)</f>
        <v>0</v>
      </c>
      <c r="C11777" s="79"/>
      <c r="D11777" s="79"/>
      <c r="E11777" s="79"/>
    </row>
    <row r="11778" spans="1:5" ht="23.25" customHeight="1">
      <c r="A11778" s="5" t="s">
        <v>42</v>
      </c>
      <c r="B11778" s="79">
        <f>VLOOKUP($I11761,DATA!$A$1:$V$200,8,FALSE)</f>
        <v>0</v>
      </c>
      <c r="C11778" s="79"/>
      <c r="D11778" s="79"/>
      <c r="E11778" s="79"/>
    </row>
    <row r="11779" spans="1:5" ht="25.5">
      <c r="A11779" s="5" t="s">
        <v>43</v>
      </c>
      <c r="B11779" s="79">
        <f>VLOOKUP($I11761,DATA!$A$1:$V$200,9,FALSE)</f>
        <v>0</v>
      </c>
      <c r="C11779" s="79"/>
      <c r="D11779" s="79"/>
      <c r="E11779" s="79"/>
    </row>
    <row r="11780" spans="1:5" ht="22.5" customHeight="1">
      <c r="A11780" s="80" t="s">
        <v>44</v>
      </c>
      <c r="B11780" s="80"/>
      <c r="C11780" s="80"/>
      <c r="D11780" s="80"/>
      <c r="E11780" s="80"/>
    </row>
    <row r="11781" spans="1:5" ht="18.75" customHeight="1">
      <c r="A11781" s="72" t="s">
        <v>58</v>
      </c>
      <c r="B11781" s="72"/>
      <c r="C11781" s="72"/>
      <c r="D11781" s="72"/>
      <c r="E11781" s="72"/>
    </row>
    <row r="11782" spans="1:5" ht="22.5" customHeight="1">
      <c r="A11782" s="26" t="s">
        <v>74</v>
      </c>
    </row>
    <row r="11783" spans="1:5" ht="18" customHeight="1">
      <c r="A11783" s="44" t="s">
        <v>59</v>
      </c>
      <c r="B11783" s="73" t="s">
        <v>60</v>
      </c>
      <c r="C11783" s="74"/>
      <c r="D11783" s="73" t="s">
        <v>61</v>
      </c>
      <c r="E11783" s="74"/>
    </row>
    <row r="11784" spans="1:5" ht="37.5" customHeight="1">
      <c r="A11784" s="28" t="s">
        <v>62</v>
      </c>
      <c r="B11784" s="65" t="e">
        <f t="shared" ref="B11784" si="4182">HLOOKUP(D11784,$I$23:$M$32,2,FALSE)</f>
        <v>#N/A</v>
      </c>
      <c r="C11784" s="66"/>
      <c r="D11784" s="68">
        <f>VLOOKUP($I11761,DATA!$A$1:$V$200,10,FALSE)</f>
        <v>0</v>
      </c>
      <c r="E11784" s="69"/>
    </row>
    <row r="11785" spans="1:5" ht="37.5" customHeight="1">
      <c r="A11785" s="28" t="s">
        <v>63</v>
      </c>
      <c r="B11785" s="65" t="e">
        <f t="shared" ref="B11785" si="4183">HLOOKUP(D11784,$I$23:$M$32,3,FALSE)</f>
        <v>#N/A</v>
      </c>
      <c r="C11785" s="66"/>
      <c r="D11785" s="68">
        <f>VLOOKUP($I11761,DATA!$A$1:$V$200,11,FALSE)</f>
        <v>0</v>
      </c>
      <c r="E11785" s="69"/>
    </row>
    <row r="11786" spans="1:5" ht="37.5" customHeight="1">
      <c r="A11786" s="28" t="s">
        <v>64</v>
      </c>
      <c r="B11786" s="65" t="e">
        <f t="shared" ref="B11786" si="4184">HLOOKUP(D11784,$I$23:$M$32,4,FALSE)</f>
        <v>#N/A</v>
      </c>
      <c r="C11786" s="66"/>
      <c r="D11786" s="68">
        <f>VLOOKUP($I11761,DATA!$A$1:$V$200,12,FALSE)</f>
        <v>0</v>
      </c>
      <c r="E11786" s="69"/>
    </row>
    <row r="11787" spans="1:5" ht="21.75" customHeight="1">
      <c r="A11787" s="26" t="s">
        <v>75</v>
      </c>
    </row>
    <row r="11788" spans="1:5" ht="18" customHeight="1">
      <c r="A11788" s="75" t="s">
        <v>65</v>
      </c>
      <c r="B11788" s="73" t="s">
        <v>60</v>
      </c>
      <c r="C11788" s="74"/>
      <c r="D11788" s="73" t="s">
        <v>61</v>
      </c>
      <c r="E11788" s="74"/>
    </row>
    <row r="11789" spans="1:5" ht="37.5" customHeight="1">
      <c r="A11789" s="76"/>
      <c r="B11789" s="65" t="e">
        <f t="shared" ref="B11789" si="4185">HLOOKUP(D11784,$I$23:$M$32,5,FALSE)</f>
        <v>#N/A</v>
      </c>
      <c r="C11789" s="66"/>
      <c r="D11789" s="68">
        <f>VLOOKUP($I11761,DATA!$A$1:$V$200,13,FALSE)</f>
        <v>0</v>
      </c>
      <c r="E11789" s="69"/>
    </row>
    <row r="11790" spans="1:5" ht="22.5" customHeight="1">
      <c r="A11790" s="26" t="s">
        <v>76</v>
      </c>
    </row>
    <row r="11791" spans="1:5" ht="18" customHeight="1">
      <c r="A11791" s="77" t="s">
        <v>66</v>
      </c>
      <c r="B11791" s="73" t="s">
        <v>60</v>
      </c>
      <c r="C11791" s="74"/>
      <c r="D11791" s="73" t="s">
        <v>61</v>
      </c>
      <c r="E11791" s="74"/>
    </row>
    <row r="11792" spans="1:5" ht="37.5" customHeight="1">
      <c r="A11792" s="78"/>
      <c r="B11792" s="65" t="e">
        <f t="shared" ref="B11792" si="4186">HLOOKUP(D11784,$I$23:$M$32,6,FALSE)</f>
        <v>#N/A</v>
      </c>
      <c r="C11792" s="66"/>
      <c r="D11792" s="68">
        <f>VLOOKUP($I11761,DATA!$A$1:$V$200,14,FALSE)</f>
        <v>0</v>
      </c>
      <c r="E11792" s="69"/>
    </row>
    <row r="11793" spans="1:13" ht="22.5" customHeight="1">
      <c r="A11793" s="26" t="s">
        <v>77</v>
      </c>
    </row>
    <row r="11794" spans="1:13" ht="30" customHeight="1">
      <c r="A11794" s="27" t="s">
        <v>67</v>
      </c>
      <c r="B11794" s="73" t="s">
        <v>60</v>
      </c>
      <c r="C11794" s="74"/>
      <c r="D11794" s="73" t="s">
        <v>61</v>
      </c>
      <c r="E11794" s="74"/>
    </row>
    <row r="11795" spans="1:13" ht="37.5" customHeight="1">
      <c r="A11795" s="28" t="s">
        <v>68</v>
      </c>
      <c r="B11795" s="65" t="e">
        <f t="shared" ref="B11795" si="4187">HLOOKUP(D11784,$I$23:$M$32,7,FALSE)</f>
        <v>#N/A</v>
      </c>
      <c r="C11795" s="66"/>
      <c r="D11795" s="68">
        <f>VLOOKUP($I11761,DATA!$A$1:$V$200,15,FALSE)</f>
        <v>0</v>
      </c>
      <c r="E11795" s="69"/>
    </row>
    <row r="11796" spans="1:13" ht="37.5" customHeight="1">
      <c r="A11796" s="28" t="s">
        <v>69</v>
      </c>
      <c r="B11796" s="65" t="e">
        <f t="shared" ref="B11796" si="4188">HLOOKUP(D11784,$I$23:$M$32,8,FALSE)</f>
        <v>#N/A</v>
      </c>
      <c r="C11796" s="66"/>
      <c r="D11796" s="68">
        <f>VLOOKUP($I11761,DATA!$A$1:$V$200,16,FALSE)</f>
        <v>0</v>
      </c>
      <c r="E11796" s="69"/>
    </row>
    <row r="11797" spans="1:13" ht="45" customHeight="1">
      <c r="A11797" s="29" t="s">
        <v>70</v>
      </c>
      <c r="B11797" s="65" t="e">
        <f t="shared" ref="B11797" si="4189">HLOOKUP(D11784,$I$23:$M$32,9,FALSE)</f>
        <v>#N/A</v>
      </c>
      <c r="C11797" s="66"/>
      <c r="D11797" s="68">
        <f>VLOOKUP($I11761,DATA!$A$1:$V$200,17,FALSE)</f>
        <v>0</v>
      </c>
      <c r="E11797" s="69"/>
    </row>
    <row r="11798" spans="1:13" ht="37.5" customHeight="1">
      <c r="A11798" s="28" t="s">
        <v>71</v>
      </c>
      <c r="B11798" s="65" t="e">
        <f t="shared" ref="B11798" si="4190">HLOOKUP(D11784,$I$23:$M$32,10,FALSE)</f>
        <v>#N/A</v>
      </c>
      <c r="C11798" s="66"/>
      <c r="D11798" s="68">
        <f>VLOOKUP($I11761,DATA!$A$1:$V$200,18,FALSE)</f>
        <v>0</v>
      </c>
      <c r="E11798" s="69"/>
    </row>
    <row r="11799" spans="1:13" ht="37.5" customHeight="1">
      <c r="A11799" s="30"/>
      <c r="B11799" s="31"/>
      <c r="C11799" s="31"/>
      <c r="D11799" s="32"/>
      <c r="E11799" s="32"/>
    </row>
    <row r="11800" spans="1:13" ht="18.75" customHeight="1">
      <c r="A11800" s="72" t="s">
        <v>72</v>
      </c>
      <c r="B11800" s="72"/>
      <c r="C11800" s="72"/>
      <c r="D11800" s="72"/>
      <c r="E11800" s="72"/>
    </row>
    <row r="11801" spans="1:13" ht="22.5" customHeight="1">
      <c r="A11801" s="26" t="s">
        <v>78</v>
      </c>
    </row>
    <row r="11802" spans="1:13" ht="30" customHeight="1">
      <c r="A11802" s="27" t="s">
        <v>73</v>
      </c>
      <c r="B11802" s="73" t="s">
        <v>60</v>
      </c>
      <c r="C11802" s="74"/>
      <c r="D11802" s="73" t="s">
        <v>61</v>
      </c>
      <c r="E11802" s="74"/>
      <c r="I11802" s="1" t="s">
        <v>26</v>
      </c>
      <c r="J11802" s="1" t="s">
        <v>25</v>
      </c>
      <c r="K11802" s="1" t="s">
        <v>194</v>
      </c>
      <c r="L11802" s="1" t="s">
        <v>195</v>
      </c>
      <c r="M11802" s="1" t="s">
        <v>196</v>
      </c>
    </row>
    <row r="11803" spans="1:13" ht="52.5" customHeight="1">
      <c r="A11803" s="29" t="str">
        <f>GRD!$L$4</f>
        <v>SELECT</v>
      </c>
      <c r="B11803" s="65" t="e">
        <f t="shared" ref="B11803:B11804" si="4191">HLOOKUP(D11803,$I$42:$M$44,$G11803,FALSE)</f>
        <v>#N/A</v>
      </c>
      <c r="C11803" s="66"/>
      <c r="D11803" s="68">
        <f>VLOOKUP($I11761,DATA!$A$1:$V$200,19,FALSE)</f>
        <v>0</v>
      </c>
      <c r="E11803" s="69"/>
      <c r="G11803" s="1">
        <v>2</v>
      </c>
      <c r="H11803" s="1" t="str">
        <f t="shared" ref="H11803:H11804" si="4192">A11803</f>
        <v>SELECT</v>
      </c>
      <c r="I11803" s="1" t="e">
        <f t="shared" ref="I11803:I11804" si="4193">VLOOKUP($H11803,$H$3:$M$15,2,FALSE)</f>
        <v>#N/A</v>
      </c>
      <c r="J11803" s="1" t="e">
        <f t="shared" ref="J11803:J11804" si="4194">VLOOKUP($H11803,$H$3:$M$15,3,FALSE)</f>
        <v>#N/A</v>
      </c>
      <c r="K11803" s="1" t="e">
        <f t="shared" ref="K11803:K11804" si="4195">VLOOKUP($H11803,$H$3:$M$15,4,FALSE)</f>
        <v>#N/A</v>
      </c>
      <c r="L11803" s="1" t="e">
        <f t="shared" ref="L11803:L11804" si="4196">VLOOKUP($H11803,$H$3:$M$15,5,FALSE)</f>
        <v>#N/A</v>
      </c>
      <c r="M11803" s="1" t="e">
        <f t="shared" ref="M11803:M11804" si="4197">VLOOKUP($H11803,$H$3:$M$15,6,FALSE)</f>
        <v>#N/A</v>
      </c>
    </row>
    <row r="11804" spans="1:13" ht="52.5" customHeight="1">
      <c r="A11804" s="29" t="str">
        <f>GRD!$M$4</f>
        <v>SELECT</v>
      </c>
      <c r="B11804" s="65" t="e">
        <f t="shared" si="4191"/>
        <v>#N/A</v>
      </c>
      <c r="C11804" s="66"/>
      <c r="D11804" s="68">
        <f>VLOOKUP($I11761,DATA!$A$1:$V$200,20,FALSE)</f>
        <v>0</v>
      </c>
      <c r="E11804" s="69"/>
      <c r="G11804" s="1">
        <v>3</v>
      </c>
      <c r="H11804" s="1" t="str">
        <f t="shared" si="4192"/>
        <v>SELECT</v>
      </c>
      <c r="I11804" s="1" t="e">
        <f t="shared" si="4193"/>
        <v>#N/A</v>
      </c>
      <c r="J11804" s="1" t="e">
        <f t="shared" si="4194"/>
        <v>#N/A</v>
      </c>
      <c r="K11804" s="1" t="e">
        <f t="shared" si="4195"/>
        <v>#N/A</v>
      </c>
      <c r="L11804" s="1" t="e">
        <f t="shared" si="4196"/>
        <v>#N/A</v>
      </c>
      <c r="M11804" s="1" t="e">
        <f t="shared" si="4197"/>
        <v>#N/A</v>
      </c>
    </row>
    <row r="11805" spans="1:13" ht="37.5" customHeight="1">
      <c r="A11805" s="70" t="s">
        <v>79</v>
      </c>
      <c r="B11805" s="70"/>
      <c r="C11805" s="70"/>
      <c r="D11805" s="70"/>
      <c r="E11805" s="70"/>
    </row>
    <row r="11806" spans="1:13" ht="12" customHeight="1">
      <c r="A11806" s="33"/>
      <c r="B11806" s="33"/>
      <c r="C11806" s="33"/>
      <c r="D11806" s="33"/>
      <c r="E11806" s="33"/>
    </row>
    <row r="11807" spans="1:13" ht="30" customHeight="1">
      <c r="A11807" s="27" t="s">
        <v>73</v>
      </c>
      <c r="B11807" s="71" t="s">
        <v>60</v>
      </c>
      <c r="C11807" s="71"/>
      <c r="D11807" s="71" t="s">
        <v>61</v>
      </c>
      <c r="E11807" s="71"/>
      <c r="I11807" s="1" t="s">
        <v>26</v>
      </c>
      <c r="J11807" s="1" t="s">
        <v>25</v>
      </c>
      <c r="K11807" s="1" t="s">
        <v>194</v>
      </c>
      <c r="L11807" s="1" t="s">
        <v>195</v>
      </c>
      <c r="M11807" s="1" t="s">
        <v>196</v>
      </c>
    </row>
    <row r="11808" spans="1:13" ht="52.5" customHeight="1">
      <c r="A11808" s="29" t="str">
        <f>GRD!$N$4</f>
        <v>SELECT</v>
      </c>
      <c r="B11808" s="65" t="e">
        <f t="shared" ref="B11808:B11809" si="4198">HLOOKUP(D11808,$I$47:$M$49,$G11808,FALSE)</f>
        <v>#N/A</v>
      </c>
      <c r="C11808" s="66"/>
      <c r="D11808" s="67">
        <f>VLOOKUP($I11761,DATA!$A$1:$V$200,21,FALSE)</f>
        <v>0</v>
      </c>
      <c r="E11808" s="67"/>
      <c r="G11808" s="1">
        <v>2</v>
      </c>
      <c r="H11808" s="1" t="str">
        <f t="shared" ref="H11808:H11809" si="4199">A11808</f>
        <v>SELECT</v>
      </c>
      <c r="I11808" s="1" t="e">
        <f t="shared" ref="I11808:I11869" si="4200">VLOOKUP($H11808,$H$3:$M$15,2,FALSE)</f>
        <v>#N/A</v>
      </c>
      <c r="J11808" s="1" t="e">
        <f t="shared" ref="J11808:J11869" si="4201">VLOOKUP($H11808,$H$3:$M$15,3,FALSE)</f>
        <v>#N/A</v>
      </c>
      <c r="K11808" s="1" t="e">
        <f t="shared" ref="K11808:K11869" si="4202">VLOOKUP($H11808,$H$3:$M$15,4,FALSE)</f>
        <v>#N/A</v>
      </c>
      <c r="L11808" s="1" t="e">
        <f t="shared" ref="L11808:L11869" si="4203">VLOOKUP($H11808,$H$3:$M$15,5,FALSE)</f>
        <v>#N/A</v>
      </c>
      <c r="M11808" s="1" t="e">
        <f t="shared" ref="M11808:M11869" si="4204">VLOOKUP($H11808,$H$3:$M$15,6,FALSE)</f>
        <v>#N/A</v>
      </c>
    </row>
    <row r="11809" spans="1:13" ht="52.5" customHeight="1">
      <c r="A11809" s="29" t="str">
        <f>GRD!$O$4</f>
        <v>SELECT</v>
      </c>
      <c r="B11809" s="65" t="e">
        <f t="shared" si="4198"/>
        <v>#N/A</v>
      </c>
      <c r="C11809" s="66"/>
      <c r="D11809" s="67">
        <f>VLOOKUP($I11761,DATA!$A$1:$V$200,22,FALSE)</f>
        <v>0</v>
      </c>
      <c r="E11809" s="67"/>
      <c r="G11809" s="1">
        <v>3</v>
      </c>
      <c r="H11809" s="1" t="str">
        <f t="shared" si="4199"/>
        <v>SELECT</v>
      </c>
      <c r="I11809" s="1" t="e">
        <f t="shared" si="4200"/>
        <v>#N/A</v>
      </c>
      <c r="J11809" s="1" t="e">
        <f t="shared" si="4201"/>
        <v>#N/A</v>
      </c>
      <c r="K11809" s="1" t="e">
        <f t="shared" si="4202"/>
        <v>#N/A</v>
      </c>
      <c r="L11809" s="1" t="e">
        <f t="shared" si="4203"/>
        <v>#N/A</v>
      </c>
      <c r="M11809" s="1" t="e">
        <f t="shared" si="4204"/>
        <v>#N/A</v>
      </c>
    </row>
    <row r="11815" spans="1:13">
      <c r="A11815" s="64" t="s">
        <v>80</v>
      </c>
      <c r="B11815" s="64"/>
      <c r="C11815" s="64" t="s">
        <v>81</v>
      </c>
      <c r="D11815" s="64"/>
      <c r="E11815" s="64"/>
    </row>
    <row r="11816" spans="1:13">
      <c r="C11816" s="64" t="s">
        <v>82</v>
      </c>
      <c r="D11816" s="64"/>
      <c r="E11816" s="64"/>
    </row>
    <row r="11817" spans="1:13">
      <c r="A11817" s="1" t="s">
        <v>84</v>
      </c>
    </row>
    <row r="11819" spans="1:13">
      <c r="A11819" s="1" t="s">
        <v>83</v>
      </c>
    </row>
    <row r="11821" spans="1:13" s="21" customFormat="1" ht="18.75" customHeight="1">
      <c r="A11821" s="89" t="s">
        <v>34</v>
      </c>
      <c r="B11821" s="89"/>
      <c r="C11821" s="89"/>
      <c r="D11821" s="89"/>
      <c r="E11821" s="89"/>
      <c r="I11821" s="21">
        <f t="shared" ref="I11821" si="4205">I11761+1</f>
        <v>198</v>
      </c>
    </row>
    <row r="11822" spans="1:13" s="21" customFormat="1" ht="30" customHeight="1">
      <c r="A11822" s="90" t="s">
        <v>35</v>
      </c>
      <c r="B11822" s="90"/>
      <c r="C11822" s="90"/>
      <c r="D11822" s="90"/>
      <c r="E11822" s="90"/>
      <c r="H11822" s="1"/>
      <c r="I11822" s="1"/>
      <c r="J11822" s="1"/>
      <c r="K11822" s="1"/>
      <c r="L11822" s="1"/>
      <c r="M11822" s="1"/>
    </row>
    <row r="11823" spans="1:13" ht="18.75" customHeight="1">
      <c r="A11823" s="22" t="s">
        <v>49</v>
      </c>
      <c r="B11823" s="91" t="str">
        <f>IF((SCH!$B$2=""),"",SCH!$B$2)</f>
        <v/>
      </c>
      <c r="C11823" s="91"/>
      <c r="D11823" s="91"/>
      <c r="E11823" s="92"/>
    </row>
    <row r="11824" spans="1:13" ht="18.75" customHeight="1">
      <c r="A11824" s="23" t="s">
        <v>50</v>
      </c>
      <c r="B11824" s="82" t="str">
        <f>IF((SCH!$B$3=""),"",SCH!$B$3)</f>
        <v/>
      </c>
      <c r="C11824" s="82"/>
      <c r="D11824" s="82"/>
      <c r="E11824" s="83"/>
    </row>
    <row r="11825" spans="1:13" ht="18.75" customHeight="1">
      <c r="A11825" s="23" t="s">
        <v>56</v>
      </c>
      <c r="B11825" s="46" t="str">
        <f>IF((SCH!$B$4=""),"",SCH!$B$4)</f>
        <v/>
      </c>
      <c r="C11825" s="24" t="s">
        <v>57</v>
      </c>
      <c r="D11825" s="82" t="str">
        <f>IF((SCH!$B$5=""),"",SCH!$B$5)</f>
        <v/>
      </c>
      <c r="E11825" s="83"/>
    </row>
    <row r="11826" spans="1:13" ht="18.75" customHeight="1">
      <c r="A11826" s="23" t="s">
        <v>51</v>
      </c>
      <c r="B11826" s="82" t="str">
        <f>IF((SCH!$B$6=""),"",SCH!$B$6)</f>
        <v/>
      </c>
      <c r="C11826" s="82"/>
      <c r="D11826" s="82"/>
      <c r="E11826" s="83"/>
    </row>
    <row r="11827" spans="1:13" ht="18.75" customHeight="1">
      <c r="A11827" s="23" t="s">
        <v>52</v>
      </c>
      <c r="B11827" s="82" t="str">
        <f>IF((SCH!$B$7=""),"",SCH!$B$7)</f>
        <v/>
      </c>
      <c r="C11827" s="82"/>
      <c r="D11827" s="82"/>
      <c r="E11827" s="83"/>
    </row>
    <row r="11828" spans="1:13" ht="18.75" customHeight="1">
      <c r="A11828" s="25" t="s">
        <v>53</v>
      </c>
      <c r="B11828" s="84" t="str">
        <f>IF((SCH!$B$8=""),"",SCH!$B$8)</f>
        <v/>
      </c>
      <c r="C11828" s="84"/>
      <c r="D11828" s="84"/>
      <c r="E11828" s="85"/>
    </row>
    <row r="11829" spans="1:13" ht="26.25" customHeight="1">
      <c r="A11829" s="86" t="s">
        <v>36</v>
      </c>
      <c r="B11829" s="86"/>
      <c r="C11829" s="86"/>
      <c r="D11829" s="86"/>
      <c r="E11829" s="86"/>
    </row>
    <row r="11830" spans="1:13" s="21" customFormat="1" ht="15" customHeight="1">
      <c r="A11830" s="87" t="s">
        <v>37</v>
      </c>
      <c r="B11830" s="87"/>
      <c r="C11830" s="87"/>
      <c r="D11830" s="87"/>
      <c r="E11830" s="87"/>
      <c r="H11830" s="1"/>
      <c r="I11830" s="1"/>
      <c r="J11830" s="1"/>
      <c r="K11830" s="1"/>
      <c r="L11830" s="1"/>
      <c r="M11830" s="1"/>
    </row>
    <row r="11831" spans="1:13" s="21" customFormat="1">
      <c r="A11831" s="88" t="s">
        <v>38</v>
      </c>
      <c r="B11831" s="88"/>
      <c r="C11831" s="88"/>
      <c r="D11831" s="88"/>
      <c r="E11831" s="88"/>
      <c r="H11831" s="1"/>
      <c r="I11831" s="1"/>
      <c r="J11831" s="1"/>
      <c r="K11831" s="1"/>
      <c r="L11831" s="1"/>
      <c r="M11831" s="1"/>
    </row>
    <row r="11832" spans="1:13" ht="26.25" customHeight="1">
      <c r="A11832" s="72" t="s">
        <v>39</v>
      </c>
      <c r="B11832" s="72"/>
      <c r="C11832" s="72"/>
      <c r="D11832" s="72"/>
      <c r="E11832" s="72"/>
    </row>
    <row r="11833" spans="1:13" ht="23.25">
      <c r="A11833" s="5" t="s">
        <v>45</v>
      </c>
      <c r="B11833" s="45">
        <f>VLOOKUP($I11821,DATA!$A$1:$V$200,2,FALSE)</f>
        <v>0</v>
      </c>
      <c r="C11833" s="43" t="s">
        <v>48</v>
      </c>
      <c r="D11833" s="81">
        <f>VLOOKUP($I11821,DATA!$A$1:$V$200,3,FALSE)</f>
        <v>0</v>
      </c>
      <c r="E11833" s="81"/>
    </row>
    <row r="11834" spans="1:13" ht="23.25">
      <c r="A11834" s="5" t="s">
        <v>46</v>
      </c>
      <c r="B11834" s="79">
        <f>VLOOKUP($I11821,DATA!$A$1:$V$200,4,FALSE)</f>
        <v>0</v>
      </c>
      <c r="C11834" s="79"/>
      <c r="D11834" s="79"/>
      <c r="E11834" s="79"/>
    </row>
    <row r="11835" spans="1:13" ht="23.25">
      <c r="A11835" s="5" t="s">
        <v>47</v>
      </c>
      <c r="B11835" s="79">
        <f>VLOOKUP($I11821,DATA!$A$1:$V$200,5,FALSE)</f>
        <v>0</v>
      </c>
      <c r="C11835" s="79"/>
      <c r="D11835" s="79"/>
      <c r="E11835" s="79"/>
    </row>
    <row r="11836" spans="1:13" ht="23.25" customHeight="1">
      <c r="A11836" s="5" t="s">
        <v>40</v>
      </c>
      <c r="B11836" s="79">
        <f>VLOOKUP($I11821,DATA!$A$1:$V$200,6,FALSE)</f>
        <v>0</v>
      </c>
      <c r="C11836" s="79"/>
      <c r="D11836" s="79"/>
      <c r="E11836" s="79"/>
    </row>
    <row r="11837" spans="1:13" ht="23.25" customHeight="1">
      <c r="A11837" s="5" t="s">
        <v>41</v>
      </c>
      <c r="B11837" s="79">
        <f>VLOOKUP($I11821,DATA!$A$1:$V$200,7,FALSE)</f>
        <v>0</v>
      </c>
      <c r="C11837" s="79"/>
      <c r="D11837" s="79"/>
      <c r="E11837" s="79"/>
    </row>
    <row r="11838" spans="1:13" ht="23.25" customHeight="1">
      <c r="A11838" s="5" t="s">
        <v>42</v>
      </c>
      <c r="B11838" s="79">
        <f>VLOOKUP($I11821,DATA!$A$1:$V$200,8,FALSE)</f>
        <v>0</v>
      </c>
      <c r="C11838" s="79"/>
      <c r="D11838" s="79"/>
      <c r="E11838" s="79"/>
    </row>
    <row r="11839" spans="1:13" ht="25.5">
      <c r="A11839" s="5" t="s">
        <v>43</v>
      </c>
      <c r="B11839" s="79">
        <f>VLOOKUP($I11821,DATA!$A$1:$V$200,9,FALSE)</f>
        <v>0</v>
      </c>
      <c r="C11839" s="79"/>
      <c r="D11839" s="79"/>
      <c r="E11839" s="79"/>
    </row>
    <row r="11840" spans="1:13" ht="22.5" customHeight="1">
      <c r="A11840" s="80" t="s">
        <v>44</v>
      </c>
      <c r="B11840" s="80"/>
      <c r="C11840" s="80"/>
      <c r="D11840" s="80"/>
      <c r="E11840" s="80"/>
    </row>
    <row r="11841" spans="1:5" ht="18.75" customHeight="1">
      <c r="A11841" s="72" t="s">
        <v>58</v>
      </c>
      <c r="B11841" s="72"/>
      <c r="C11841" s="72"/>
      <c r="D11841" s="72"/>
      <c r="E11841" s="72"/>
    </row>
    <row r="11842" spans="1:5" ht="22.5" customHeight="1">
      <c r="A11842" s="26" t="s">
        <v>74</v>
      </c>
    </row>
    <row r="11843" spans="1:5" ht="18" customHeight="1">
      <c r="A11843" s="44" t="s">
        <v>59</v>
      </c>
      <c r="B11843" s="73" t="s">
        <v>60</v>
      </c>
      <c r="C11843" s="74"/>
      <c r="D11843" s="73" t="s">
        <v>61</v>
      </c>
      <c r="E11843" s="74"/>
    </row>
    <row r="11844" spans="1:5" ht="37.5" customHeight="1">
      <c r="A11844" s="28" t="s">
        <v>62</v>
      </c>
      <c r="B11844" s="65" t="e">
        <f t="shared" ref="B11844" si="4206">HLOOKUP(D11844,$I$23:$M$32,2,FALSE)</f>
        <v>#N/A</v>
      </c>
      <c r="C11844" s="66"/>
      <c r="D11844" s="68">
        <f>VLOOKUP($I11821,DATA!$A$1:$V$200,10,FALSE)</f>
        <v>0</v>
      </c>
      <c r="E11844" s="69"/>
    </row>
    <row r="11845" spans="1:5" ht="37.5" customHeight="1">
      <c r="A11845" s="28" t="s">
        <v>63</v>
      </c>
      <c r="B11845" s="65" t="e">
        <f t="shared" ref="B11845" si="4207">HLOOKUP(D11844,$I$23:$M$32,3,FALSE)</f>
        <v>#N/A</v>
      </c>
      <c r="C11845" s="66"/>
      <c r="D11845" s="68">
        <f>VLOOKUP($I11821,DATA!$A$1:$V$200,11,FALSE)</f>
        <v>0</v>
      </c>
      <c r="E11845" s="69"/>
    </row>
    <row r="11846" spans="1:5" ht="37.5" customHeight="1">
      <c r="A11846" s="28" t="s">
        <v>64</v>
      </c>
      <c r="B11846" s="65" t="e">
        <f t="shared" ref="B11846" si="4208">HLOOKUP(D11844,$I$23:$M$32,4,FALSE)</f>
        <v>#N/A</v>
      </c>
      <c r="C11846" s="66"/>
      <c r="D11846" s="68">
        <f>VLOOKUP($I11821,DATA!$A$1:$V$200,12,FALSE)</f>
        <v>0</v>
      </c>
      <c r="E11846" s="69"/>
    </row>
    <row r="11847" spans="1:5" ht="21.75" customHeight="1">
      <c r="A11847" s="26" t="s">
        <v>75</v>
      </c>
    </row>
    <row r="11848" spans="1:5" ht="18" customHeight="1">
      <c r="A11848" s="75" t="s">
        <v>65</v>
      </c>
      <c r="B11848" s="73" t="s">
        <v>60</v>
      </c>
      <c r="C11848" s="74"/>
      <c r="D11848" s="73" t="s">
        <v>61</v>
      </c>
      <c r="E11848" s="74"/>
    </row>
    <row r="11849" spans="1:5" ht="37.5" customHeight="1">
      <c r="A11849" s="76"/>
      <c r="B11849" s="65" t="e">
        <f t="shared" ref="B11849" si="4209">HLOOKUP(D11844,$I$23:$M$32,5,FALSE)</f>
        <v>#N/A</v>
      </c>
      <c r="C11849" s="66"/>
      <c r="D11849" s="68">
        <f>VLOOKUP($I11821,DATA!$A$1:$V$200,13,FALSE)</f>
        <v>0</v>
      </c>
      <c r="E11849" s="69"/>
    </row>
    <row r="11850" spans="1:5" ht="22.5" customHeight="1">
      <c r="A11850" s="26" t="s">
        <v>76</v>
      </c>
    </row>
    <row r="11851" spans="1:5" ht="18" customHeight="1">
      <c r="A11851" s="77" t="s">
        <v>66</v>
      </c>
      <c r="B11851" s="73" t="s">
        <v>60</v>
      </c>
      <c r="C11851" s="74"/>
      <c r="D11851" s="73" t="s">
        <v>61</v>
      </c>
      <c r="E11851" s="74"/>
    </row>
    <row r="11852" spans="1:5" ht="37.5" customHeight="1">
      <c r="A11852" s="78"/>
      <c r="B11852" s="65" t="e">
        <f t="shared" ref="B11852" si="4210">HLOOKUP(D11844,$I$23:$M$32,6,FALSE)</f>
        <v>#N/A</v>
      </c>
      <c r="C11852" s="66"/>
      <c r="D11852" s="68">
        <f>VLOOKUP($I11821,DATA!$A$1:$V$200,14,FALSE)</f>
        <v>0</v>
      </c>
      <c r="E11852" s="69"/>
    </row>
    <row r="11853" spans="1:5" ht="22.5" customHeight="1">
      <c r="A11853" s="26" t="s">
        <v>77</v>
      </c>
    </row>
    <row r="11854" spans="1:5" ht="30" customHeight="1">
      <c r="A11854" s="27" t="s">
        <v>67</v>
      </c>
      <c r="B11854" s="73" t="s">
        <v>60</v>
      </c>
      <c r="C11854" s="74"/>
      <c r="D11854" s="73" t="s">
        <v>61</v>
      </c>
      <c r="E11854" s="74"/>
    </row>
    <row r="11855" spans="1:5" ht="37.5" customHeight="1">
      <c r="A11855" s="28" t="s">
        <v>68</v>
      </c>
      <c r="B11855" s="65" t="e">
        <f t="shared" ref="B11855" si="4211">HLOOKUP(D11844,$I$23:$M$32,7,FALSE)</f>
        <v>#N/A</v>
      </c>
      <c r="C11855" s="66"/>
      <c r="D11855" s="68">
        <f>VLOOKUP($I11821,DATA!$A$1:$V$200,15,FALSE)</f>
        <v>0</v>
      </c>
      <c r="E11855" s="69"/>
    </row>
    <row r="11856" spans="1:5" ht="37.5" customHeight="1">
      <c r="A11856" s="28" t="s">
        <v>69</v>
      </c>
      <c r="B11856" s="65" t="e">
        <f t="shared" ref="B11856" si="4212">HLOOKUP(D11844,$I$23:$M$32,8,FALSE)</f>
        <v>#N/A</v>
      </c>
      <c r="C11856" s="66"/>
      <c r="D11856" s="68">
        <f>VLOOKUP($I11821,DATA!$A$1:$V$200,16,FALSE)</f>
        <v>0</v>
      </c>
      <c r="E11856" s="69"/>
    </row>
    <row r="11857" spans="1:13" ht="45" customHeight="1">
      <c r="A11857" s="29" t="s">
        <v>70</v>
      </c>
      <c r="B11857" s="65" t="e">
        <f t="shared" ref="B11857" si="4213">HLOOKUP(D11844,$I$23:$M$32,9,FALSE)</f>
        <v>#N/A</v>
      </c>
      <c r="C11857" s="66"/>
      <c r="D11857" s="68">
        <f>VLOOKUP($I11821,DATA!$A$1:$V$200,17,FALSE)</f>
        <v>0</v>
      </c>
      <c r="E11857" s="69"/>
    </row>
    <row r="11858" spans="1:13" ht="37.5" customHeight="1">
      <c r="A11858" s="28" t="s">
        <v>71</v>
      </c>
      <c r="B11858" s="65" t="e">
        <f t="shared" ref="B11858" si="4214">HLOOKUP(D11844,$I$23:$M$32,10,FALSE)</f>
        <v>#N/A</v>
      </c>
      <c r="C11858" s="66"/>
      <c r="D11858" s="68">
        <f>VLOOKUP($I11821,DATA!$A$1:$V$200,18,FALSE)</f>
        <v>0</v>
      </c>
      <c r="E11858" s="69"/>
    </row>
    <row r="11859" spans="1:13" ht="37.5" customHeight="1">
      <c r="A11859" s="30"/>
      <c r="B11859" s="31"/>
      <c r="C11859" s="31"/>
      <c r="D11859" s="32"/>
      <c r="E11859" s="32"/>
    </row>
    <row r="11860" spans="1:13" ht="18.75" customHeight="1">
      <c r="A11860" s="72" t="s">
        <v>72</v>
      </c>
      <c r="B11860" s="72"/>
      <c r="C11860" s="72"/>
      <c r="D11860" s="72"/>
      <c r="E11860" s="72"/>
    </row>
    <row r="11861" spans="1:13" ht="22.5" customHeight="1">
      <c r="A11861" s="26" t="s">
        <v>78</v>
      </c>
    </row>
    <row r="11862" spans="1:13" ht="30" customHeight="1">
      <c r="A11862" s="27" t="s">
        <v>73</v>
      </c>
      <c r="B11862" s="73" t="s">
        <v>60</v>
      </c>
      <c r="C11862" s="74"/>
      <c r="D11862" s="73" t="s">
        <v>61</v>
      </c>
      <c r="E11862" s="74"/>
      <c r="I11862" s="1" t="s">
        <v>26</v>
      </c>
      <c r="J11862" s="1" t="s">
        <v>25</v>
      </c>
      <c r="K11862" s="1" t="s">
        <v>194</v>
      </c>
      <c r="L11862" s="1" t="s">
        <v>195</v>
      </c>
      <c r="M11862" s="1" t="s">
        <v>196</v>
      </c>
    </row>
    <row r="11863" spans="1:13" ht="52.5" customHeight="1">
      <c r="A11863" s="29" t="str">
        <f>GRD!$L$4</f>
        <v>SELECT</v>
      </c>
      <c r="B11863" s="65" t="e">
        <f t="shared" ref="B11863:B11864" si="4215">HLOOKUP(D11863,$I$42:$M$44,$G11863,FALSE)</f>
        <v>#N/A</v>
      </c>
      <c r="C11863" s="66"/>
      <c r="D11863" s="68">
        <f>VLOOKUP($I11821,DATA!$A$1:$V$200,19,FALSE)</f>
        <v>0</v>
      </c>
      <c r="E11863" s="69"/>
      <c r="G11863" s="1">
        <v>2</v>
      </c>
      <c r="H11863" s="1" t="str">
        <f t="shared" ref="H11863:H11864" si="4216">A11863</f>
        <v>SELECT</v>
      </c>
      <c r="I11863" s="1" t="e">
        <f t="shared" ref="I11863:I11864" si="4217">VLOOKUP($H11863,$H$3:$M$15,2,FALSE)</f>
        <v>#N/A</v>
      </c>
      <c r="J11863" s="1" t="e">
        <f t="shared" ref="J11863:J11864" si="4218">VLOOKUP($H11863,$H$3:$M$15,3,FALSE)</f>
        <v>#N/A</v>
      </c>
      <c r="K11863" s="1" t="e">
        <f t="shared" ref="K11863:K11864" si="4219">VLOOKUP($H11863,$H$3:$M$15,4,FALSE)</f>
        <v>#N/A</v>
      </c>
      <c r="L11863" s="1" t="e">
        <f t="shared" ref="L11863:L11864" si="4220">VLOOKUP($H11863,$H$3:$M$15,5,FALSE)</f>
        <v>#N/A</v>
      </c>
      <c r="M11863" s="1" t="e">
        <f t="shared" ref="M11863:M11864" si="4221">VLOOKUP($H11863,$H$3:$M$15,6,FALSE)</f>
        <v>#N/A</v>
      </c>
    </row>
    <row r="11864" spans="1:13" ht="52.5" customHeight="1">
      <c r="A11864" s="29" t="str">
        <f>GRD!$M$4</f>
        <v>SELECT</v>
      </c>
      <c r="B11864" s="65" t="e">
        <f t="shared" si="4215"/>
        <v>#N/A</v>
      </c>
      <c r="C11864" s="66"/>
      <c r="D11864" s="68">
        <f>VLOOKUP($I11821,DATA!$A$1:$V$200,20,FALSE)</f>
        <v>0</v>
      </c>
      <c r="E11864" s="69"/>
      <c r="G11864" s="1">
        <v>3</v>
      </c>
      <c r="H11864" s="1" t="str">
        <f t="shared" si="4216"/>
        <v>SELECT</v>
      </c>
      <c r="I11864" s="1" t="e">
        <f t="shared" si="4217"/>
        <v>#N/A</v>
      </c>
      <c r="J11864" s="1" t="e">
        <f t="shared" si="4218"/>
        <v>#N/A</v>
      </c>
      <c r="K11864" s="1" t="e">
        <f t="shared" si="4219"/>
        <v>#N/A</v>
      </c>
      <c r="L11864" s="1" t="e">
        <f t="shared" si="4220"/>
        <v>#N/A</v>
      </c>
      <c r="M11864" s="1" t="e">
        <f t="shared" si="4221"/>
        <v>#N/A</v>
      </c>
    </row>
    <row r="11865" spans="1:13" ht="37.5" customHeight="1">
      <c r="A11865" s="70" t="s">
        <v>79</v>
      </c>
      <c r="B11865" s="70"/>
      <c r="C11865" s="70"/>
      <c r="D11865" s="70"/>
      <c r="E11865" s="70"/>
    </row>
    <row r="11866" spans="1:13" ht="12" customHeight="1">
      <c r="A11866" s="33"/>
      <c r="B11866" s="33"/>
      <c r="C11866" s="33"/>
      <c r="D11866" s="33"/>
      <c r="E11866" s="33"/>
    </row>
    <row r="11867" spans="1:13" ht="30" customHeight="1">
      <c r="A11867" s="27" t="s">
        <v>73</v>
      </c>
      <c r="B11867" s="71" t="s">
        <v>60</v>
      </c>
      <c r="C11867" s="71"/>
      <c r="D11867" s="71" t="s">
        <v>61</v>
      </c>
      <c r="E11867" s="71"/>
      <c r="I11867" s="1" t="s">
        <v>26</v>
      </c>
      <c r="J11867" s="1" t="s">
        <v>25</v>
      </c>
      <c r="K11867" s="1" t="s">
        <v>194</v>
      </c>
      <c r="L11867" s="1" t="s">
        <v>195</v>
      </c>
      <c r="M11867" s="1" t="s">
        <v>196</v>
      </c>
    </row>
    <row r="11868" spans="1:13" ht="52.5" customHeight="1">
      <c r="A11868" s="29" t="str">
        <f>GRD!$N$4</f>
        <v>SELECT</v>
      </c>
      <c r="B11868" s="65" t="e">
        <f t="shared" ref="B11868:B11869" si="4222">HLOOKUP(D11868,$I$47:$M$49,$G11868,FALSE)</f>
        <v>#N/A</v>
      </c>
      <c r="C11868" s="66"/>
      <c r="D11868" s="67">
        <f>VLOOKUP($I11821,DATA!$A$1:$V$200,21,FALSE)</f>
        <v>0</v>
      </c>
      <c r="E11868" s="67"/>
      <c r="G11868" s="1">
        <v>2</v>
      </c>
      <c r="H11868" s="1" t="str">
        <f t="shared" ref="H11868:H11869" si="4223">A11868</f>
        <v>SELECT</v>
      </c>
      <c r="I11868" s="1" t="e">
        <f t="shared" si="4200"/>
        <v>#N/A</v>
      </c>
      <c r="J11868" s="1" t="e">
        <f t="shared" si="4201"/>
        <v>#N/A</v>
      </c>
      <c r="K11868" s="1" t="e">
        <f t="shared" si="4202"/>
        <v>#N/A</v>
      </c>
      <c r="L11868" s="1" t="e">
        <f t="shared" si="4203"/>
        <v>#N/A</v>
      </c>
      <c r="M11868" s="1" t="e">
        <f t="shared" si="4204"/>
        <v>#N/A</v>
      </c>
    </row>
    <row r="11869" spans="1:13" ht="52.5" customHeight="1">
      <c r="A11869" s="29" t="str">
        <f>GRD!$O$4</f>
        <v>SELECT</v>
      </c>
      <c r="B11869" s="65" t="e">
        <f t="shared" si="4222"/>
        <v>#N/A</v>
      </c>
      <c r="C11869" s="66"/>
      <c r="D11869" s="67">
        <f>VLOOKUP($I11821,DATA!$A$1:$V$200,22,FALSE)</f>
        <v>0</v>
      </c>
      <c r="E11869" s="67"/>
      <c r="G11869" s="1">
        <v>3</v>
      </c>
      <c r="H11869" s="1" t="str">
        <f t="shared" si="4223"/>
        <v>SELECT</v>
      </c>
      <c r="I11869" s="1" t="e">
        <f t="shared" si="4200"/>
        <v>#N/A</v>
      </c>
      <c r="J11869" s="1" t="e">
        <f t="shared" si="4201"/>
        <v>#N/A</v>
      </c>
      <c r="K11869" s="1" t="e">
        <f t="shared" si="4202"/>
        <v>#N/A</v>
      </c>
      <c r="L11869" s="1" t="e">
        <f t="shared" si="4203"/>
        <v>#N/A</v>
      </c>
      <c r="M11869" s="1" t="e">
        <f t="shared" si="4204"/>
        <v>#N/A</v>
      </c>
    </row>
    <row r="11875" spans="1:13">
      <c r="A11875" s="64" t="s">
        <v>80</v>
      </c>
      <c r="B11875" s="64"/>
      <c r="C11875" s="64" t="s">
        <v>81</v>
      </c>
      <c r="D11875" s="64"/>
      <c r="E11875" s="64"/>
    </row>
    <row r="11876" spans="1:13">
      <c r="C11876" s="64" t="s">
        <v>82</v>
      </c>
      <c r="D11876" s="64"/>
      <c r="E11876" s="64"/>
    </row>
    <row r="11877" spans="1:13">
      <c r="A11877" s="1" t="s">
        <v>84</v>
      </c>
    </row>
    <row r="11879" spans="1:13">
      <c r="A11879" s="1" t="s">
        <v>83</v>
      </c>
    </row>
    <row r="11881" spans="1:13" s="21" customFormat="1" ht="18.75" customHeight="1">
      <c r="A11881" s="89" t="s">
        <v>34</v>
      </c>
      <c r="B11881" s="89"/>
      <c r="C11881" s="89"/>
      <c r="D11881" s="89"/>
      <c r="E11881" s="89"/>
      <c r="I11881" s="21">
        <f t="shared" ref="I11881" si="4224">I11821+1</f>
        <v>199</v>
      </c>
    </row>
    <row r="11882" spans="1:13" s="21" customFormat="1" ht="30" customHeight="1">
      <c r="A11882" s="90" t="s">
        <v>35</v>
      </c>
      <c r="B11882" s="90"/>
      <c r="C11882" s="90"/>
      <c r="D11882" s="90"/>
      <c r="E11882" s="90"/>
      <c r="H11882" s="1"/>
      <c r="I11882" s="1"/>
      <c r="J11882" s="1"/>
      <c r="K11882" s="1"/>
      <c r="L11882" s="1"/>
      <c r="M11882" s="1"/>
    </row>
    <row r="11883" spans="1:13" ht="18.75" customHeight="1">
      <c r="A11883" s="22" t="s">
        <v>49</v>
      </c>
      <c r="B11883" s="91" t="str">
        <f>IF((SCH!$B$2=""),"",SCH!$B$2)</f>
        <v/>
      </c>
      <c r="C11883" s="91"/>
      <c r="D11883" s="91"/>
      <c r="E11883" s="92"/>
    </row>
    <row r="11884" spans="1:13" ht="18.75" customHeight="1">
      <c r="A11884" s="23" t="s">
        <v>50</v>
      </c>
      <c r="B11884" s="82" t="str">
        <f>IF((SCH!$B$3=""),"",SCH!$B$3)</f>
        <v/>
      </c>
      <c r="C11884" s="82"/>
      <c r="D11884" s="82"/>
      <c r="E11884" s="83"/>
    </row>
    <row r="11885" spans="1:13" ht="18.75" customHeight="1">
      <c r="A11885" s="23" t="s">
        <v>56</v>
      </c>
      <c r="B11885" s="46" t="str">
        <f>IF((SCH!$B$4=""),"",SCH!$B$4)</f>
        <v/>
      </c>
      <c r="C11885" s="24" t="s">
        <v>57</v>
      </c>
      <c r="D11885" s="82" t="str">
        <f>IF((SCH!$B$5=""),"",SCH!$B$5)</f>
        <v/>
      </c>
      <c r="E11885" s="83"/>
    </row>
    <row r="11886" spans="1:13" ht="18.75" customHeight="1">
      <c r="A11886" s="23" t="s">
        <v>51</v>
      </c>
      <c r="B11886" s="82" t="str">
        <f>IF((SCH!$B$6=""),"",SCH!$B$6)</f>
        <v/>
      </c>
      <c r="C11886" s="82"/>
      <c r="D11886" s="82"/>
      <c r="E11886" s="83"/>
    </row>
    <row r="11887" spans="1:13" ht="18.75" customHeight="1">
      <c r="A11887" s="23" t="s">
        <v>52</v>
      </c>
      <c r="B11887" s="82" t="str">
        <f>IF((SCH!$B$7=""),"",SCH!$B$7)</f>
        <v/>
      </c>
      <c r="C11887" s="82"/>
      <c r="D11887" s="82"/>
      <c r="E11887" s="83"/>
    </row>
    <row r="11888" spans="1:13" ht="18.75" customHeight="1">
      <c r="A11888" s="25" t="s">
        <v>53</v>
      </c>
      <c r="B11888" s="84" t="str">
        <f>IF((SCH!$B$8=""),"",SCH!$B$8)</f>
        <v/>
      </c>
      <c r="C11888" s="84"/>
      <c r="D11888" s="84"/>
      <c r="E11888" s="85"/>
    </row>
    <row r="11889" spans="1:13" ht="26.25" customHeight="1">
      <c r="A11889" s="86" t="s">
        <v>36</v>
      </c>
      <c r="B11889" s="86"/>
      <c r="C11889" s="86"/>
      <c r="D11889" s="86"/>
      <c r="E11889" s="86"/>
    </row>
    <row r="11890" spans="1:13" s="21" customFormat="1" ht="15" customHeight="1">
      <c r="A11890" s="87" t="s">
        <v>37</v>
      </c>
      <c r="B11890" s="87"/>
      <c r="C11890" s="87"/>
      <c r="D11890" s="87"/>
      <c r="E11890" s="87"/>
      <c r="H11890" s="1"/>
      <c r="I11890" s="1"/>
      <c r="J11890" s="1"/>
      <c r="K11890" s="1"/>
      <c r="L11890" s="1"/>
      <c r="M11890" s="1"/>
    </row>
    <row r="11891" spans="1:13" s="21" customFormat="1">
      <c r="A11891" s="88" t="s">
        <v>38</v>
      </c>
      <c r="B11891" s="88"/>
      <c r="C11891" s="88"/>
      <c r="D11891" s="88"/>
      <c r="E11891" s="88"/>
      <c r="H11891" s="1"/>
      <c r="I11891" s="1"/>
      <c r="J11891" s="1"/>
      <c r="K11891" s="1"/>
      <c r="L11891" s="1"/>
      <c r="M11891" s="1"/>
    </row>
    <row r="11892" spans="1:13" ht="26.25" customHeight="1">
      <c r="A11892" s="72" t="s">
        <v>39</v>
      </c>
      <c r="B11892" s="72"/>
      <c r="C11892" s="72"/>
      <c r="D11892" s="72"/>
      <c r="E11892" s="72"/>
    </row>
    <row r="11893" spans="1:13" ht="23.25">
      <c r="A11893" s="5" t="s">
        <v>45</v>
      </c>
      <c r="B11893" s="45">
        <f>VLOOKUP($I11881,DATA!$A$1:$V$200,2,FALSE)</f>
        <v>0</v>
      </c>
      <c r="C11893" s="43" t="s">
        <v>48</v>
      </c>
      <c r="D11893" s="81">
        <f>VLOOKUP($I11881,DATA!$A$1:$V$200,3,FALSE)</f>
        <v>0</v>
      </c>
      <c r="E11893" s="81"/>
    </row>
    <row r="11894" spans="1:13" ht="23.25">
      <c r="A11894" s="5" t="s">
        <v>46</v>
      </c>
      <c r="B11894" s="79">
        <f>VLOOKUP($I11881,DATA!$A$1:$V$200,4,FALSE)</f>
        <v>0</v>
      </c>
      <c r="C11894" s="79"/>
      <c r="D11894" s="79"/>
      <c r="E11894" s="79"/>
    </row>
    <row r="11895" spans="1:13" ht="23.25">
      <c r="A11895" s="5" t="s">
        <v>47</v>
      </c>
      <c r="B11895" s="79">
        <f>VLOOKUP($I11881,DATA!$A$1:$V$200,5,FALSE)</f>
        <v>0</v>
      </c>
      <c r="C11895" s="79"/>
      <c r="D11895" s="79"/>
      <c r="E11895" s="79"/>
    </row>
    <row r="11896" spans="1:13" ht="23.25" customHeight="1">
      <c r="A11896" s="5" t="s">
        <v>40</v>
      </c>
      <c r="B11896" s="79">
        <f>VLOOKUP($I11881,DATA!$A$1:$V$200,6,FALSE)</f>
        <v>0</v>
      </c>
      <c r="C11896" s="79"/>
      <c r="D11896" s="79"/>
      <c r="E11896" s="79"/>
    </row>
    <row r="11897" spans="1:13" ht="23.25" customHeight="1">
      <c r="A11897" s="5" t="s">
        <v>41</v>
      </c>
      <c r="B11897" s="79">
        <f>VLOOKUP($I11881,DATA!$A$1:$V$200,7,FALSE)</f>
        <v>0</v>
      </c>
      <c r="C11897" s="79"/>
      <c r="D11897" s="79"/>
      <c r="E11897" s="79"/>
    </row>
    <row r="11898" spans="1:13" ht="23.25" customHeight="1">
      <c r="A11898" s="5" t="s">
        <v>42</v>
      </c>
      <c r="B11898" s="79">
        <f>VLOOKUP($I11881,DATA!$A$1:$V$200,8,FALSE)</f>
        <v>0</v>
      </c>
      <c r="C11898" s="79"/>
      <c r="D11898" s="79"/>
      <c r="E11898" s="79"/>
    </row>
    <row r="11899" spans="1:13" ht="25.5">
      <c r="A11899" s="5" t="s">
        <v>43</v>
      </c>
      <c r="B11899" s="79">
        <f>VLOOKUP($I11881,DATA!$A$1:$V$200,9,FALSE)</f>
        <v>0</v>
      </c>
      <c r="C11899" s="79"/>
      <c r="D11899" s="79"/>
      <c r="E11899" s="79"/>
    </row>
    <row r="11900" spans="1:13" ht="22.5" customHeight="1">
      <c r="A11900" s="80" t="s">
        <v>44</v>
      </c>
      <c r="B11900" s="80"/>
      <c r="C11900" s="80"/>
      <c r="D11900" s="80"/>
      <c r="E11900" s="80"/>
    </row>
    <row r="11901" spans="1:13" ht="18.75" customHeight="1">
      <c r="A11901" s="72" t="s">
        <v>58</v>
      </c>
      <c r="B11901" s="72"/>
      <c r="C11901" s="72"/>
      <c r="D11901" s="72"/>
      <c r="E11901" s="72"/>
    </row>
    <row r="11902" spans="1:13" ht="22.5" customHeight="1">
      <c r="A11902" s="26" t="s">
        <v>74</v>
      </c>
    </row>
    <row r="11903" spans="1:13" ht="18" customHeight="1">
      <c r="A11903" s="44" t="s">
        <v>59</v>
      </c>
      <c r="B11903" s="73" t="s">
        <v>60</v>
      </c>
      <c r="C11903" s="74"/>
      <c r="D11903" s="73" t="s">
        <v>61</v>
      </c>
      <c r="E11903" s="74"/>
    </row>
    <row r="11904" spans="1:13" ht="37.5" customHeight="1">
      <c r="A11904" s="28" t="s">
        <v>62</v>
      </c>
      <c r="B11904" s="65" t="e">
        <f t="shared" ref="B11904" si="4225">HLOOKUP(D11904,$I$23:$M$32,2,FALSE)</f>
        <v>#N/A</v>
      </c>
      <c r="C11904" s="66"/>
      <c r="D11904" s="68">
        <f>VLOOKUP($I11881,DATA!$A$1:$V$200,10,FALSE)</f>
        <v>0</v>
      </c>
      <c r="E11904" s="69"/>
    </row>
    <row r="11905" spans="1:5" ht="37.5" customHeight="1">
      <c r="A11905" s="28" t="s">
        <v>63</v>
      </c>
      <c r="B11905" s="65" t="e">
        <f t="shared" ref="B11905" si="4226">HLOOKUP(D11904,$I$23:$M$32,3,FALSE)</f>
        <v>#N/A</v>
      </c>
      <c r="C11905" s="66"/>
      <c r="D11905" s="68">
        <f>VLOOKUP($I11881,DATA!$A$1:$V$200,11,FALSE)</f>
        <v>0</v>
      </c>
      <c r="E11905" s="69"/>
    </row>
    <row r="11906" spans="1:5" ht="37.5" customHeight="1">
      <c r="A11906" s="28" t="s">
        <v>64</v>
      </c>
      <c r="B11906" s="65" t="e">
        <f t="shared" ref="B11906" si="4227">HLOOKUP(D11904,$I$23:$M$32,4,FALSE)</f>
        <v>#N/A</v>
      </c>
      <c r="C11906" s="66"/>
      <c r="D11906" s="68">
        <f>VLOOKUP($I11881,DATA!$A$1:$V$200,12,FALSE)</f>
        <v>0</v>
      </c>
      <c r="E11906" s="69"/>
    </row>
    <row r="11907" spans="1:5" ht="21.75" customHeight="1">
      <c r="A11907" s="26" t="s">
        <v>75</v>
      </c>
    </row>
    <row r="11908" spans="1:5" ht="18" customHeight="1">
      <c r="A11908" s="75" t="s">
        <v>65</v>
      </c>
      <c r="B11908" s="73" t="s">
        <v>60</v>
      </c>
      <c r="C11908" s="74"/>
      <c r="D11908" s="73" t="s">
        <v>61</v>
      </c>
      <c r="E11908" s="74"/>
    </row>
    <row r="11909" spans="1:5" ht="37.5" customHeight="1">
      <c r="A11909" s="76"/>
      <c r="B11909" s="65" t="e">
        <f t="shared" ref="B11909" si="4228">HLOOKUP(D11904,$I$23:$M$32,5,FALSE)</f>
        <v>#N/A</v>
      </c>
      <c r="C11909" s="66"/>
      <c r="D11909" s="68">
        <f>VLOOKUP($I11881,DATA!$A$1:$V$200,13,FALSE)</f>
        <v>0</v>
      </c>
      <c r="E11909" s="69"/>
    </row>
    <row r="11910" spans="1:5" ht="22.5" customHeight="1">
      <c r="A11910" s="26" t="s">
        <v>76</v>
      </c>
    </row>
    <row r="11911" spans="1:5" ht="18" customHeight="1">
      <c r="A11911" s="77" t="s">
        <v>66</v>
      </c>
      <c r="B11911" s="73" t="s">
        <v>60</v>
      </c>
      <c r="C11911" s="74"/>
      <c r="D11911" s="73" t="s">
        <v>61</v>
      </c>
      <c r="E11911" s="74"/>
    </row>
    <row r="11912" spans="1:5" ht="37.5" customHeight="1">
      <c r="A11912" s="78"/>
      <c r="B11912" s="65" t="e">
        <f t="shared" ref="B11912" si="4229">HLOOKUP(D11904,$I$23:$M$32,6,FALSE)</f>
        <v>#N/A</v>
      </c>
      <c r="C11912" s="66"/>
      <c r="D11912" s="68">
        <f>VLOOKUP($I11881,DATA!$A$1:$V$200,14,FALSE)</f>
        <v>0</v>
      </c>
      <c r="E11912" s="69"/>
    </row>
    <row r="11913" spans="1:5" ht="22.5" customHeight="1">
      <c r="A11913" s="26" t="s">
        <v>77</v>
      </c>
    </row>
    <row r="11914" spans="1:5" ht="30" customHeight="1">
      <c r="A11914" s="27" t="s">
        <v>67</v>
      </c>
      <c r="B11914" s="73" t="s">
        <v>60</v>
      </c>
      <c r="C11914" s="74"/>
      <c r="D11914" s="73" t="s">
        <v>61</v>
      </c>
      <c r="E11914" s="74"/>
    </row>
    <row r="11915" spans="1:5" ht="37.5" customHeight="1">
      <c r="A11915" s="28" t="s">
        <v>68</v>
      </c>
      <c r="B11915" s="65" t="e">
        <f t="shared" ref="B11915" si="4230">HLOOKUP(D11904,$I$23:$M$32,7,FALSE)</f>
        <v>#N/A</v>
      </c>
      <c r="C11915" s="66"/>
      <c r="D11915" s="68">
        <f>VLOOKUP($I11881,DATA!$A$1:$V$200,15,FALSE)</f>
        <v>0</v>
      </c>
      <c r="E11915" s="69"/>
    </row>
    <row r="11916" spans="1:5" ht="37.5" customHeight="1">
      <c r="A11916" s="28" t="s">
        <v>69</v>
      </c>
      <c r="B11916" s="65" t="e">
        <f t="shared" ref="B11916" si="4231">HLOOKUP(D11904,$I$23:$M$32,8,FALSE)</f>
        <v>#N/A</v>
      </c>
      <c r="C11916" s="66"/>
      <c r="D11916" s="68">
        <f>VLOOKUP($I11881,DATA!$A$1:$V$200,16,FALSE)</f>
        <v>0</v>
      </c>
      <c r="E11916" s="69"/>
    </row>
    <row r="11917" spans="1:5" ht="45" customHeight="1">
      <c r="A11917" s="29" t="s">
        <v>70</v>
      </c>
      <c r="B11917" s="65" t="e">
        <f t="shared" ref="B11917" si="4232">HLOOKUP(D11904,$I$23:$M$32,9,FALSE)</f>
        <v>#N/A</v>
      </c>
      <c r="C11917" s="66"/>
      <c r="D11917" s="68">
        <f>VLOOKUP($I11881,DATA!$A$1:$V$200,17,FALSE)</f>
        <v>0</v>
      </c>
      <c r="E11917" s="69"/>
    </row>
    <row r="11918" spans="1:5" ht="37.5" customHeight="1">
      <c r="A11918" s="28" t="s">
        <v>71</v>
      </c>
      <c r="B11918" s="65" t="e">
        <f t="shared" ref="B11918" si="4233">HLOOKUP(D11904,$I$23:$M$32,10,FALSE)</f>
        <v>#N/A</v>
      </c>
      <c r="C11918" s="66"/>
      <c r="D11918" s="68">
        <f>VLOOKUP($I11881,DATA!$A$1:$V$200,18,FALSE)</f>
        <v>0</v>
      </c>
      <c r="E11918" s="69"/>
    </row>
    <row r="11919" spans="1:5" ht="37.5" customHeight="1">
      <c r="A11919" s="30"/>
      <c r="B11919" s="31"/>
      <c r="C11919" s="31"/>
      <c r="D11919" s="32"/>
      <c r="E11919" s="32"/>
    </row>
    <row r="11920" spans="1:5" ht="18.75" customHeight="1">
      <c r="A11920" s="72" t="s">
        <v>72</v>
      </c>
      <c r="B11920" s="72"/>
      <c r="C11920" s="72"/>
      <c r="D11920" s="72"/>
      <c r="E11920" s="72"/>
    </row>
    <row r="11921" spans="1:13" ht="22.5" customHeight="1">
      <c r="A11921" s="26" t="s">
        <v>78</v>
      </c>
    </row>
    <row r="11922" spans="1:13" ht="30" customHeight="1">
      <c r="A11922" s="27" t="s">
        <v>73</v>
      </c>
      <c r="B11922" s="73" t="s">
        <v>60</v>
      </c>
      <c r="C11922" s="74"/>
      <c r="D11922" s="73" t="s">
        <v>61</v>
      </c>
      <c r="E11922" s="74"/>
      <c r="I11922" s="1" t="s">
        <v>26</v>
      </c>
      <c r="J11922" s="1" t="s">
        <v>25</v>
      </c>
      <c r="K11922" s="1" t="s">
        <v>194</v>
      </c>
      <c r="L11922" s="1" t="s">
        <v>195</v>
      </c>
      <c r="M11922" s="1" t="s">
        <v>196</v>
      </c>
    </row>
    <row r="11923" spans="1:13" ht="52.5" customHeight="1">
      <c r="A11923" s="29" t="str">
        <f>GRD!$L$4</f>
        <v>SELECT</v>
      </c>
      <c r="B11923" s="65" t="e">
        <f t="shared" ref="B11923:B11924" si="4234">HLOOKUP(D11923,$I$42:$M$44,$G11923,FALSE)</f>
        <v>#N/A</v>
      </c>
      <c r="C11923" s="66"/>
      <c r="D11923" s="68">
        <f>VLOOKUP($I11881,DATA!$A$1:$V$200,19,FALSE)</f>
        <v>0</v>
      </c>
      <c r="E11923" s="69"/>
      <c r="G11923" s="1">
        <v>2</v>
      </c>
      <c r="H11923" s="1" t="str">
        <f t="shared" ref="H11923:H11924" si="4235">A11923</f>
        <v>SELECT</v>
      </c>
      <c r="I11923" s="1" t="e">
        <f t="shared" ref="I11923:I11924" si="4236">VLOOKUP($H11923,$H$3:$M$15,2,FALSE)</f>
        <v>#N/A</v>
      </c>
      <c r="J11923" s="1" t="e">
        <f t="shared" ref="J11923:J11924" si="4237">VLOOKUP($H11923,$H$3:$M$15,3,FALSE)</f>
        <v>#N/A</v>
      </c>
      <c r="K11923" s="1" t="e">
        <f t="shared" ref="K11923:K11924" si="4238">VLOOKUP($H11923,$H$3:$M$15,4,FALSE)</f>
        <v>#N/A</v>
      </c>
      <c r="L11923" s="1" t="e">
        <f t="shared" ref="L11923:L11924" si="4239">VLOOKUP($H11923,$H$3:$M$15,5,FALSE)</f>
        <v>#N/A</v>
      </c>
      <c r="M11923" s="1" t="e">
        <f t="shared" ref="M11923:M11924" si="4240">VLOOKUP($H11923,$H$3:$M$15,6,FALSE)</f>
        <v>#N/A</v>
      </c>
    </row>
    <row r="11924" spans="1:13" ht="52.5" customHeight="1">
      <c r="A11924" s="29" t="str">
        <f>GRD!$M$4</f>
        <v>SELECT</v>
      </c>
      <c r="B11924" s="65" t="e">
        <f t="shared" si="4234"/>
        <v>#N/A</v>
      </c>
      <c r="C11924" s="66"/>
      <c r="D11924" s="68">
        <f>VLOOKUP($I11881,DATA!$A$1:$V$200,20,FALSE)</f>
        <v>0</v>
      </c>
      <c r="E11924" s="69"/>
      <c r="G11924" s="1">
        <v>3</v>
      </c>
      <c r="H11924" s="1" t="str">
        <f t="shared" si="4235"/>
        <v>SELECT</v>
      </c>
      <c r="I11924" s="1" t="e">
        <f t="shared" si="4236"/>
        <v>#N/A</v>
      </c>
      <c r="J11924" s="1" t="e">
        <f t="shared" si="4237"/>
        <v>#N/A</v>
      </c>
      <c r="K11924" s="1" t="e">
        <f t="shared" si="4238"/>
        <v>#N/A</v>
      </c>
      <c r="L11924" s="1" t="e">
        <f t="shared" si="4239"/>
        <v>#N/A</v>
      </c>
      <c r="M11924" s="1" t="e">
        <f t="shared" si="4240"/>
        <v>#N/A</v>
      </c>
    </row>
    <row r="11925" spans="1:13" ht="37.5" customHeight="1">
      <c r="A11925" s="70" t="s">
        <v>79</v>
      </c>
      <c r="B11925" s="70"/>
      <c r="C11925" s="70"/>
      <c r="D11925" s="70"/>
      <c r="E11925" s="70"/>
    </row>
    <row r="11926" spans="1:13" ht="12" customHeight="1">
      <c r="A11926" s="33"/>
      <c r="B11926" s="33"/>
      <c r="C11926" s="33"/>
      <c r="D11926" s="33"/>
      <c r="E11926" s="33"/>
    </row>
    <row r="11927" spans="1:13" ht="30" customHeight="1">
      <c r="A11927" s="27" t="s">
        <v>73</v>
      </c>
      <c r="B11927" s="71" t="s">
        <v>60</v>
      </c>
      <c r="C11927" s="71"/>
      <c r="D11927" s="71" t="s">
        <v>61</v>
      </c>
      <c r="E11927" s="71"/>
      <c r="I11927" s="1" t="s">
        <v>26</v>
      </c>
      <c r="J11927" s="1" t="s">
        <v>25</v>
      </c>
      <c r="K11927" s="1" t="s">
        <v>194</v>
      </c>
      <c r="L11927" s="1" t="s">
        <v>195</v>
      </c>
      <c r="M11927" s="1" t="s">
        <v>196</v>
      </c>
    </row>
    <row r="11928" spans="1:13" ht="52.5" customHeight="1">
      <c r="A11928" s="29" t="str">
        <f>GRD!$N$4</f>
        <v>SELECT</v>
      </c>
      <c r="B11928" s="65" t="e">
        <f t="shared" ref="B11928:B11929" si="4241">HLOOKUP(D11928,$I$47:$M$49,$G11928,FALSE)</f>
        <v>#N/A</v>
      </c>
      <c r="C11928" s="66"/>
      <c r="D11928" s="67">
        <f>VLOOKUP($I11881,DATA!$A$1:$V$200,21,FALSE)</f>
        <v>0</v>
      </c>
      <c r="E11928" s="67"/>
      <c r="G11928" s="1">
        <v>2</v>
      </c>
      <c r="H11928" s="1" t="str">
        <f t="shared" ref="H11928:H11929" si="4242">A11928</f>
        <v>SELECT</v>
      </c>
      <c r="I11928" s="1" t="e">
        <f t="shared" ref="I11928:I11989" si="4243">VLOOKUP($H11928,$H$3:$M$15,2,FALSE)</f>
        <v>#N/A</v>
      </c>
      <c r="J11928" s="1" t="e">
        <f t="shared" ref="J11928:J11989" si="4244">VLOOKUP($H11928,$H$3:$M$15,3,FALSE)</f>
        <v>#N/A</v>
      </c>
      <c r="K11928" s="1" t="e">
        <f t="shared" ref="K11928:K11989" si="4245">VLOOKUP($H11928,$H$3:$M$15,4,FALSE)</f>
        <v>#N/A</v>
      </c>
      <c r="L11928" s="1" t="e">
        <f t="shared" ref="L11928:L11989" si="4246">VLOOKUP($H11928,$H$3:$M$15,5,FALSE)</f>
        <v>#N/A</v>
      </c>
      <c r="M11928" s="1" t="e">
        <f t="shared" ref="M11928:M11989" si="4247">VLOOKUP($H11928,$H$3:$M$15,6,FALSE)</f>
        <v>#N/A</v>
      </c>
    </row>
    <row r="11929" spans="1:13" ht="52.5" customHeight="1">
      <c r="A11929" s="29" t="str">
        <f>GRD!$O$4</f>
        <v>SELECT</v>
      </c>
      <c r="B11929" s="65" t="e">
        <f t="shared" si="4241"/>
        <v>#N/A</v>
      </c>
      <c r="C11929" s="66"/>
      <c r="D11929" s="67">
        <f>VLOOKUP($I11881,DATA!$A$1:$V$200,22,FALSE)</f>
        <v>0</v>
      </c>
      <c r="E11929" s="67"/>
      <c r="G11929" s="1">
        <v>3</v>
      </c>
      <c r="H11929" s="1" t="str">
        <f t="shared" si="4242"/>
        <v>SELECT</v>
      </c>
      <c r="I11929" s="1" t="e">
        <f t="shared" si="4243"/>
        <v>#N/A</v>
      </c>
      <c r="J11929" s="1" t="e">
        <f t="shared" si="4244"/>
        <v>#N/A</v>
      </c>
      <c r="K11929" s="1" t="e">
        <f t="shared" si="4245"/>
        <v>#N/A</v>
      </c>
      <c r="L11929" s="1" t="e">
        <f t="shared" si="4246"/>
        <v>#N/A</v>
      </c>
      <c r="M11929" s="1" t="e">
        <f t="shared" si="4247"/>
        <v>#N/A</v>
      </c>
    </row>
    <row r="11935" spans="1:13">
      <c r="A11935" s="64" t="s">
        <v>80</v>
      </c>
      <c r="B11935" s="64"/>
      <c r="C11935" s="64" t="s">
        <v>81</v>
      </c>
      <c r="D11935" s="64"/>
      <c r="E11935" s="64"/>
    </row>
    <row r="11936" spans="1:13">
      <c r="C11936" s="64" t="s">
        <v>82</v>
      </c>
      <c r="D11936" s="64"/>
      <c r="E11936" s="64"/>
    </row>
    <row r="11937" spans="1:13">
      <c r="A11937" s="1" t="s">
        <v>84</v>
      </c>
    </row>
    <row r="11939" spans="1:13">
      <c r="A11939" s="1" t="s">
        <v>83</v>
      </c>
    </row>
    <row r="11941" spans="1:13" s="21" customFormat="1" ht="18.75" customHeight="1">
      <c r="A11941" s="89" t="s">
        <v>34</v>
      </c>
      <c r="B11941" s="89"/>
      <c r="C11941" s="89"/>
      <c r="D11941" s="89"/>
      <c r="E11941" s="89"/>
      <c r="I11941" s="21">
        <f t="shared" ref="I11941" si="4248">I11881+1</f>
        <v>200</v>
      </c>
    </row>
    <row r="11942" spans="1:13" s="21" customFormat="1" ht="30" customHeight="1">
      <c r="A11942" s="90" t="s">
        <v>35</v>
      </c>
      <c r="B11942" s="90"/>
      <c r="C11942" s="90"/>
      <c r="D11942" s="90"/>
      <c r="E11942" s="90"/>
      <c r="H11942" s="1"/>
      <c r="I11942" s="1"/>
      <c r="J11942" s="1"/>
      <c r="K11942" s="1"/>
      <c r="L11942" s="1"/>
      <c r="M11942" s="1"/>
    </row>
    <row r="11943" spans="1:13" ht="18.75" customHeight="1">
      <c r="A11943" s="22" t="s">
        <v>49</v>
      </c>
      <c r="B11943" s="91" t="str">
        <f>IF((SCH!$B$2=""),"",SCH!$B$2)</f>
        <v/>
      </c>
      <c r="C11943" s="91"/>
      <c r="D11943" s="91"/>
      <c r="E11943" s="92"/>
    </row>
    <row r="11944" spans="1:13" ht="18.75" customHeight="1">
      <c r="A11944" s="23" t="s">
        <v>50</v>
      </c>
      <c r="B11944" s="82" t="str">
        <f>IF((SCH!$B$3=""),"",SCH!$B$3)</f>
        <v/>
      </c>
      <c r="C11944" s="82"/>
      <c r="D11944" s="82"/>
      <c r="E11944" s="83"/>
    </row>
    <row r="11945" spans="1:13" ht="18.75" customHeight="1">
      <c r="A11945" s="23" t="s">
        <v>56</v>
      </c>
      <c r="B11945" s="46" t="str">
        <f>IF((SCH!$B$4=""),"",SCH!$B$4)</f>
        <v/>
      </c>
      <c r="C11945" s="24" t="s">
        <v>57</v>
      </c>
      <c r="D11945" s="82" t="str">
        <f>IF((SCH!$B$5=""),"",SCH!$B$5)</f>
        <v/>
      </c>
      <c r="E11945" s="83"/>
    </row>
    <row r="11946" spans="1:13" ht="18.75" customHeight="1">
      <c r="A11946" s="23" t="s">
        <v>51</v>
      </c>
      <c r="B11946" s="82" t="str">
        <f>IF((SCH!$B$6=""),"",SCH!$B$6)</f>
        <v/>
      </c>
      <c r="C11946" s="82"/>
      <c r="D11946" s="82"/>
      <c r="E11946" s="83"/>
    </row>
    <row r="11947" spans="1:13" ht="18.75" customHeight="1">
      <c r="A11947" s="23" t="s">
        <v>52</v>
      </c>
      <c r="B11947" s="82" t="str">
        <f>IF((SCH!$B$7=""),"",SCH!$B$7)</f>
        <v/>
      </c>
      <c r="C11947" s="82"/>
      <c r="D11947" s="82"/>
      <c r="E11947" s="83"/>
    </row>
    <row r="11948" spans="1:13" ht="18.75" customHeight="1">
      <c r="A11948" s="25" t="s">
        <v>53</v>
      </c>
      <c r="B11948" s="84" t="str">
        <f>IF((SCH!$B$8=""),"",SCH!$B$8)</f>
        <v/>
      </c>
      <c r="C11948" s="84"/>
      <c r="D11948" s="84"/>
      <c r="E11948" s="85"/>
    </row>
    <row r="11949" spans="1:13" ht="26.25" customHeight="1">
      <c r="A11949" s="86" t="s">
        <v>36</v>
      </c>
      <c r="B11949" s="86"/>
      <c r="C11949" s="86"/>
      <c r="D11949" s="86"/>
      <c r="E11949" s="86"/>
    </row>
    <row r="11950" spans="1:13" s="21" customFormat="1" ht="15" customHeight="1">
      <c r="A11950" s="87" t="s">
        <v>37</v>
      </c>
      <c r="B11950" s="87"/>
      <c r="C11950" s="87"/>
      <c r="D11950" s="87"/>
      <c r="E11950" s="87"/>
      <c r="H11950" s="1"/>
      <c r="I11950" s="1"/>
      <c r="J11950" s="1"/>
      <c r="K11950" s="1"/>
      <c r="L11950" s="1"/>
      <c r="M11950" s="1"/>
    </row>
    <row r="11951" spans="1:13" s="21" customFormat="1">
      <c r="A11951" s="88" t="s">
        <v>38</v>
      </c>
      <c r="B11951" s="88"/>
      <c r="C11951" s="88"/>
      <c r="D11951" s="88"/>
      <c r="E11951" s="88"/>
      <c r="H11951" s="1"/>
      <c r="I11951" s="1"/>
      <c r="J11951" s="1"/>
      <c r="K11951" s="1"/>
      <c r="L11951" s="1"/>
      <c r="M11951" s="1"/>
    </row>
    <row r="11952" spans="1:13" ht="26.25" customHeight="1">
      <c r="A11952" s="72" t="s">
        <v>39</v>
      </c>
      <c r="B11952" s="72"/>
      <c r="C11952" s="72"/>
      <c r="D11952" s="72"/>
      <c r="E11952" s="72"/>
    </row>
    <row r="11953" spans="1:5" ht="23.25">
      <c r="A11953" s="5" t="s">
        <v>45</v>
      </c>
      <c r="B11953" s="45">
        <f>VLOOKUP($I11941,DATA!$A$1:$V$200,2,FALSE)</f>
        <v>0</v>
      </c>
      <c r="C11953" s="43" t="s">
        <v>48</v>
      </c>
      <c r="D11953" s="81">
        <f>VLOOKUP($I11941,DATA!$A$1:$V$200,3,FALSE)</f>
        <v>0</v>
      </c>
      <c r="E11953" s="81"/>
    </row>
    <row r="11954" spans="1:5" ht="23.25">
      <c r="A11954" s="5" t="s">
        <v>46</v>
      </c>
      <c r="B11954" s="79">
        <f>VLOOKUP($I11941,DATA!$A$1:$V$200,4,FALSE)</f>
        <v>0</v>
      </c>
      <c r="C11954" s="79"/>
      <c r="D11954" s="79"/>
      <c r="E11954" s="79"/>
    </row>
    <row r="11955" spans="1:5" ht="23.25">
      <c r="A11955" s="5" t="s">
        <v>47</v>
      </c>
      <c r="B11955" s="79">
        <f>VLOOKUP($I11941,DATA!$A$1:$V$200,5,FALSE)</f>
        <v>0</v>
      </c>
      <c r="C11955" s="79"/>
      <c r="D11955" s="79"/>
      <c r="E11955" s="79"/>
    </row>
    <row r="11956" spans="1:5" ht="23.25" customHeight="1">
      <c r="A11956" s="5" t="s">
        <v>40</v>
      </c>
      <c r="B11956" s="79">
        <f>VLOOKUP($I11941,DATA!$A$1:$V$200,6,FALSE)</f>
        <v>0</v>
      </c>
      <c r="C11956" s="79"/>
      <c r="D11956" s="79"/>
      <c r="E11956" s="79"/>
    </row>
    <row r="11957" spans="1:5" ht="23.25" customHeight="1">
      <c r="A11957" s="5" t="s">
        <v>41</v>
      </c>
      <c r="B11957" s="79">
        <f>VLOOKUP($I11941,DATA!$A$1:$V$200,7,FALSE)</f>
        <v>0</v>
      </c>
      <c r="C11957" s="79"/>
      <c r="D11957" s="79"/>
      <c r="E11957" s="79"/>
    </row>
    <row r="11958" spans="1:5" ht="23.25" customHeight="1">
      <c r="A11958" s="5" t="s">
        <v>42</v>
      </c>
      <c r="B11958" s="79">
        <f>VLOOKUP($I11941,DATA!$A$1:$V$200,8,FALSE)</f>
        <v>0</v>
      </c>
      <c r="C11958" s="79"/>
      <c r="D11958" s="79"/>
      <c r="E11958" s="79"/>
    </row>
    <row r="11959" spans="1:5" ht="25.5">
      <c r="A11959" s="5" t="s">
        <v>43</v>
      </c>
      <c r="B11959" s="79">
        <f>VLOOKUP($I11941,DATA!$A$1:$V$200,9,FALSE)</f>
        <v>0</v>
      </c>
      <c r="C11959" s="79"/>
      <c r="D11959" s="79"/>
      <c r="E11959" s="79"/>
    </row>
    <row r="11960" spans="1:5" ht="22.5" customHeight="1">
      <c r="A11960" s="80" t="s">
        <v>44</v>
      </c>
      <c r="B11960" s="80"/>
      <c r="C11960" s="80"/>
      <c r="D11960" s="80"/>
      <c r="E11960" s="80"/>
    </row>
    <row r="11961" spans="1:5" ht="18.75" customHeight="1">
      <c r="A11961" s="72" t="s">
        <v>58</v>
      </c>
      <c r="B11961" s="72"/>
      <c r="C11961" s="72"/>
      <c r="D11961" s="72"/>
      <c r="E11961" s="72"/>
    </row>
    <row r="11962" spans="1:5" ht="22.5" customHeight="1">
      <c r="A11962" s="26" t="s">
        <v>74</v>
      </c>
    </row>
    <row r="11963" spans="1:5" ht="18" customHeight="1">
      <c r="A11963" s="44" t="s">
        <v>59</v>
      </c>
      <c r="B11963" s="73" t="s">
        <v>60</v>
      </c>
      <c r="C11963" s="74"/>
      <c r="D11963" s="73" t="s">
        <v>61</v>
      </c>
      <c r="E11963" s="74"/>
    </row>
    <row r="11964" spans="1:5" ht="37.5" customHeight="1">
      <c r="A11964" s="28" t="s">
        <v>62</v>
      </c>
      <c r="B11964" s="65" t="e">
        <f t="shared" ref="B11964" si="4249">HLOOKUP(D11964,$I$23:$M$32,2,FALSE)</f>
        <v>#N/A</v>
      </c>
      <c r="C11964" s="66"/>
      <c r="D11964" s="68">
        <f>VLOOKUP($I11941,DATA!$A$1:$V$200,10,FALSE)</f>
        <v>0</v>
      </c>
      <c r="E11964" s="69"/>
    </row>
    <row r="11965" spans="1:5" ht="37.5" customHeight="1">
      <c r="A11965" s="28" t="s">
        <v>63</v>
      </c>
      <c r="B11965" s="65" t="e">
        <f t="shared" ref="B11965" si="4250">HLOOKUP(D11964,$I$23:$M$32,3,FALSE)</f>
        <v>#N/A</v>
      </c>
      <c r="C11965" s="66"/>
      <c r="D11965" s="68">
        <f>VLOOKUP($I11941,DATA!$A$1:$V$200,11,FALSE)</f>
        <v>0</v>
      </c>
      <c r="E11965" s="69"/>
    </row>
    <row r="11966" spans="1:5" ht="37.5" customHeight="1">
      <c r="A11966" s="28" t="s">
        <v>64</v>
      </c>
      <c r="B11966" s="65" t="e">
        <f t="shared" ref="B11966" si="4251">HLOOKUP(D11964,$I$23:$M$32,4,FALSE)</f>
        <v>#N/A</v>
      </c>
      <c r="C11966" s="66"/>
      <c r="D11966" s="68">
        <f>VLOOKUP($I11941,DATA!$A$1:$V$200,12,FALSE)</f>
        <v>0</v>
      </c>
      <c r="E11966" s="69"/>
    </row>
    <row r="11967" spans="1:5" ht="21.75" customHeight="1">
      <c r="A11967" s="26" t="s">
        <v>75</v>
      </c>
    </row>
    <row r="11968" spans="1:5" ht="18" customHeight="1">
      <c r="A11968" s="75" t="s">
        <v>65</v>
      </c>
      <c r="B11968" s="73" t="s">
        <v>60</v>
      </c>
      <c r="C11968" s="74"/>
      <c r="D11968" s="73" t="s">
        <v>61</v>
      </c>
      <c r="E11968" s="74"/>
    </row>
    <row r="11969" spans="1:13" ht="37.5" customHeight="1">
      <c r="A11969" s="76"/>
      <c r="B11969" s="65" t="e">
        <f t="shared" ref="B11969" si="4252">HLOOKUP(D11964,$I$23:$M$32,5,FALSE)</f>
        <v>#N/A</v>
      </c>
      <c r="C11969" s="66"/>
      <c r="D11969" s="68">
        <f>VLOOKUP($I11941,DATA!$A$1:$V$200,13,FALSE)</f>
        <v>0</v>
      </c>
      <c r="E11969" s="69"/>
    </row>
    <row r="11970" spans="1:13" ht="22.5" customHeight="1">
      <c r="A11970" s="26" t="s">
        <v>76</v>
      </c>
    </row>
    <row r="11971" spans="1:13" ht="18" customHeight="1">
      <c r="A11971" s="77" t="s">
        <v>66</v>
      </c>
      <c r="B11971" s="73" t="s">
        <v>60</v>
      </c>
      <c r="C11971" s="74"/>
      <c r="D11971" s="73" t="s">
        <v>61</v>
      </c>
      <c r="E11971" s="74"/>
    </row>
    <row r="11972" spans="1:13" ht="37.5" customHeight="1">
      <c r="A11972" s="78"/>
      <c r="B11972" s="65" t="e">
        <f t="shared" ref="B11972" si="4253">HLOOKUP(D11964,$I$23:$M$32,6,FALSE)</f>
        <v>#N/A</v>
      </c>
      <c r="C11972" s="66"/>
      <c r="D11972" s="68">
        <f>VLOOKUP($I11941,DATA!$A$1:$V$200,14,FALSE)</f>
        <v>0</v>
      </c>
      <c r="E11972" s="69"/>
    </row>
    <row r="11973" spans="1:13" ht="22.5" customHeight="1">
      <c r="A11973" s="26" t="s">
        <v>77</v>
      </c>
    </row>
    <row r="11974" spans="1:13" ht="30" customHeight="1">
      <c r="A11974" s="27" t="s">
        <v>67</v>
      </c>
      <c r="B11974" s="73" t="s">
        <v>60</v>
      </c>
      <c r="C11974" s="74"/>
      <c r="D11974" s="73" t="s">
        <v>61</v>
      </c>
      <c r="E11974" s="74"/>
    </row>
    <row r="11975" spans="1:13" ht="37.5" customHeight="1">
      <c r="A11975" s="28" t="s">
        <v>68</v>
      </c>
      <c r="B11975" s="65" t="e">
        <f t="shared" ref="B11975" si="4254">HLOOKUP(D11964,$I$23:$M$32,7,FALSE)</f>
        <v>#N/A</v>
      </c>
      <c r="C11975" s="66"/>
      <c r="D11975" s="68">
        <f>VLOOKUP($I11941,DATA!$A$1:$V$200,15,FALSE)</f>
        <v>0</v>
      </c>
      <c r="E11975" s="69"/>
    </row>
    <row r="11976" spans="1:13" ht="37.5" customHeight="1">
      <c r="A11976" s="28" t="s">
        <v>69</v>
      </c>
      <c r="B11976" s="65" t="e">
        <f t="shared" ref="B11976" si="4255">HLOOKUP(D11964,$I$23:$M$32,8,FALSE)</f>
        <v>#N/A</v>
      </c>
      <c r="C11976" s="66"/>
      <c r="D11976" s="68">
        <f>VLOOKUP($I11941,DATA!$A$1:$V$200,16,FALSE)</f>
        <v>0</v>
      </c>
      <c r="E11976" s="69"/>
    </row>
    <row r="11977" spans="1:13" ht="45" customHeight="1">
      <c r="A11977" s="29" t="s">
        <v>70</v>
      </c>
      <c r="B11977" s="65" t="e">
        <f t="shared" ref="B11977" si="4256">HLOOKUP(D11964,$I$23:$M$32,9,FALSE)</f>
        <v>#N/A</v>
      </c>
      <c r="C11977" s="66"/>
      <c r="D11977" s="68">
        <f>VLOOKUP($I11941,DATA!$A$1:$V$200,17,FALSE)</f>
        <v>0</v>
      </c>
      <c r="E11977" s="69"/>
    </row>
    <row r="11978" spans="1:13" ht="37.5" customHeight="1">
      <c r="A11978" s="28" t="s">
        <v>71</v>
      </c>
      <c r="B11978" s="65" t="e">
        <f t="shared" ref="B11978" si="4257">HLOOKUP(D11964,$I$23:$M$32,10,FALSE)</f>
        <v>#N/A</v>
      </c>
      <c r="C11978" s="66"/>
      <c r="D11978" s="68">
        <f>VLOOKUP($I11941,DATA!$A$1:$V$200,18,FALSE)</f>
        <v>0</v>
      </c>
      <c r="E11978" s="69"/>
    </row>
    <row r="11979" spans="1:13" ht="37.5" customHeight="1">
      <c r="A11979" s="30"/>
      <c r="B11979" s="31"/>
      <c r="C11979" s="31"/>
      <c r="D11979" s="32"/>
      <c r="E11979" s="32"/>
    </row>
    <row r="11980" spans="1:13" ht="18.75" customHeight="1">
      <c r="A11980" s="72" t="s">
        <v>72</v>
      </c>
      <c r="B11980" s="72"/>
      <c r="C11980" s="72"/>
      <c r="D11980" s="72"/>
      <c r="E11980" s="72"/>
    </row>
    <row r="11981" spans="1:13" ht="22.5" customHeight="1">
      <c r="A11981" s="26" t="s">
        <v>78</v>
      </c>
    </row>
    <row r="11982" spans="1:13" ht="30" customHeight="1">
      <c r="A11982" s="27" t="s">
        <v>73</v>
      </c>
      <c r="B11982" s="73" t="s">
        <v>60</v>
      </c>
      <c r="C11982" s="74"/>
      <c r="D11982" s="73" t="s">
        <v>61</v>
      </c>
      <c r="E11982" s="74"/>
      <c r="I11982" s="1" t="s">
        <v>26</v>
      </c>
      <c r="J11982" s="1" t="s">
        <v>25</v>
      </c>
      <c r="K11982" s="1" t="s">
        <v>194</v>
      </c>
      <c r="L11982" s="1" t="s">
        <v>195</v>
      </c>
      <c r="M11982" s="1" t="s">
        <v>196</v>
      </c>
    </row>
    <row r="11983" spans="1:13" ht="52.5" customHeight="1">
      <c r="A11983" s="29" t="str">
        <f>GRD!$L$4</f>
        <v>SELECT</v>
      </c>
      <c r="B11983" s="65" t="e">
        <f t="shared" ref="B11983:B11984" si="4258">HLOOKUP(D11983,$I$42:$M$44,$G11983,FALSE)</f>
        <v>#N/A</v>
      </c>
      <c r="C11983" s="66"/>
      <c r="D11983" s="68">
        <f>VLOOKUP($I11941,DATA!$A$1:$V$200,19,FALSE)</f>
        <v>0</v>
      </c>
      <c r="E11983" s="69"/>
      <c r="G11983" s="1">
        <v>2</v>
      </c>
      <c r="H11983" s="1" t="str">
        <f t="shared" ref="H11983:H11984" si="4259">A11983</f>
        <v>SELECT</v>
      </c>
      <c r="I11983" s="1" t="e">
        <f t="shared" ref="I11983:I11984" si="4260">VLOOKUP($H11983,$H$3:$M$15,2,FALSE)</f>
        <v>#N/A</v>
      </c>
      <c r="J11983" s="1" t="e">
        <f t="shared" ref="J11983:J11984" si="4261">VLOOKUP($H11983,$H$3:$M$15,3,FALSE)</f>
        <v>#N/A</v>
      </c>
      <c r="K11983" s="1" t="e">
        <f t="shared" ref="K11983:K11984" si="4262">VLOOKUP($H11983,$H$3:$M$15,4,FALSE)</f>
        <v>#N/A</v>
      </c>
      <c r="L11983" s="1" t="e">
        <f t="shared" ref="L11983:L11984" si="4263">VLOOKUP($H11983,$H$3:$M$15,5,FALSE)</f>
        <v>#N/A</v>
      </c>
      <c r="M11983" s="1" t="e">
        <f t="shared" ref="M11983:M11984" si="4264">VLOOKUP($H11983,$H$3:$M$15,6,FALSE)</f>
        <v>#N/A</v>
      </c>
    </row>
    <row r="11984" spans="1:13" ht="52.5" customHeight="1">
      <c r="A11984" s="29" t="str">
        <f>GRD!$M$4</f>
        <v>SELECT</v>
      </c>
      <c r="B11984" s="65" t="e">
        <f t="shared" si="4258"/>
        <v>#N/A</v>
      </c>
      <c r="C11984" s="66"/>
      <c r="D11984" s="68">
        <f>VLOOKUP($I11941,DATA!$A$1:$V$200,20,FALSE)</f>
        <v>0</v>
      </c>
      <c r="E11984" s="69"/>
      <c r="G11984" s="1">
        <v>3</v>
      </c>
      <c r="H11984" s="1" t="str">
        <f t="shared" si="4259"/>
        <v>SELECT</v>
      </c>
      <c r="I11984" s="1" t="e">
        <f t="shared" si="4260"/>
        <v>#N/A</v>
      </c>
      <c r="J11984" s="1" t="e">
        <f t="shared" si="4261"/>
        <v>#N/A</v>
      </c>
      <c r="K11984" s="1" t="e">
        <f t="shared" si="4262"/>
        <v>#N/A</v>
      </c>
      <c r="L11984" s="1" t="e">
        <f t="shared" si="4263"/>
        <v>#N/A</v>
      </c>
      <c r="M11984" s="1" t="e">
        <f t="shared" si="4264"/>
        <v>#N/A</v>
      </c>
    </row>
    <row r="11985" spans="1:13" ht="37.5" customHeight="1">
      <c r="A11985" s="70" t="s">
        <v>79</v>
      </c>
      <c r="B11985" s="70"/>
      <c r="C11985" s="70"/>
      <c r="D11985" s="70"/>
      <c r="E11985" s="70"/>
    </row>
    <row r="11986" spans="1:13" ht="12" customHeight="1">
      <c r="A11986" s="33"/>
      <c r="B11986" s="33"/>
      <c r="C11986" s="33"/>
      <c r="D11986" s="33"/>
      <c r="E11986" s="33"/>
    </row>
    <row r="11987" spans="1:13" ht="30" customHeight="1">
      <c r="A11987" s="27" t="s">
        <v>73</v>
      </c>
      <c r="B11987" s="71" t="s">
        <v>60</v>
      </c>
      <c r="C11987" s="71"/>
      <c r="D11987" s="71" t="s">
        <v>61</v>
      </c>
      <c r="E11987" s="71"/>
      <c r="I11987" s="1" t="s">
        <v>26</v>
      </c>
      <c r="J11987" s="1" t="s">
        <v>25</v>
      </c>
      <c r="K11987" s="1" t="s">
        <v>194</v>
      </c>
      <c r="L11987" s="1" t="s">
        <v>195</v>
      </c>
      <c r="M11987" s="1" t="s">
        <v>196</v>
      </c>
    </row>
    <row r="11988" spans="1:13" ht="52.5" customHeight="1">
      <c r="A11988" s="29" t="str">
        <f>GRD!$N$4</f>
        <v>SELECT</v>
      </c>
      <c r="B11988" s="65" t="e">
        <f t="shared" ref="B11988:B11989" si="4265">HLOOKUP(D11988,$I$47:$M$49,$G11988,FALSE)</f>
        <v>#N/A</v>
      </c>
      <c r="C11988" s="66"/>
      <c r="D11988" s="67">
        <f>VLOOKUP($I11941,DATA!$A$1:$V$200,21,FALSE)</f>
        <v>0</v>
      </c>
      <c r="E11988" s="67"/>
      <c r="G11988" s="1">
        <v>2</v>
      </c>
      <c r="H11988" s="1" t="str">
        <f t="shared" ref="H11988:H11989" si="4266">A11988</f>
        <v>SELECT</v>
      </c>
      <c r="I11988" s="1" t="e">
        <f t="shared" si="4243"/>
        <v>#N/A</v>
      </c>
      <c r="J11988" s="1" t="e">
        <f t="shared" si="4244"/>
        <v>#N/A</v>
      </c>
      <c r="K11988" s="1" t="e">
        <f t="shared" si="4245"/>
        <v>#N/A</v>
      </c>
      <c r="L11988" s="1" t="e">
        <f t="shared" si="4246"/>
        <v>#N/A</v>
      </c>
      <c r="M11988" s="1" t="e">
        <f t="shared" si="4247"/>
        <v>#N/A</v>
      </c>
    </row>
    <row r="11989" spans="1:13" ht="52.5" customHeight="1">
      <c r="A11989" s="29" t="str">
        <f>GRD!$O$4</f>
        <v>SELECT</v>
      </c>
      <c r="B11989" s="65" t="e">
        <f t="shared" si="4265"/>
        <v>#N/A</v>
      </c>
      <c r="C11989" s="66"/>
      <c r="D11989" s="67">
        <f>VLOOKUP($I11941,DATA!$A$1:$V$200,22,FALSE)</f>
        <v>0</v>
      </c>
      <c r="E11989" s="67"/>
      <c r="G11989" s="1">
        <v>3</v>
      </c>
      <c r="H11989" s="1" t="str">
        <f t="shared" si="4266"/>
        <v>SELECT</v>
      </c>
      <c r="I11989" s="1" t="e">
        <f t="shared" si="4243"/>
        <v>#N/A</v>
      </c>
      <c r="J11989" s="1" t="e">
        <f t="shared" si="4244"/>
        <v>#N/A</v>
      </c>
      <c r="K11989" s="1" t="e">
        <f t="shared" si="4245"/>
        <v>#N/A</v>
      </c>
      <c r="L11989" s="1" t="e">
        <f t="shared" si="4246"/>
        <v>#N/A</v>
      </c>
      <c r="M11989" s="1" t="e">
        <f t="shared" si="4247"/>
        <v>#N/A</v>
      </c>
    </row>
    <row r="11995" spans="1:13">
      <c r="A11995" s="64" t="s">
        <v>80</v>
      </c>
      <c r="B11995" s="64"/>
      <c r="C11995" s="64" t="s">
        <v>81</v>
      </c>
      <c r="D11995" s="64"/>
      <c r="E11995" s="64"/>
    </row>
    <row r="11996" spans="1:13">
      <c r="C11996" s="64" t="s">
        <v>82</v>
      </c>
      <c r="D11996" s="64"/>
      <c r="E11996" s="64"/>
    </row>
    <row r="11997" spans="1:13">
      <c r="A11997" s="1" t="s">
        <v>84</v>
      </c>
    </row>
    <row r="11999" spans="1:13">
      <c r="A11999" s="1" t="s">
        <v>83</v>
      </c>
    </row>
  </sheetData>
  <sheetProtection password="CC3D" sheet="1" objects="1" scenarios="1"/>
  <mergeCells count="13200">
    <mergeCell ref="B28:C28"/>
    <mergeCell ref="D28:E28"/>
    <mergeCell ref="B29:C29"/>
    <mergeCell ref="D29:E29"/>
    <mergeCell ref="A28:A29"/>
    <mergeCell ref="A31:A32"/>
    <mergeCell ref="B31:C31"/>
    <mergeCell ref="D31:E31"/>
    <mergeCell ref="B32:C32"/>
    <mergeCell ref="D32:E32"/>
    <mergeCell ref="A20:E20"/>
    <mergeCell ref="D23:E23"/>
    <mergeCell ref="D24:E24"/>
    <mergeCell ref="D25:E25"/>
    <mergeCell ref="D26:E26"/>
    <mergeCell ref="B23:C23"/>
    <mergeCell ref="B24:C24"/>
    <mergeCell ref="B25:C25"/>
    <mergeCell ref="B26:C26"/>
    <mergeCell ref="A21:E21"/>
    <mergeCell ref="B14:E14"/>
    <mergeCell ref="B15:E15"/>
    <mergeCell ref="B16:E16"/>
    <mergeCell ref="B17:E17"/>
    <mergeCell ref="B18:E18"/>
    <mergeCell ref="B19:E19"/>
    <mergeCell ref="A1:E1"/>
    <mergeCell ref="A2:E2"/>
    <mergeCell ref="A9:E9"/>
    <mergeCell ref="A10:E10"/>
    <mergeCell ref="A11:E11"/>
    <mergeCell ref="A12:E12"/>
    <mergeCell ref="B4:E4"/>
    <mergeCell ref="B6:E6"/>
    <mergeCell ref="B7:E7"/>
    <mergeCell ref="B8:E8"/>
    <mergeCell ref="D5:E5"/>
    <mergeCell ref="D13:E13"/>
    <mergeCell ref="B3:E3"/>
    <mergeCell ref="D65:E65"/>
    <mergeCell ref="B66:E66"/>
    <mergeCell ref="B67:E67"/>
    <mergeCell ref="B68:E68"/>
    <mergeCell ref="A69:E69"/>
    <mergeCell ref="A70:E70"/>
    <mergeCell ref="C56:E56"/>
    <mergeCell ref="A55:B55"/>
    <mergeCell ref="A61:E61"/>
    <mergeCell ref="A62:E62"/>
    <mergeCell ref="B63:E63"/>
    <mergeCell ref="B64:E64"/>
    <mergeCell ref="B48:C48"/>
    <mergeCell ref="D48:E48"/>
    <mergeCell ref="B49:C49"/>
    <mergeCell ref="D49:E49"/>
    <mergeCell ref="A45:E45"/>
    <mergeCell ref="C55:E55"/>
    <mergeCell ref="B43:C43"/>
    <mergeCell ref="D43:E43"/>
    <mergeCell ref="B44:C44"/>
    <mergeCell ref="D44:E44"/>
    <mergeCell ref="A40:E40"/>
    <mergeCell ref="B47:C47"/>
    <mergeCell ref="D47:E47"/>
    <mergeCell ref="B38:C38"/>
    <mergeCell ref="D38:E38"/>
    <mergeCell ref="B36:C36"/>
    <mergeCell ref="D36:E36"/>
    <mergeCell ref="B42:C42"/>
    <mergeCell ref="D42:E42"/>
    <mergeCell ref="B34:C34"/>
    <mergeCell ref="D34:E34"/>
    <mergeCell ref="B35:C35"/>
    <mergeCell ref="D35:E35"/>
    <mergeCell ref="B37:C37"/>
    <mergeCell ref="D37:E37"/>
    <mergeCell ref="B94:C94"/>
    <mergeCell ref="D94:E94"/>
    <mergeCell ref="B95:C95"/>
    <mergeCell ref="D95:E95"/>
    <mergeCell ref="B96:C96"/>
    <mergeCell ref="D96:E96"/>
    <mergeCell ref="A88:A89"/>
    <mergeCell ref="B88:C88"/>
    <mergeCell ref="D88:E88"/>
    <mergeCell ref="B89:C89"/>
    <mergeCell ref="D89:E89"/>
    <mergeCell ref="A91:A92"/>
    <mergeCell ref="B91:C91"/>
    <mergeCell ref="D91:E91"/>
    <mergeCell ref="B92:C92"/>
    <mergeCell ref="D92:E92"/>
    <mergeCell ref="B84:C84"/>
    <mergeCell ref="D84:E84"/>
    <mergeCell ref="B85:C85"/>
    <mergeCell ref="D85:E85"/>
    <mergeCell ref="B86:C86"/>
    <mergeCell ref="D86:E86"/>
    <mergeCell ref="B77:E77"/>
    <mergeCell ref="B78:E78"/>
    <mergeCell ref="B79:E79"/>
    <mergeCell ref="A80:E80"/>
    <mergeCell ref="A81:E81"/>
    <mergeCell ref="B83:C83"/>
    <mergeCell ref="D83:E83"/>
    <mergeCell ref="A71:E71"/>
    <mergeCell ref="A72:E72"/>
    <mergeCell ref="D73:E73"/>
    <mergeCell ref="B74:E74"/>
    <mergeCell ref="B75:E75"/>
    <mergeCell ref="B76:E76"/>
    <mergeCell ref="A132:E132"/>
    <mergeCell ref="D133:E133"/>
    <mergeCell ref="B134:E134"/>
    <mergeCell ref="B135:E135"/>
    <mergeCell ref="B136:E136"/>
    <mergeCell ref="B137:E137"/>
    <mergeCell ref="B126:E126"/>
    <mergeCell ref="B127:E127"/>
    <mergeCell ref="B128:E128"/>
    <mergeCell ref="A129:E129"/>
    <mergeCell ref="A130:E130"/>
    <mergeCell ref="A131:E131"/>
    <mergeCell ref="C116:E116"/>
    <mergeCell ref="A121:E121"/>
    <mergeCell ref="A122:E122"/>
    <mergeCell ref="B123:E123"/>
    <mergeCell ref="B124:E124"/>
    <mergeCell ref="D125:E125"/>
    <mergeCell ref="B108:C108"/>
    <mergeCell ref="D108:E108"/>
    <mergeCell ref="B109:C109"/>
    <mergeCell ref="D109:E109"/>
    <mergeCell ref="A115:B115"/>
    <mergeCell ref="C115:E115"/>
    <mergeCell ref="B103:C103"/>
    <mergeCell ref="D103:E103"/>
    <mergeCell ref="B104:C104"/>
    <mergeCell ref="D104:E104"/>
    <mergeCell ref="A105:E105"/>
    <mergeCell ref="B107:C107"/>
    <mergeCell ref="D107:E107"/>
    <mergeCell ref="B97:C97"/>
    <mergeCell ref="D97:E97"/>
    <mergeCell ref="B98:C98"/>
    <mergeCell ref="D98:E98"/>
    <mergeCell ref="A100:E100"/>
    <mergeCell ref="B102:C102"/>
    <mergeCell ref="D102:E102"/>
    <mergeCell ref="B157:C157"/>
    <mergeCell ref="D157:E157"/>
    <mergeCell ref="B158:C158"/>
    <mergeCell ref="D158:E158"/>
    <mergeCell ref="A160:E160"/>
    <mergeCell ref="B162:C162"/>
    <mergeCell ref="D162:E162"/>
    <mergeCell ref="B154:C154"/>
    <mergeCell ref="D154:E154"/>
    <mergeCell ref="B155:C155"/>
    <mergeCell ref="D155:E155"/>
    <mergeCell ref="B156:C156"/>
    <mergeCell ref="D156:E156"/>
    <mergeCell ref="A148:A149"/>
    <mergeCell ref="B148:C148"/>
    <mergeCell ref="D148:E148"/>
    <mergeCell ref="B149:C149"/>
    <mergeCell ref="D149:E149"/>
    <mergeCell ref="A151:A152"/>
    <mergeCell ref="B151:C151"/>
    <mergeCell ref="D151:E151"/>
    <mergeCell ref="B152:C152"/>
    <mergeCell ref="D152:E152"/>
    <mergeCell ref="B144:C144"/>
    <mergeCell ref="D144:E144"/>
    <mergeCell ref="B145:C145"/>
    <mergeCell ref="D145:E145"/>
    <mergeCell ref="B146:C146"/>
    <mergeCell ref="D146:E146"/>
    <mergeCell ref="B138:E138"/>
    <mergeCell ref="B139:E139"/>
    <mergeCell ref="A140:E140"/>
    <mergeCell ref="A141:E141"/>
    <mergeCell ref="B143:C143"/>
    <mergeCell ref="D143:E143"/>
    <mergeCell ref="B198:E198"/>
    <mergeCell ref="B199:E199"/>
    <mergeCell ref="A200:E200"/>
    <mergeCell ref="A201:E201"/>
    <mergeCell ref="B203:C203"/>
    <mergeCell ref="D203:E203"/>
    <mergeCell ref="A192:E192"/>
    <mergeCell ref="D193:E193"/>
    <mergeCell ref="B194:E194"/>
    <mergeCell ref="B195:E195"/>
    <mergeCell ref="B196:E196"/>
    <mergeCell ref="B197:E197"/>
    <mergeCell ref="B186:E186"/>
    <mergeCell ref="B187:E187"/>
    <mergeCell ref="B188:E188"/>
    <mergeCell ref="A189:E189"/>
    <mergeCell ref="A190:E190"/>
    <mergeCell ref="A191:E191"/>
    <mergeCell ref="C176:E176"/>
    <mergeCell ref="A181:E181"/>
    <mergeCell ref="A182:E182"/>
    <mergeCell ref="B183:E183"/>
    <mergeCell ref="B184:E184"/>
    <mergeCell ref="D185:E185"/>
    <mergeCell ref="B168:C168"/>
    <mergeCell ref="D168:E168"/>
    <mergeCell ref="B169:C169"/>
    <mergeCell ref="D169:E169"/>
    <mergeCell ref="A175:B175"/>
    <mergeCell ref="C175:E175"/>
    <mergeCell ref="B163:C163"/>
    <mergeCell ref="D163:E163"/>
    <mergeCell ref="B164:C164"/>
    <mergeCell ref="D164:E164"/>
    <mergeCell ref="A165:E165"/>
    <mergeCell ref="B167:C167"/>
    <mergeCell ref="D167:E167"/>
    <mergeCell ref="B223:C223"/>
    <mergeCell ref="D223:E223"/>
    <mergeCell ref="B224:C224"/>
    <mergeCell ref="D224:E224"/>
    <mergeCell ref="A225:E225"/>
    <mergeCell ref="B227:C227"/>
    <mergeCell ref="D227:E227"/>
    <mergeCell ref="B217:C217"/>
    <mergeCell ref="D217:E217"/>
    <mergeCell ref="B218:C218"/>
    <mergeCell ref="D218:E218"/>
    <mergeCell ref="A220:E220"/>
    <mergeCell ref="B222:C222"/>
    <mergeCell ref="D222:E222"/>
    <mergeCell ref="B214:C214"/>
    <mergeCell ref="D214:E214"/>
    <mergeCell ref="B215:C215"/>
    <mergeCell ref="D215:E215"/>
    <mergeCell ref="B216:C216"/>
    <mergeCell ref="D216:E216"/>
    <mergeCell ref="A208:A209"/>
    <mergeCell ref="B208:C208"/>
    <mergeCell ref="D208:E208"/>
    <mergeCell ref="B209:C209"/>
    <mergeCell ref="D209:E209"/>
    <mergeCell ref="A211:A212"/>
    <mergeCell ref="B211:C211"/>
    <mergeCell ref="D211:E211"/>
    <mergeCell ref="B212:C212"/>
    <mergeCell ref="D212:E212"/>
    <mergeCell ref="B204:C204"/>
    <mergeCell ref="D204:E204"/>
    <mergeCell ref="B205:C205"/>
    <mergeCell ref="D205:E205"/>
    <mergeCell ref="B206:C206"/>
    <mergeCell ref="D206:E206"/>
    <mergeCell ref="B264:C264"/>
    <mergeCell ref="D264:E264"/>
    <mergeCell ref="B265:C265"/>
    <mergeCell ref="D265:E265"/>
    <mergeCell ref="B266:C266"/>
    <mergeCell ref="D266:E266"/>
    <mergeCell ref="B258:E258"/>
    <mergeCell ref="B259:E259"/>
    <mergeCell ref="A260:E260"/>
    <mergeCell ref="A261:E261"/>
    <mergeCell ref="B263:C263"/>
    <mergeCell ref="D263:E263"/>
    <mergeCell ref="A252:E252"/>
    <mergeCell ref="D253:E253"/>
    <mergeCell ref="B254:E254"/>
    <mergeCell ref="B255:E255"/>
    <mergeCell ref="B256:E256"/>
    <mergeCell ref="B257:E257"/>
    <mergeCell ref="B246:E246"/>
    <mergeCell ref="B247:E247"/>
    <mergeCell ref="B248:E248"/>
    <mergeCell ref="A249:E249"/>
    <mergeCell ref="A250:E250"/>
    <mergeCell ref="A251:E251"/>
    <mergeCell ref="C236:E236"/>
    <mergeCell ref="A241:E241"/>
    <mergeCell ref="A242:E242"/>
    <mergeCell ref="B243:E243"/>
    <mergeCell ref="B244:E244"/>
    <mergeCell ref="D245:E245"/>
    <mergeCell ref="B228:C228"/>
    <mergeCell ref="D228:E228"/>
    <mergeCell ref="B229:C229"/>
    <mergeCell ref="D229:E229"/>
    <mergeCell ref="A235:B235"/>
    <mergeCell ref="C235:E235"/>
    <mergeCell ref="C296:E296"/>
    <mergeCell ref="A301:E301"/>
    <mergeCell ref="A302:E302"/>
    <mergeCell ref="B303:E303"/>
    <mergeCell ref="B304:E304"/>
    <mergeCell ref="D305:E305"/>
    <mergeCell ref="B288:C288"/>
    <mergeCell ref="D288:E288"/>
    <mergeCell ref="B289:C289"/>
    <mergeCell ref="D289:E289"/>
    <mergeCell ref="A295:B295"/>
    <mergeCell ref="C295:E295"/>
    <mergeCell ref="B283:C283"/>
    <mergeCell ref="D283:E283"/>
    <mergeCell ref="B284:C284"/>
    <mergeCell ref="D284:E284"/>
    <mergeCell ref="A285:E285"/>
    <mergeCell ref="B287:C287"/>
    <mergeCell ref="D287:E287"/>
    <mergeCell ref="B277:C277"/>
    <mergeCell ref="D277:E277"/>
    <mergeCell ref="B278:C278"/>
    <mergeCell ref="D278:E278"/>
    <mergeCell ref="A280:E280"/>
    <mergeCell ref="B282:C282"/>
    <mergeCell ref="D282:E282"/>
    <mergeCell ref="B274:C274"/>
    <mergeCell ref="D274:E274"/>
    <mergeCell ref="B275:C275"/>
    <mergeCell ref="D275:E275"/>
    <mergeCell ref="B276:C276"/>
    <mergeCell ref="D276:E276"/>
    <mergeCell ref="A268:A269"/>
    <mergeCell ref="B268:C268"/>
    <mergeCell ref="D268:E268"/>
    <mergeCell ref="B269:C269"/>
    <mergeCell ref="D269:E269"/>
    <mergeCell ref="A271:A272"/>
    <mergeCell ref="B271:C271"/>
    <mergeCell ref="D271:E271"/>
    <mergeCell ref="B272:C272"/>
    <mergeCell ref="D272:E272"/>
    <mergeCell ref="A328:A329"/>
    <mergeCell ref="B328:C328"/>
    <mergeCell ref="D328:E328"/>
    <mergeCell ref="B329:C329"/>
    <mergeCell ref="D329:E329"/>
    <mergeCell ref="A331:A332"/>
    <mergeCell ref="B331:C331"/>
    <mergeCell ref="D331:E331"/>
    <mergeCell ref="B332:C332"/>
    <mergeCell ref="D332:E332"/>
    <mergeCell ref="B324:C324"/>
    <mergeCell ref="D324:E324"/>
    <mergeCell ref="B325:C325"/>
    <mergeCell ref="D325:E325"/>
    <mergeCell ref="B326:C326"/>
    <mergeCell ref="D326:E326"/>
    <mergeCell ref="B318:E318"/>
    <mergeCell ref="B319:E319"/>
    <mergeCell ref="A320:E320"/>
    <mergeCell ref="A321:E321"/>
    <mergeCell ref="B323:C323"/>
    <mergeCell ref="D323:E323"/>
    <mergeCell ref="A312:E312"/>
    <mergeCell ref="D313:E313"/>
    <mergeCell ref="B314:E314"/>
    <mergeCell ref="B315:E315"/>
    <mergeCell ref="B316:E316"/>
    <mergeCell ref="B317:E317"/>
    <mergeCell ref="B306:E306"/>
    <mergeCell ref="B307:E307"/>
    <mergeCell ref="B308:E308"/>
    <mergeCell ref="A309:E309"/>
    <mergeCell ref="A310:E310"/>
    <mergeCell ref="A311:E311"/>
    <mergeCell ref="B366:E366"/>
    <mergeCell ref="B367:E367"/>
    <mergeCell ref="B368:E368"/>
    <mergeCell ref="A369:E369"/>
    <mergeCell ref="A370:E370"/>
    <mergeCell ref="A371:E371"/>
    <mergeCell ref="C356:E356"/>
    <mergeCell ref="A361:E361"/>
    <mergeCell ref="A362:E362"/>
    <mergeCell ref="B363:E363"/>
    <mergeCell ref="B364:E364"/>
    <mergeCell ref="D365:E365"/>
    <mergeCell ref="B348:C348"/>
    <mergeCell ref="D348:E348"/>
    <mergeCell ref="B349:C349"/>
    <mergeCell ref="D349:E349"/>
    <mergeCell ref="A355:B355"/>
    <mergeCell ref="C355:E355"/>
    <mergeCell ref="B343:C343"/>
    <mergeCell ref="D343:E343"/>
    <mergeCell ref="B344:C344"/>
    <mergeCell ref="D344:E344"/>
    <mergeCell ref="A345:E345"/>
    <mergeCell ref="B347:C347"/>
    <mergeCell ref="D347:E347"/>
    <mergeCell ref="B337:C337"/>
    <mergeCell ref="D337:E337"/>
    <mergeCell ref="B338:C338"/>
    <mergeCell ref="D338:E338"/>
    <mergeCell ref="A340:E340"/>
    <mergeCell ref="B342:C342"/>
    <mergeCell ref="D342:E342"/>
    <mergeCell ref="B334:C334"/>
    <mergeCell ref="D334:E334"/>
    <mergeCell ref="B335:C335"/>
    <mergeCell ref="D335:E335"/>
    <mergeCell ref="B336:C336"/>
    <mergeCell ref="D336:E336"/>
    <mergeCell ref="B394:C394"/>
    <mergeCell ref="D394:E394"/>
    <mergeCell ref="B395:C395"/>
    <mergeCell ref="D395:E395"/>
    <mergeCell ref="B396:C396"/>
    <mergeCell ref="D396:E396"/>
    <mergeCell ref="A388:A389"/>
    <mergeCell ref="B388:C388"/>
    <mergeCell ref="D388:E388"/>
    <mergeCell ref="B389:C389"/>
    <mergeCell ref="D389:E389"/>
    <mergeCell ref="A391:A392"/>
    <mergeCell ref="B391:C391"/>
    <mergeCell ref="D391:E391"/>
    <mergeCell ref="B392:C392"/>
    <mergeCell ref="D392:E392"/>
    <mergeCell ref="B384:C384"/>
    <mergeCell ref="D384:E384"/>
    <mergeCell ref="B385:C385"/>
    <mergeCell ref="D385:E385"/>
    <mergeCell ref="B386:C386"/>
    <mergeCell ref="D386:E386"/>
    <mergeCell ref="B378:E378"/>
    <mergeCell ref="B379:E379"/>
    <mergeCell ref="A380:E380"/>
    <mergeCell ref="A381:E381"/>
    <mergeCell ref="B383:C383"/>
    <mergeCell ref="D383:E383"/>
    <mergeCell ref="A372:E372"/>
    <mergeCell ref="D373:E373"/>
    <mergeCell ref="B374:E374"/>
    <mergeCell ref="B375:E375"/>
    <mergeCell ref="B376:E376"/>
    <mergeCell ref="B377:E377"/>
    <mergeCell ref="A432:E432"/>
    <mergeCell ref="D433:E433"/>
    <mergeCell ref="B434:E434"/>
    <mergeCell ref="B435:E435"/>
    <mergeCell ref="B436:E436"/>
    <mergeCell ref="B437:E437"/>
    <mergeCell ref="B426:E426"/>
    <mergeCell ref="B427:E427"/>
    <mergeCell ref="B428:E428"/>
    <mergeCell ref="A429:E429"/>
    <mergeCell ref="A430:E430"/>
    <mergeCell ref="A431:E431"/>
    <mergeCell ref="C416:E416"/>
    <mergeCell ref="A421:E421"/>
    <mergeCell ref="A422:E422"/>
    <mergeCell ref="B423:E423"/>
    <mergeCell ref="B424:E424"/>
    <mergeCell ref="D425:E425"/>
    <mergeCell ref="B408:C408"/>
    <mergeCell ref="D408:E408"/>
    <mergeCell ref="B409:C409"/>
    <mergeCell ref="D409:E409"/>
    <mergeCell ref="A415:B415"/>
    <mergeCell ref="C415:E415"/>
    <mergeCell ref="B403:C403"/>
    <mergeCell ref="D403:E403"/>
    <mergeCell ref="B404:C404"/>
    <mergeCell ref="D404:E404"/>
    <mergeCell ref="A405:E405"/>
    <mergeCell ref="B407:C407"/>
    <mergeCell ref="D407:E407"/>
    <mergeCell ref="B397:C397"/>
    <mergeCell ref="D397:E397"/>
    <mergeCell ref="B398:C398"/>
    <mergeCell ref="D398:E398"/>
    <mergeCell ref="A400:E400"/>
    <mergeCell ref="B402:C402"/>
    <mergeCell ref="D402:E402"/>
    <mergeCell ref="B457:C457"/>
    <mergeCell ref="D457:E457"/>
    <mergeCell ref="B458:C458"/>
    <mergeCell ref="D458:E458"/>
    <mergeCell ref="A460:E460"/>
    <mergeCell ref="B462:C462"/>
    <mergeCell ref="D462:E462"/>
    <mergeCell ref="B454:C454"/>
    <mergeCell ref="D454:E454"/>
    <mergeCell ref="B455:C455"/>
    <mergeCell ref="D455:E455"/>
    <mergeCell ref="B456:C456"/>
    <mergeCell ref="D456:E456"/>
    <mergeCell ref="A448:A449"/>
    <mergeCell ref="B448:C448"/>
    <mergeCell ref="D448:E448"/>
    <mergeCell ref="B449:C449"/>
    <mergeCell ref="D449:E449"/>
    <mergeCell ref="A451:A452"/>
    <mergeCell ref="B451:C451"/>
    <mergeCell ref="D451:E451"/>
    <mergeCell ref="B452:C452"/>
    <mergeCell ref="D452:E452"/>
    <mergeCell ref="B444:C444"/>
    <mergeCell ref="D444:E444"/>
    <mergeCell ref="B445:C445"/>
    <mergeCell ref="D445:E445"/>
    <mergeCell ref="B446:C446"/>
    <mergeCell ref="D446:E446"/>
    <mergeCell ref="B438:E438"/>
    <mergeCell ref="B439:E439"/>
    <mergeCell ref="A440:E440"/>
    <mergeCell ref="A441:E441"/>
    <mergeCell ref="B443:C443"/>
    <mergeCell ref="D443:E443"/>
    <mergeCell ref="B498:E498"/>
    <mergeCell ref="B499:E499"/>
    <mergeCell ref="A500:E500"/>
    <mergeCell ref="A501:E501"/>
    <mergeCell ref="B503:C503"/>
    <mergeCell ref="D503:E503"/>
    <mergeCell ref="A492:E492"/>
    <mergeCell ref="D493:E493"/>
    <mergeCell ref="B494:E494"/>
    <mergeCell ref="B495:E495"/>
    <mergeCell ref="B496:E496"/>
    <mergeCell ref="B497:E497"/>
    <mergeCell ref="B486:E486"/>
    <mergeCell ref="B487:E487"/>
    <mergeCell ref="B488:E488"/>
    <mergeCell ref="A489:E489"/>
    <mergeCell ref="A490:E490"/>
    <mergeCell ref="A491:E491"/>
    <mergeCell ref="C476:E476"/>
    <mergeCell ref="A481:E481"/>
    <mergeCell ref="A482:E482"/>
    <mergeCell ref="B483:E483"/>
    <mergeCell ref="B484:E484"/>
    <mergeCell ref="D485:E485"/>
    <mergeCell ref="B468:C468"/>
    <mergeCell ref="D468:E468"/>
    <mergeCell ref="B469:C469"/>
    <mergeCell ref="D469:E469"/>
    <mergeCell ref="A475:B475"/>
    <mergeCell ref="C475:E475"/>
    <mergeCell ref="B463:C463"/>
    <mergeCell ref="D463:E463"/>
    <mergeCell ref="B464:C464"/>
    <mergeCell ref="D464:E464"/>
    <mergeCell ref="A465:E465"/>
    <mergeCell ref="B467:C467"/>
    <mergeCell ref="D467:E467"/>
    <mergeCell ref="B523:C523"/>
    <mergeCell ref="D523:E523"/>
    <mergeCell ref="B524:C524"/>
    <mergeCell ref="D524:E524"/>
    <mergeCell ref="A525:E525"/>
    <mergeCell ref="B527:C527"/>
    <mergeCell ref="D527:E527"/>
    <mergeCell ref="B517:C517"/>
    <mergeCell ref="D517:E517"/>
    <mergeCell ref="B518:C518"/>
    <mergeCell ref="D518:E518"/>
    <mergeCell ref="A520:E520"/>
    <mergeCell ref="B522:C522"/>
    <mergeCell ref="D522:E522"/>
    <mergeCell ref="B514:C514"/>
    <mergeCell ref="D514:E514"/>
    <mergeCell ref="B515:C515"/>
    <mergeCell ref="D515:E515"/>
    <mergeCell ref="B516:C516"/>
    <mergeCell ref="D516:E516"/>
    <mergeCell ref="A508:A509"/>
    <mergeCell ref="B508:C508"/>
    <mergeCell ref="D508:E508"/>
    <mergeCell ref="B509:C509"/>
    <mergeCell ref="D509:E509"/>
    <mergeCell ref="A511:A512"/>
    <mergeCell ref="B511:C511"/>
    <mergeCell ref="D511:E511"/>
    <mergeCell ref="B512:C512"/>
    <mergeCell ref="D512:E512"/>
    <mergeCell ref="B504:C504"/>
    <mergeCell ref="D504:E504"/>
    <mergeCell ref="B505:C505"/>
    <mergeCell ref="D505:E505"/>
    <mergeCell ref="B506:C506"/>
    <mergeCell ref="D506:E506"/>
    <mergeCell ref="B564:C564"/>
    <mergeCell ref="D564:E564"/>
    <mergeCell ref="B565:C565"/>
    <mergeCell ref="D565:E565"/>
    <mergeCell ref="B566:C566"/>
    <mergeCell ref="D566:E566"/>
    <mergeCell ref="B558:E558"/>
    <mergeCell ref="B559:E559"/>
    <mergeCell ref="A560:E560"/>
    <mergeCell ref="A561:E561"/>
    <mergeCell ref="B563:C563"/>
    <mergeCell ref="D563:E563"/>
    <mergeCell ref="A552:E552"/>
    <mergeCell ref="D553:E553"/>
    <mergeCell ref="B554:E554"/>
    <mergeCell ref="B555:E555"/>
    <mergeCell ref="B556:E556"/>
    <mergeCell ref="B557:E557"/>
    <mergeCell ref="B546:E546"/>
    <mergeCell ref="B547:E547"/>
    <mergeCell ref="B548:E548"/>
    <mergeCell ref="A549:E549"/>
    <mergeCell ref="A550:E550"/>
    <mergeCell ref="A551:E551"/>
    <mergeCell ref="C536:E536"/>
    <mergeCell ref="A541:E541"/>
    <mergeCell ref="A542:E542"/>
    <mergeCell ref="B543:E543"/>
    <mergeCell ref="B544:E544"/>
    <mergeCell ref="D545:E545"/>
    <mergeCell ref="B528:C528"/>
    <mergeCell ref="D528:E528"/>
    <mergeCell ref="B529:C529"/>
    <mergeCell ref="D529:E529"/>
    <mergeCell ref="A535:B535"/>
    <mergeCell ref="C535:E535"/>
    <mergeCell ref="C596:E596"/>
    <mergeCell ref="A601:E601"/>
    <mergeCell ref="A602:E602"/>
    <mergeCell ref="B603:E603"/>
    <mergeCell ref="B604:E604"/>
    <mergeCell ref="D605:E605"/>
    <mergeCell ref="B588:C588"/>
    <mergeCell ref="D588:E588"/>
    <mergeCell ref="B589:C589"/>
    <mergeCell ref="D589:E589"/>
    <mergeCell ref="A595:B595"/>
    <mergeCell ref="C595:E595"/>
    <mergeCell ref="B583:C583"/>
    <mergeCell ref="D583:E583"/>
    <mergeCell ref="B584:C584"/>
    <mergeCell ref="D584:E584"/>
    <mergeCell ref="A585:E585"/>
    <mergeCell ref="B587:C587"/>
    <mergeCell ref="D587:E587"/>
    <mergeCell ref="B577:C577"/>
    <mergeCell ref="D577:E577"/>
    <mergeCell ref="B578:C578"/>
    <mergeCell ref="D578:E578"/>
    <mergeCell ref="A580:E580"/>
    <mergeCell ref="B582:C582"/>
    <mergeCell ref="D582:E582"/>
    <mergeCell ref="B574:C574"/>
    <mergeCell ref="D574:E574"/>
    <mergeCell ref="B575:C575"/>
    <mergeCell ref="D575:E575"/>
    <mergeCell ref="B576:C576"/>
    <mergeCell ref="D576:E576"/>
    <mergeCell ref="A568:A569"/>
    <mergeCell ref="B568:C568"/>
    <mergeCell ref="D568:E568"/>
    <mergeCell ref="B569:C569"/>
    <mergeCell ref="D569:E569"/>
    <mergeCell ref="A571:A572"/>
    <mergeCell ref="B571:C571"/>
    <mergeCell ref="D571:E571"/>
    <mergeCell ref="B572:C572"/>
    <mergeCell ref="D572:E572"/>
    <mergeCell ref="A628:A629"/>
    <mergeCell ref="B628:C628"/>
    <mergeCell ref="D628:E628"/>
    <mergeCell ref="B629:C629"/>
    <mergeCell ref="D629:E629"/>
    <mergeCell ref="A631:A632"/>
    <mergeCell ref="B631:C631"/>
    <mergeCell ref="D631:E631"/>
    <mergeCell ref="B632:C632"/>
    <mergeCell ref="D632:E632"/>
    <mergeCell ref="B624:C624"/>
    <mergeCell ref="D624:E624"/>
    <mergeCell ref="B625:C625"/>
    <mergeCell ref="D625:E625"/>
    <mergeCell ref="B626:C626"/>
    <mergeCell ref="D626:E626"/>
    <mergeCell ref="B618:E618"/>
    <mergeCell ref="B619:E619"/>
    <mergeCell ref="A620:E620"/>
    <mergeCell ref="A621:E621"/>
    <mergeCell ref="B623:C623"/>
    <mergeCell ref="D623:E623"/>
    <mergeCell ref="A612:E612"/>
    <mergeCell ref="D613:E613"/>
    <mergeCell ref="B614:E614"/>
    <mergeCell ref="B615:E615"/>
    <mergeCell ref="B616:E616"/>
    <mergeCell ref="B617:E617"/>
    <mergeCell ref="B606:E606"/>
    <mergeCell ref="B607:E607"/>
    <mergeCell ref="B608:E608"/>
    <mergeCell ref="A609:E609"/>
    <mergeCell ref="A610:E610"/>
    <mergeCell ref="A611:E611"/>
    <mergeCell ref="B666:E666"/>
    <mergeCell ref="B667:E667"/>
    <mergeCell ref="B668:E668"/>
    <mergeCell ref="A669:E669"/>
    <mergeCell ref="A670:E670"/>
    <mergeCell ref="A671:E671"/>
    <mergeCell ref="C656:E656"/>
    <mergeCell ref="A661:E661"/>
    <mergeCell ref="A662:E662"/>
    <mergeCell ref="B663:E663"/>
    <mergeCell ref="B664:E664"/>
    <mergeCell ref="D665:E665"/>
    <mergeCell ref="B648:C648"/>
    <mergeCell ref="D648:E648"/>
    <mergeCell ref="B649:C649"/>
    <mergeCell ref="D649:E649"/>
    <mergeCell ref="A655:B655"/>
    <mergeCell ref="C655:E655"/>
    <mergeCell ref="B643:C643"/>
    <mergeCell ref="D643:E643"/>
    <mergeCell ref="B644:C644"/>
    <mergeCell ref="D644:E644"/>
    <mergeCell ref="A645:E645"/>
    <mergeCell ref="B647:C647"/>
    <mergeCell ref="D647:E647"/>
    <mergeCell ref="B637:C637"/>
    <mergeCell ref="D637:E637"/>
    <mergeCell ref="B638:C638"/>
    <mergeCell ref="D638:E638"/>
    <mergeCell ref="A640:E640"/>
    <mergeCell ref="B642:C642"/>
    <mergeCell ref="D642:E642"/>
    <mergeCell ref="B634:C634"/>
    <mergeCell ref="D634:E634"/>
    <mergeCell ref="B635:C635"/>
    <mergeCell ref="D635:E635"/>
    <mergeCell ref="B636:C636"/>
    <mergeCell ref="D636:E636"/>
    <mergeCell ref="B694:C694"/>
    <mergeCell ref="D694:E694"/>
    <mergeCell ref="B695:C695"/>
    <mergeCell ref="D695:E695"/>
    <mergeCell ref="B696:C696"/>
    <mergeCell ref="D696:E696"/>
    <mergeCell ref="A688:A689"/>
    <mergeCell ref="B688:C688"/>
    <mergeCell ref="D688:E688"/>
    <mergeCell ref="B689:C689"/>
    <mergeCell ref="D689:E689"/>
    <mergeCell ref="A691:A692"/>
    <mergeCell ref="B691:C691"/>
    <mergeCell ref="D691:E691"/>
    <mergeCell ref="B692:C692"/>
    <mergeCell ref="D692:E692"/>
    <mergeCell ref="B684:C684"/>
    <mergeCell ref="D684:E684"/>
    <mergeCell ref="B685:C685"/>
    <mergeCell ref="D685:E685"/>
    <mergeCell ref="B686:C686"/>
    <mergeCell ref="D686:E686"/>
    <mergeCell ref="B678:E678"/>
    <mergeCell ref="B679:E679"/>
    <mergeCell ref="A680:E680"/>
    <mergeCell ref="A681:E681"/>
    <mergeCell ref="B683:C683"/>
    <mergeCell ref="D683:E683"/>
    <mergeCell ref="A672:E672"/>
    <mergeCell ref="D673:E673"/>
    <mergeCell ref="B674:E674"/>
    <mergeCell ref="B675:E675"/>
    <mergeCell ref="B676:E676"/>
    <mergeCell ref="B677:E677"/>
    <mergeCell ref="A732:E732"/>
    <mergeCell ref="D733:E733"/>
    <mergeCell ref="B734:E734"/>
    <mergeCell ref="B735:E735"/>
    <mergeCell ref="B736:E736"/>
    <mergeCell ref="B737:E737"/>
    <mergeCell ref="B726:E726"/>
    <mergeCell ref="B727:E727"/>
    <mergeCell ref="B728:E728"/>
    <mergeCell ref="A729:E729"/>
    <mergeCell ref="A730:E730"/>
    <mergeCell ref="A731:E731"/>
    <mergeCell ref="C716:E716"/>
    <mergeCell ref="A721:E721"/>
    <mergeCell ref="A722:E722"/>
    <mergeCell ref="B723:E723"/>
    <mergeCell ref="B724:E724"/>
    <mergeCell ref="D725:E725"/>
    <mergeCell ref="B708:C708"/>
    <mergeCell ref="D708:E708"/>
    <mergeCell ref="B709:C709"/>
    <mergeCell ref="D709:E709"/>
    <mergeCell ref="A715:B715"/>
    <mergeCell ref="C715:E715"/>
    <mergeCell ref="B703:C703"/>
    <mergeCell ref="D703:E703"/>
    <mergeCell ref="B704:C704"/>
    <mergeCell ref="D704:E704"/>
    <mergeCell ref="A705:E705"/>
    <mergeCell ref="B707:C707"/>
    <mergeCell ref="D707:E707"/>
    <mergeCell ref="B697:C697"/>
    <mergeCell ref="D697:E697"/>
    <mergeCell ref="B698:C698"/>
    <mergeCell ref="D698:E698"/>
    <mergeCell ref="A700:E700"/>
    <mergeCell ref="B702:C702"/>
    <mergeCell ref="D702:E702"/>
    <mergeCell ref="B757:C757"/>
    <mergeCell ref="D757:E757"/>
    <mergeCell ref="B758:C758"/>
    <mergeCell ref="D758:E758"/>
    <mergeCell ref="A760:E760"/>
    <mergeCell ref="B762:C762"/>
    <mergeCell ref="D762:E762"/>
    <mergeCell ref="B754:C754"/>
    <mergeCell ref="D754:E754"/>
    <mergeCell ref="B755:C755"/>
    <mergeCell ref="D755:E755"/>
    <mergeCell ref="B756:C756"/>
    <mergeCell ref="D756:E756"/>
    <mergeCell ref="A748:A749"/>
    <mergeCell ref="B748:C748"/>
    <mergeCell ref="D748:E748"/>
    <mergeCell ref="B749:C749"/>
    <mergeCell ref="D749:E749"/>
    <mergeCell ref="A751:A752"/>
    <mergeCell ref="B751:C751"/>
    <mergeCell ref="D751:E751"/>
    <mergeCell ref="B752:C752"/>
    <mergeCell ref="D752:E752"/>
    <mergeCell ref="B744:C744"/>
    <mergeCell ref="D744:E744"/>
    <mergeCell ref="B745:C745"/>
    <mergeCell ref="D745:E745"/>
    <mergeCell ref="B746:C746"/>
    <mergeCell ref="D746:E746"/>
    <mergeCell ref="B738:E738"/>
    <mergeCell ref="B739:E739"/>
    <mergeCell ref="A740:E740"/>
    <mergeCell ref="A741:E741"/>
    <mergeCell ref="B743:C743"/>
    <mergeCell ref="D743:E743"/>
    <mergeCell ref="B798:E798"/>
    <mergeCell ref="B799:E799"/>
    <mergeCell ref="A800:E800"/>
    <mergeCell ref="A801:E801"/>
    <mergeCell ref="B803:C803"/>
    <mergeCell ref="D803:E803"/>
    <mergeCell ref="A792:E792"/>
    <mergeCell ref="D793:E793"/>
    <mergeCell ref="B794:E794"/>
    <mergeCell ref="B795:E795"/>
    <mergeCell ref="B796:E796"/>
    <mergeCell ref="B797:E797"/>
    <mergeCell ref="B786:E786"/>
    <mergeCell ref="B787:E787"/>
    <mergeCell ref="B788:E788"/>
    <mergeCell ref="A789:E789"/>
    <mergeCell ref="A790:E790"/>
    <mergeCell ref="A791:E791"/>
    <mergeCell ref="C776:E776"/>
    <mergeCell ref="A781:E781"/>
    <mergeCell ref="A782:E782"/>
    <mergeCell ref="B783:E783"/>
    <mergeCell ref="B784:E784"/>
    <mergeCell ref="D785:E785"/>
    <mergeCell ref="B768:C768"/>
    <mergeCell ref="D768:E768"/>
    <mergeCell ref="B769:C769"/>
    <mergeCell ref="D769:E769"/>
    <mergeCell ref="A775:B775"/>
    <mergeCell ref="C775:E775"/>
    <mergeCell ref="B763:C763"/>
    <mergeCell ref="D763:E763"/>
    <mergeCell ref="B764:C764"/>
    <mergeCell ref="D764:E764"/>
    <mergeCell ref="A765:E765"/>
    <mergeCell ref="B767:C767"/>
    <mergeCell ref="D767:E767"/>
    <mergeCell ref="B823:C823"/>
    <mergeCell ref="D823:E823"/>
    <mergeCell ref="B824:C824"/>
    <mergeCell ref="D824:E824"/>
    <mergeCell ref="A825:E825"/>
    <mergeCell ref="B827:C827"/>
    <mergeCell ref="D827:E827"/>
    <mergeCell ref="B817:C817"/>
    <mergeCell ref="D817:E817"/>
    <mergeCell ref="B818:C818"/>
    <mergeCell ref="D818:E818"/>
    <mergeCell ref="A820:E820"/>
    <mergeCell ref="B822:C822"/>
    <mergeCell ref="D822:E822"/>
    <mergeCell ref="B814:C814"/>
    <mergeCell ref="D814:E814"/>
    <mergeCell ref="B815:C815"/>
    <mergeCell ref="D815:E815"/>
    <mergeCell ref="B816:C816"/>
    <mergeCell ref="D816:E816"/>
    <mergeCell ref="A808:A809"/>
    <mergeCell ref="B808:C808"/>
    <mergeCell ref="D808:E808"/>
    <mergeCell ref="B809:C809"/>
    <mergeCell ref="D809:E809"/>
    <mergeCell ref="A811:A812"/>
    <mergeCell ref="B811:C811"/>
    <mergeCell ref="D811:E811"/>
    <mergeCell ref="B812:C812"/>
    <mergeCell ref="D812:E812"/>
    <mergeCell ref="B804:C804"/>
    <mergeCell ref="D804:E804"/>
    <mergeCell ref="B805:C805"/>
    <mergeCell ref="D805:E805"/>
    <mergeCell ref="B806:C806"/>
    <mergeCell ref="D806:E806"/>
    <mergeCell ref="B864:C864"/>
    <mergeCell ref="D864:E864"/>
    <mergeCell ref="B865:C865"/>
    <mergeCell ref="D865:E865"/>
    <mergeCell ref="B866:C866"/>
    <mergeCell ref="D866:E866"/>
    <mergeCell ref="B858:E858"/>
    <mergeCell ref="B859:E859"/>
    <mergeCell ref="A860:E860"/>
    <mergeCell ref="A861:E861"/>
    <mergeCell ref="B863:C863"/>
    <mergeCell ref="D863:E863"/>
    <mergeCell ref="A852:E852"/>
    <mergeCell ref="D853:E853"/>
    <mergeCell ref="B854:E854"/>
    <mergeCell ref="B855:E855"/>
    <mergeCell ref="B856:E856"/>
    <mergeCell ref="B857:E857"/>
    <mergeCell ref="B846:E846"/>
    <mergeCell ref="B847:E847"/>
    <mergeCell ref="B848:E848"/>
    <mergeCell ref="A849:E849"/>
    <mergeCell ref="A850:E850"/>
    <mergeCell ref="A851:E851"/>
    <mergeCell ref="C836:E836"/>
    <mergeCell ref="A841:E841"/>
    <mergeCell ref="A842:E842"/>
    <mergeCell ref="B843:E843"/>
    <mergeCell ref="B844:E844"/>
    <mergeCell ref="D845:E845"/>
    <mergeCell ref="B828:C828"/>
    <mergeCell ref="D828:E828"/>
    <mergeCell ref="B829:C829"/>
    <mergeCell ref="D829:E829"/>
    <mergeCell ref="A835:B835"/>
    <mergeCell ref="C835:E835"/>
    <mergeCell ref="C896:E896"/>
    <mergeCell ref="A901:E901"/>
    <mergeCell ref="A902:E902"/>
    <mergeCell ref="B903:E903"/>
    <mergeCell ref="B904:E904"/>
    <mergeCell ref="D905:E905"/>
    <mergeCell ref="B888:C888"/>
    <mergeCell ref="D888:E888"/>
    <mergeCell ref="B889:C889"/>
    <mergeCell ref="D889:E889"/>
    <mergeCell ref="A895:B895"/>
    <mergeCell ref="C895:E895"/>
    <mergeCell ref="B883:C883"/>
    <mergeCell ref="D883:E883"/>
    <mergeCell ref="B884:C884"/>
    <mergeCell ref="D884:E884"/>
    <mergeCell ref="A885:E885"/>
    <mergeCell ref="B887:C887"/>
    <mergeCell ref="D887:E887"/>
    <mergeCell ref="B877:C877"/>
    <mergeCell ref="D877:E877"/>
    <mergeCell ref="B878:C878"/>
    <mergeCell ref="D878:E878"/>
    <mergeCell ref="A880:E880"/>
    <mergeCell ref="B882:C882"/>
    <mergeCell ref="D882:E882"/>
    <mergeCell ref="B874:C874"/>
    <mergeCell ref="D874:E874"/>
    <mergeCell ref="B875:C875"/>
    <mergeCell ref="D875:E875"/>
    <mergeCell ref="B876:C876"/>
    <mergeCell ref="D876:E876"/>
    <mergeCell ref="A868:A869"/>
    <mergeCell ref="B868:C868"/>
    <mergeCell ref="D868:E868"/>
    <mergeCell ref="B869:C869"/>
    <mergeCell ref="D869:E869"/>
    <mergeCell ref="A871:A872"/>
    <mergeCell ref="B871:C871"/>
    <mergeCell ref="D871:E871"/>
    <mergeCell ref="B872:C872"/>
    <mergeCell ref="D872:E872"/>
    <mergeCell ref="A928:A929"/>
    <mergeCell ref="B928:C928"/>
    <mergeCell ref="D928:E928"/>
    <mergeCell ref="B929:C929"/>
    <mergeCell ref="D929:E929"/>
    <mergeCell ref="A931:A932"/>
    <mergeCell ref="B931:C931"/>
    <mergeCell ref="D931:E931"/>
    <mergeCell ref="B932:C932"/>
    <mergeCell ref="D932:E932"/>
    <mergeCell ref="B924:C924"/>
    <mergeCell ref="D924:E924"/>
    <mergeCell ref="B925:C925"/>
    <mergeCell ref="D925:E925"/>
    <mergeCell ref="B926:C926"/>
    <mergeCell ref="D926:E926"/>
    <mergeCell ref="B918:E918"/>
    <mergeCell ref="B919:E919"/>
    <mergeCell ref="A920:E920"/>
    <mergeCell ref="A921:E921"/>
    <mergeCell ref="B923:C923"/>
    <mergeCell ref="D923:E923"/>
    <mergeCell ref="A912:E912"/>
    <mergeCell ref="D913:E913"/>
    <mergeCell ref="B914:E914"/>
    <mergeCell ref="B915:E915"/>
    <mergeCell ref="B916:E916"/>
    <mergeCell ref="B917:E917"/>
    <mergeCell ref="B906:E906"/>
    <mergeCell ref="B907:E907"/>
    <mergeCell ref="B908:E908"/>
    <mergeCell ref="A909:E909"/>
    <mergeCell ref="A910:E910"/>
    <mergeCell ref="A911:E911"/>
    <mergeCell ref="B966:E966"/>
    <mergeCell ref="B967:E967"/>
    <mergeCell ref="B968:E968"/>
    <mergeCell ref="A969:E969"/>
    <mergeCell ref="A970:E970"/>
    <mergeCell ref="A971:E971"/>
    <mergeCell ref="C956:E956"/>
    <mergeCell ref="A961:E961"/>
    <mergeCell ref="A962:E962"/>
    <mergeCell ref="B963:E963"/>
    <mergeCell ref="B964:E964"/>
    <mergeCell ref="D965:E965"/>
    <mergeCell ref="B948:C948"/>
    <mergeCell ref="D948:E948"/>
    <mergeCell ref="B949:C949"/>
    <mergeCell ref="D949:E949"/>
    <mergeCell ref="A955:B955"/>
    <mergeCell ref="C955:E955"/>
    <mergeCell ref="B943:C943"/>
    <mergeCell ref="D943:E943"/>
    <mergeCell ref="B944:C944"/>
    <mergeCell ref="D944:E944"/>
    <mergeCell ref="A945:E945"/>
    <mergeCell ref="B947:C947"/>
    <mergeCell ref="D947:E947"/>
    <mergeCell ref="B937:C937"/>
    <mergeCell ref="D937:E937"/>
    <mergeCell ref="B938:C938"/>
    <mergeCell ref="D938:E938"/>
    <mergeCell ref="A940:E940"/>
    <mergeCell ref="B942:C942"/>
    <mergeCell ref="D942:E942"/>
    <mergeCell ref="B934:C934"/>
    <mergeCell ref="D934:E934"/>
    <mergeCell ref="B935:C935"/>
    <mergeCell ref="D935:E935"/>
    <mergeCell ref="B936:C936"/>
    <mergeCell ref="D936:E936"/>
    <mergeCell ref="B994:C994"/>
    <mergeCell ref="D994:E994"/>
    <mergeCell ref="B995:C995"/>
    <mergeCell ref="D995:E995"/>
    <mergeCell ref="B996:C996"/>
    <mergeCell ref="D996:E996"/>
    <mergeCell ref="A988:A989"/>
    <mergeCell ref="B988:C988"/>
    <mergeCell ref="D988:E988"/>
    <mergeCell ref="B989:C989"/>
    <mergeCell ref="D989:E989"/>
    <mergeCell ref="A991:A992"/>
    <mergeCell ref="B991:C991"/>
    <mergeCell ref="D991:E991"/>
    <mergeCell ref="B992:C992"/>
    <mergeCell ref="D992:E992"/>
    <mergeCell ref="B984:C984"/>
    <mergeCell ref="D984:E984"/>
    <mergeCell ref="B985:C985"/>
    <mergeCell ref="D985:E985"/>
    <mergeCell ref="B986:C986"/>
    <mergeCell ref="D986:E986"/>
    <mergeCell ref="B978:E978"/>
    <mergeCell ref="B979:E979"/>
    <mergeCell ref="A980:E980"/>
    <mergeCell ref="A981:E981"/>
    <mergeCell ref="B983:C983"/>
    <mergeCell ref="D983:E983"/>
    <mergeCell ref="A972:E972"/>
    <mergeCell ref="D973:E973"/>
    <mergeCell ref="B974:E974"/>
    <mergeCell ref="B975:E975"/>
    <mergeCell ref="B976:E976"/>
    <mergeCell ref="B977:E977"/>
    <mergeCell ref="A1032:E1032"/>
    <mergeCell ref="D1033:E1033"/>
    <mergeCell ref="B1034:E1034"/>
    <mergeCell ref="B1035:E1035"/>
    <mergeCell ref="B1036:E1036"/>
    <mergeCell ref="B1037:E1037"/>
    <mergeCell ref="B1026:E1026"/>
    <mergeCell ref="B1027:E1027"/>
    <mergeCell ref="B1028:E1028"/>
    <mergeCell ref="A1029:E1029"/>
    <mergeCell ref="A1030:E1030"/>
    <mergeCell ref="A1031:E1031"/>
    <mergeCell ref="C1016:E1016"/>
    <mergeCell ref="A1021:E1021"/>
    <mergeCell ref="A1022:E1022"/>
    <mergeCell ref="B1023:E1023"/>
    <mergeCell ref="B1024:E1024"/>
    <mergeCell ref="D1025:E1025"/>
    <mergeCell ref="B1008:C1008"/>
    <mergeCell ref="D1008:E1008"/>
    <mergeCell ref="B1009:C1009"/>
    <mergeCell ref="D1009:E1009"/>
    <mergeCell ref="A1015:B1015"/>
    <mergeCell ref="C1015:E1015"/>
    <mergeCell ref="B1003:C1003"/>
    <mergeCell ref="D1003:E1003"/>
    <mergeCell ref="B1004:C1004"/>
    <mergeCell ref="D1004:E1004"/>
    <mergeCell ref="A1005:E1005"/>
    <mergeCell ref="B1007:C1007"/>
    <mergeCell ref="D1007:E1007"/>
    <mergeCell ref="B997:C997"/>
    <mergeCell ref="D997:E997"/>
    <mergeCell ref="B998:C998"/>
    <mergeCell ref="D998:E998"/>
    <mergeCell ref="A1000:E1000"/>
    <mergeCell ref="B1002:C1002"/>
    <mergeCell ref="D1002:E1002"/>
    <mergeCell ref="B1057:C1057"/>
    <mergeCell ref="D1057:E1057"/>
    <mergeCell ref="B1058:C1058"/>
    <mergeCell ref="D1058:E1058"/>
    <mergeCell ref="A1060:E1060"/>
    <mergeCell ref="B1062:C1062"/>
    <mergeCell ref="D1062:E1062"/>
    <mergeCell ref="B1054:C1054"/>
    <mergeCell ref="D1054:E1054"/>
    <mergeCell ref="B1055:C1055"/>
    <mergeCell ref="D1055:E1055"/>
    <mergeCell ref="B1056:C1056"/>
    <mergeCell ref="D1056:E1056"/>
    <mergeCell ref="A1048:A1049"/>
    <mergeCell ref="B1048:C1048"/>
    <mergeCell ref="D1048:E1048"/>
    <mergeCell ref="B1049:C1049"/>
    <mergeCell ref="D1049:E1049"/>
    <mergeCell ref="A1051:A1052"/>
    <mergeCell ref="B1051:C1051"/>
    <mergeCell ref="D1051:E1051"/>
    <mergeCell ref="B1052:C1052"/>
    <mergeCell ref="D1052:E1052"/>
    <mergeCell ref="B1044:C1044"/>
    <mergeCell ref="D1044:E1044"/>
    <mergeCell ref="B1045:C1045"/>
    <mergeCell ref="D1045:E1045"/>
    <mergeCell ref="B1046:C1046"/>
    <mergeCell ref="D1046:E1046"/>
    <mergeCell ref="B1038:E1038"/>
    <mergeCell ref="B1039:E1039"/>
    <mergeCell ref="A1040:E1040"/>
    <mergeCell ref="A1041:E1041"/>
    <mergeCell ref="B1043:C1043"/>
    <mergeCell ref="D1043:E1043"/>
    <mergeCell ref="B1098:E1098"/>
    <mergeCell ref="B1099:E1099"/>
    <mergeCell ref="A1100:E1100"/>
    <mergeCell ref="A1101:E1101"/>
    <mergeCell ref="B1103:C1103"/>
    <mergeCell ref="D1103:E1103"/>
    <mergeCell ref="A1092:E1092"/>
    <mergeCell ref="D1093:E1093"/>
    <mergeCell ref="B1094:E1094"/>
    <mergeCell ref="B1095:E1095"/>
    <mergeCell ref="B1096:E1096"/>
    <mergeCell ref="B1097:E1097"/>
    <mergeCell ref="B1086:E1086"/>
    <mergeCell ref="B1087:E1087"/>
    <mergeCell ref="B1088:E1088"/>
    <mergeCell ref="A1089:E1089"/>
    <mergeCell ref="A1090:E1090"/>
    <mergeCell ref="A1091:E1091"/>
    <mergeCell ref="C1076:E1076"/>
    <mergeCell ref="A1081:E1081"/>
    <mergeCell ref="A1082:E1082"/>
    <mergeCell ref="B1083:E1083"/>
    <mergeCell ref="B1084:E1084"/>
    <mergeCell ref="D1085:E1085"/>
    <mergeCell ref="B1068:C1068"/>
    <mergeCell ref="D1068:E1068"/>
    <mergeCell ref="B1069:C1069"/>
    <mergeCell ref="D1069:E1069"/>
    <mergeCell ref="A1075:B1075"/>
    <mergeCell ref="C1075:E1075"/>
    <mergeCell ref="B1063:C1063"/>
    <mergeCell ref="D1063:E1063"/>
    <mergeCell ref="B1064:C1064"/>
    <mergeCell ref="D1064:E1064"/>
    <mergeCell ref="A1065:E1065"/>
    <mergeCell ref="B1067:C1067"/>
    <mergeCell ref="D1067:E1067"/>
    <mergeCell ref="B1123:C1123"/>
    <mergeCell ref="D1123:E1123"/>
    <mergeCell ref="B1124:C1124"/>
    <mergeCell ref="D1124:E1124"/>
    <mergeCell ref="A1125:E1125"/>
    <mergeCell ref="B1127:C1127"/>
    <mergeCell ref="D1127:E1127"/>
    <mergeCell ref="B1117:C1117"/>
    <mergeCell ref="D1117:E1117"/>
    <mergeCell ref="B1118:C1118"/>
    <mergeCell ref="D1118:E1118"/>
    <mergeCell ref="A1120:E1120"/>
    <mergeCell ref="B1122:C1122"/>
    <mergeCell ref="D1122:E1122"/>
    <mergeCell ref="B1114:C1114"/>
    <mergeCell ref="D1114:E1114"/>
    <mergeCell ref="B1115:C1115"/>
    <mergeCell ref="D1115:E1115"/>
    <mergeCell ref="B1116:C1116"/>
    <mergeCell ref="D1116:E1116"/>
    <mergeCell ref="A1108:A1109"/>
    <mergeCell ref="B1108:C1108"/>
    <mergeCell ref="D1108:E1108"/>
    <mergeCell ref="B1109:C1109"/>
    <mergeCell ref="D1109:E1109"/>
    <mergeCell ref="A1111:A1112"/>
    <mergeCell ref="B1111:C1111"/>
    <mergeCell ref="D1111:E1111"/>
    <mergeCell ref="B1112:C1112"/>
    <mergeCell ref="D1112:E1112"/>
    <mergeCell ref="B1104:C1104"/>
    <mergeCell ref="D1104:E1104"/>
    <mergeCell ref="B1105:C1105"/>
    <mergeCell ref="D1105:E1105"/>
    <mergeCell ref="B1106:C1106"/>
    <mergeCell ref="D1106:E1106"/>
    <mergeCell ref="B1164:C1164"/>
    <mergeCell ref="D1164:E1164"/>
    <mergeCell ref="B1165:C1165"/>
    <mergeCell ref="D1165:E1165"/>
    <mergeCell ref="B1166:C1166"/>
    <mergeCell ref="D1166:E1166"/>
    <mergeCell ref="B1158:E1158"/>
    <mergeCell ref="B1159:E1159"/>
    <mergeCell ref="A1160:E1160"/>
    <mergeCell ref="A1161:E1161"/>
    <mergeCell ref="B1163:C1163"/>
    <mergeCell ref="D1163:E1163"/>
    <mergeCell ref="A1152:E1152"/>
    <mergeCell ref="D1153:E1153"/>
    <mergeCell ref="B1154:E1154"/>
    <mergeCell ref="B1155:E1155"/>
    <mergeCell ref="B1156:E1156"/>
    <mergeCell ref="B1157:E1157"/>
    <mergeCell ref="B1146:E1146"/>
    <mergeCell ref="B1147:E1147"/>
    <mergeCell ref="B1148:E1148"/>
    <mergeCell ref="A1149:E1149"/>
    <mergeCell ref="A1150:E1150"/>
    <mergeCell ref="A1151:E1151"/>
    <mergeCell ref="C1136:E1136"/>
    <mergeCell ref="A1141:E1141"/>
    <mergeCell ref="A1142:E1142"/>
    <mergeCell ref="B1143:E1143"/>
    <mergeCell ref="B1144:E1144"/>
    <mergeCell ref="D1145:E1145"/>
    <mergeCell ref="B1128:C1128"/>
    <mergeCell ref="D1128:E1128"/>
    <mergeCell ref="B1129:C1129"/>
    <mergeCell ref="D1129:E1129"/>
    <mergeCell ref="A1135:B1135"/>
    <mergeCell ref="C1135:E1135"/>
    <mergeCell ref="C1196:E1196"/>
    <mergeCell ref="A1201:E1201"/>
    <mergeCell ref="A1202:E1202"/>
    <mergeCell ref="B1203:E1203"/>
    <mergeCell ref="B1204:E1204"/>
    <mergeCell ref="D1205:E1205"/>
    <mergeCell ref="B1188:C1188"/>
    <mergeCell ref="D1188:E1188"/>
    <mergeCell ref="B1189:C1189"/>
    <mergeCell ref="D1189:E1189"/>
    <mergeCell ref="A1195:B1195"/>
    <mergeCell ref="C1195:E1195"/>
    <mergeCell ref="B1183:C1183"/>
    <mergeCell ref="D1183:E1183"/>
    <mergeCell ref="B1184:C1184"/>
    <mergeCell ref="D1184:E1184"/>
    <mergeCell ref="A1185:E1185"/>
    <mergeCell ref="B1187:C1187"/>
    <mergeCell ref="D1187:E1187"/>
    <mergeCell ref="B1177:C1177"/>
    <mergeCell ref="D1177:E1177"/>
    <mergeCell ref="B1178:C1178"/>
    <mergeCell ref="D1178:E1178"/>
    <mergeCell ref="A1180:E1180"/>
    <mergeCell ref="B1182:C1182"/>
    <mergeCell ref="D1182:E1182"/>
    <mergeCell ref="B1174:C1174"/>
    <mergeCell ref="D1174:E1174"/>
    <mergeCell ref="B1175:C1175"/>
    <mergeCell ref="D1175:E1175"/>
    <mergeCell ref="B1176:C1176"/>
    <mergeCell ref="D1176:E1176"/>
    <mergeCell ref="A1168:A1169"/>
    <mergeCell ref="B1168:C1168"/>
    <mergeCell ref="D1168:E1168"/>
    <mergeCell ref="B1169:C1169"/>
    <mergeCell ref="D1169:E1169"/>
    <mergeCell ref="A1171:A1172"/>
    <mergeCell ref="B1171:C1171"/>
    <mergeCell ref="D1171:E1171"/>
    <mergeCell ref="B1172:C1172"/>
    <mergeCell ref="D1172:E1172"/>
    <mergeCell ref="A1228:A1229"/>
    <mergeCell ref="B1228:C1228"/>
    <mergeCell ref="D1228:E1228"/>
    <mergeCell ref="B1229:C1229"/>
    <mergeCell ref="D1229:E1229"/>
    <mergeCell ref="A1231:A1232"/>
    <mergeCell ref="B1231:C1231"/>
    <mergeCell ref="D1231:E1231"/>
    <mergeCell ref="B1232:C1232"/>
    <mergeCell ref="D1232:E1232"/>
    <mergeCell ref="B1224:C1224"/>
    <mergeCell ref="D1224:E1224"/>
    <mergeCell ref="B1225:C1225"/>
    <mergeCell ref="D1225:E1225"/>
    <mergeCell ref="B1226:C1226"/>
    <mergeCell ref="D1226:E1226"/>
    <mergeCell ref="B1218:E1218"/>
    <mergeCell ref="B1219:E1219"/>
    <mergeCell ref="A1220:E1220"/>
    <mergeCell ref="A1221:E1221"/>
    <mergeCell ref="B1223:C1223"/>
    <mergeCell ref="D1223:E1223"/>
    <mergeCell ref="A1212:E1212"/>
    <mergeCell ref="D1213:E1213"/>
    <mergeCell ref="B1214:E1214"/>
    <mergeCell ref="B1215:E1215"/>
    <mergeCell ref="B1216:E1216"/>
    <mergeCell ref="B1217:E1217"/>
    <mergeCell ref="B1206:E1206"/>
    <mergeCell ref="B1207:E1207"/>
    <mergeCell ref="B1208:E1208"/>
    <mergeCell ref="A1209:E1209"/>
    <mergeCell ref="A1210:E1210"/>
    <mergeCell ref="A1211:E1211"/>
    <mergeCell ref="B1266:E1266"/>
    <mergeCell ref="B1267:E1267"/>
    <mergeCell ref="B1268:E1268"/>
    <mergeCell ref="A1269:E1269"/>
    <mergeCell ref="A1270:E1270"/>
    <mergeCell ref="A1271:E1271"/>
    <mergeCell ref="C1256:E1256"/>
    <mergeCell ref="A1261:E1261"/>
    <mergeCell ref="A1262:E1262"/>
    <mergeCell ref="B1263:E1263"/>
    <mergeCell ref="B1264:E1264"/>
    <mergeCell ref="D1265:E1265"/>
    <mergeCell ref="B1248:C1248"/>
    <mergeCell ref="D1248:E1248"/>
    <mergeCell ref="B1249:C1249"/>
    <mergeCell ref="D1249:E1249"/>
    <mergeCell ref="A1255:B1255"/>
    <mergeCell ref="C1255:E1255"/>
    <mergeCell ref="B1243:C1243"/>
    <mergeCell ref="D1243:E1243"/>
    <mergeCell ref="B1244:C1244"/>
    <mergeCell ref="D1244:E1244"/>
    <mergeCell ref="A1245:E1245"/>
    <mergeCell ref="B1247:C1247"/>
    <mergeCell ref="D1247:E1247"/>
    <mergeCell ref="B1237:C1237"/>
    <mergeCell ref="D1237:E1237"/>
    <mergeCell ref="B1238:C1238"/>
    <mergeCell ref="D1238:E1238"/>
    <mergeCell ref="A1240:E1240"/>
    <mergeCell ref="B1242:C1242"/>
    <mergeCell ref="D1242:E1242"/>
    <mergeCell ref="B1234:C1234"/>
    <mergeCell ref="D1234:E1234"/>
    <mergeCell ref="B1235:C1235"/>
    <mergeCell ref="D1235:E1235"/>
    <mergeCell ref="B1236:C1236"/>
    <mergeCell ref="D1236:E1236"/>
    <mergeCell ref="B1294:C1294"/>
    <mergeCell ref="D1294:E1294"/>
    <mergeCell ref="B1295:C1295"/>
    <mergeCell ref="D1295:E1295"/>
    <mergeCell ref="B1296:C1296"/>
    <mergeCell ref="D1296:E1296"/>
    <mergeCell ref="A1288:A1289"/>
    <mergeCell ref="B1288:C1288"/>
    <mergeCell ref="D1288:E1288"/>
    <mergeCell ref="B1289:C1289"/>
    <mergeCell ref="D1289:E1289"/>
    <mergeCell ref="A1291:A1292"/>
    <mergeCell ref="B1291:C1291"/>
    <mergeCell ref="D1291:E1291"/>
    <mergeCell ref="B1292:C1292"/>
    <mergeCell ref="D1292:E1292"/>
    <mergeCell ref="B1284:C1284"/>
    <mergeCell ref="D1284:E1284"/>
    <mergeCell ref="B1285:C1285"/>
    <mergeCell ref="D1285:E1285"/>
    <mergeCell ref="B1286:C1286"/>
    <mergeCell ref="D1286:E1286"/>
    <mergeCell ref="B1278:E1278"/>
    <mergeCell ref="B1279:E1279"/>
    <mergeCell ref="A1280:E1280"/>
    <mergeCell ref="A1281:E1281"/>
    <mergeCell ref="B1283:C1283"/>
    <mergeCell ref="D1283:E1283"/>
    <mergeCell ref="A1272:E1272"/>
    <mergeCell ref="D1273:E1273"/>
    <mergeCell ref="B1274:E1274"/>
    <mergeCell ref="B1275:E1275"/>
    <mergeCell ref="B1276:E1276"/>
    <mergeCell ref="B1277:E1277"/>
    <mergeCell ref="A1332:E1332"/>
    <mergeCell ref="D1333:E1333"/>
    <mergeCell ref="B1334:E1334"/>
    <mergeCell ref="B1335:E1335"/>
    <mergeCell ref="B1336:E1336"/>
    <mergeCell ref="B1337:E1337"/>
    <mergeCell ref="B1326:E1326"/>
    <mergeCell ref="B1327:E1327"/>
    <mergeCell ref="B1328:E1328"/>
    <mergeCell ref="A1329:E1329"/>
    <mergeCell ref="A1330:E1330"/>
    <mergeCell ref="A1331:E1331"/>
    <mergeCell ref="C1316:E1316"/>
    <mergeCell ref="A1321:E1321"/>
    <mergeCell ref="A1322:E1322"/>
    <mergeCell ref="B1323:E1323"/>
    <mergeCell ref="B1324:E1324"/>
    <mergeCell ref="D1325:E1325"/>
    <mergeCell ref="B1308:C1308"/>
    <mergeCell ref="D1308:E1308"/>
    <mergeCell ref="B1309:C1309"/>
    <mergeCell ref="D1309:E1309"/>
    <mergeCell ref="A1315:B1315"/>
    <mergeCell ref="C1315:E1315"/>
    <mergeCell ref="B1303:C1303"/>
    <mergeCell ref="D1303:E1303"/>
    <mergeCell ref="B1304:C1304"/>
    <mergeCell ref="D1304:E1304"/>
    <mergeCell ref="A1305:E1305"/>
    <mergeCell ref="B1307:C1307"/>
    <mergeCell ref="D1307:E1307"/>
    <mergeCell ref="B1297:C1297"/>
    <mergeCell ref="D1297:E1297"/>
    <mergeCell ref="B1298:C1298"/>
    <mergeCell ref="D1298:E1298"/>
    <mergeCell ref="A1300:E1300"/>
    <mergeCell ref="B1302:C1302"/>
    <mergeCell ref="D1302:E1302"/>
    <mergeCell ref="B1357:C1357"/>
    <mergeCell ref="D1357:E1357"/>
    <mergeCell ref="B1358:C1358"/>
    <mergeCell ref="D1358:E1358"/>
    <mergeCell ref="A1360:E1360"/>
    <mergeCell ref="B1362:C1362"/>
    <mergeCell ref="D1362:E1362"/>
    <mergeCell ref="B1354:C1354"/>
    <mergeCell ref="D1354:E1354"/>
    <mergeCell ref="B1355:C1355"/>
    <mergeCell ref="D1355:E1355"/>
    <mergeCell ref="B1356:C1356"/>
    <mergeCell ref="D1356:E1356"/>
    <mergeCell ref="A1348:A1349"/>
    <mergeCell ref="B1348:C1348"/>
    <mergeCell ref="D1348:E1348"/>
    <mergeCell ref="B1349:C1349"/>
    <mergeCell ref="D1349:E1349"/>
    <mergeCell ref="A1351:A1352"/>
    <mergeCell ref="B1351:C1351"/>
    <mergeCell ref="D1351:E1351"/>
    <mergeCell ref="B1352:C1352"/>
    <mergeCell ref="D1352:E1352"/>
    <mergeCell ref="B1344:C1344"/>
    <mergeCell ref="D1344:E1344"/>
    <mergeCell ref="B1345:C1345"/>
    <mergeCell ref="D1345:E1345"/>
    <mergeCell ref="B1346:C1346"/>
    <mergeCell ref="D1346:E1346"/>
    <mergeCell ref="B1338:E1338"/>
    <mergeCell ref="B1339:E1339"/>
    <mergeCell ref="A1340:E1340"/>
    <mergeCell ref="A1341:E1341"/>
    <mergeCell ref="B1343:C1343"/>
    <mergeCell ref="D1343:E1343"/>
    <mergeCell ref="B1398:E1398"/>
    <mergeCell ref="B1399:E1399"/>
    <mergeCell ref="A1400:E1400"/>
    <mergeCell ref="A1401:E1401"/>
    <mergeCell ref="B1403:C1403"/>
    <mergeCell ref="D1403:E1403"/>
    <mergeCell ref="A1392:E1392"/>
    <mergeCell ref="D1393:E1393"/>
    <mergeCell ref="B1394:E1394"/>
    <mergeCell ref="B1395:E1395"/>
    <mergeCell ref="B1396:E1396"/>
    <mergeCell ref="B1397:E1397"/>
    <mergeCell ref="B1386:E1386"/>
    <mergeCell ref="B1387:E1387"/>
    <mergeCell ref="B1388:E1388"/>
    <mergeCell ref="A1389:E1389"/>
    <mergeCell ref="A1390:E1390"/>
    <mergeCell ref="A1391:E1391"/>
    <mergeCell ref="C1376:E1376"/>
    <mergeCell ref="A1381:E1381"/>
    <mergeCell ref="A1382:E1382"/>
    <mergeCell ref="B1383:E1383"/>
    <mergeCell ref="B1384:E1384"/>
    <mergeCell ref="D1385:E1385"/>
    <mergeCell ref="B1368:C1368"/>
    <mergeCell ref="D1368:E1368"/>
    <mergeCell ref="B1369:C1369"/>
    <mergeCell ref="D1369:E1369"/>
    <mergeCell ref="A1375:B1375"/>
    <mergeCell ref="C1375:E1375"/>
    <mergeCell ref="B1363:C1363"/>
    <mergeCell ref="D1363:E1363"/>
    <mergeCell ref="B1364:C1364"/>
    <mergeCell ref="D1364:E1364"/>
    <mergeCell ref="A1365:E1365"/>
    <mergeCell ref="B1367:C1367"/>
    <mergeCell ref="D1367:E1367"/>
    <mergeCell ref="B1423:C1423"/>
    <mergeCell ref="D1423:E1423"/>
    <mergeCell ref="B1424:C1424"/>
    <mergeCell ref="D1424:E1424"/>
    <mergeCell ref="A1425:E1425"/>
    <mergeCell ref="B1427:C1427"/>
    <mergeCell ref="D1427:E1427"/>
    <mergeCell ref="B1417:C1417"/>
    <mergeCell ref="D1417:E1417"/>
    <mergeCell ref="B1418:C1418"/>
    <mergeCell ref="D1418:E1418"/>
    <mergeCell ref="A1420:E1420"/>
    <mergeCell ref="B1422:C1422"/>
    <mergeCell ref="D1422:E1422"/>
    <mergeCell ref="B1414:C1414"/>
    <mergeCell ref="D1414:E1414"/>
    <mergeCell ref="B1415:C1415"/>
    <mergeCell ref="D1415:E1415"/>
    <mergeCell ref="B1416:C1416"/>
    <mergeCell ref="D1416:E1416"/>
    <mergeCell ref="A1408:A1409"/>
    <mergeCell ref="B1408:C1408"/>
    <mergeCell ref="D1408:E1408"/>
    <mergeCell ref="B1409:C1409"/>
    <mergeCell ref="D1409:E1409"/>
    <mergeCell ref="A1411:A1412"/>
    <mergeCell ref="B1411:C1411"/>
    <mergeCell ref="D1411:E1411"/>
    <mergeCell ref="B1412:C1412"/>
    <mergeCell ref="D1412:E1412"/>
    <mergeCell ref="B1404:C1404"/>
    <mergeCell ref="D1404:E1404"/>
    <mergeCell ref="B1405:C1405"/>
    <mergeCell ref="D1405:E1405"/>
    <mergeCell ref="B1406:C1406"/>
    <mergeCell ref="D1406:E1406"/>
    <mergeCell ref="B1464:C1464"/>
    <mergeCell ref="D1464:E1464"/>
    <mergeCell ref="B1465:C1465"/>
    <mergeCell ref="D1465:E1465"/>
    <mergeCell ref="B1466:C1466"/>
    <mergeCell ref="D1466:E1466"/>
    <mergeCell ref="B1458:E1458"/>
    <mergeCell ref="B1459:E1459"/>
    <mergeCell ref="A1460:E1460"/>
    <mergeCell ref="A1461:E1461"/>
    <mergeCell ref="B1463:C1463"/>
    <mergeCell ref="D1463:E1463"/>
    <mergeCell ref="A1452:E1452"/>
    <mergeCell ref="D1453:E1453"/>
    <mergeCell ref="B1454:E1454"/>
    <mergeCell ref="B1455:E1455"/>
    <mergeCell ref="B1456:E1456"/>
    <mergeCell ref="B1457:E1457"/>
    <mergeCell ref="B1446:E1446"/>
    <mergeCell ref="B1447:E1447"/>
    <mergeCell ref="B1448:E1448"/>
    <mergeCell ref="A1449:E1449"/>
    <mergeCell ref="A1450:E1450"/>
    <mergeCell ref="A1451:E1451"/>
    <mergeCell ref="C1436:E1436"/>
    <mergeCell ref="A1441:E1441"/>
    <mergeCell ref="A1442:E1442"/>
    <mergeCell ref="B1443:E1443"/>
    <mergeCell ref="B1444:E1444"/>
    <mergeCell ref="D1445:E1445"/>
    <mergeCell ref="B1428:C1428"/>
    <mergeCell ref="D1428:E1428"/>
    <mergeCell ref="B1429:C1429"/>
    <mergeCell ref="D1429:E1429"/>
    <mergeCell ref="A1435:B1435"/>
    <mergeCell ref="C1435:E1435"/>
    <mergeCell ref="C1496:E1496"/>
    <mergeCell ref="A1501:E1501"/>
    <mergeCell ref="A1502:E1502"/>
    <mergeCell ref="B1503:E1503"/>
    <mergeCell ref="B1504:E1504"/>
    <mergeCell ref="D1505:E1505"/>
    <mergeCell ref="B1488:C1488"/>
    <mergeCell ref="D1488:E1488"/>
    <mergeCell ref="B1489:C1489"/>
    <mergeCell ref="D1489:E1489"/>
    <mergeCell ref="A1495:B1495"/>
    <mergeCell ref="C1495:E1495"/>
    <mergeCell ref="B1483:C1483"/>
    <mergeCell ref="D1483:E1483"/>
    <mergeCell ref="B1484:C1484"/>
    <mergeCell ref="D1484:E1484"/>
    <mergeCell ref="A1485:E1485"/>
    <mergeCell ref="B1487:C1487"/>
    <mergeCell ref="D1487:E1487"/>
    <mergeCell ref="B1477:C1477"/>
    <mergeCell ref="D1477:E1477"/>
    <mergeCell ref="B1478:C1478"/>
    <mergeCell ref="D1478:E1478"/>
    <mergeCell ref="A1480:E1480"/>
    <mergeCell ref="B1482:C1482"/>
    <mergeCell ref="D1482:E1482"/>
    <mergeCell ref="B1474:C1474"/>
    <mergeCell ref="D1474:E1474"/>
    <mergeCell ref="B1475:C1475"/>
    <mergeCell ref="D1475:E1475"/>
    <mergeCell ref="B1476:C1476"/>
    <mergeCell ref="D1476:E1476"/>
    <mergeCell ref="A1468:A1469"/>
    <mergeCell ref="B1468:C1468"/>
    <mergeCell ref="D1468:E1468"/>
    <mergeCell ref="B1469:C1469"/>
    <mergeCell ref="D1469:E1469"/>
    <mergeCell ref="A1471:A1472"/>
    <mergeCell ref="B1471:C1471"/>
    <mergeCell ref="D1471:E1471"/>
    <mergeCell ref="B1472:C1472"/>
    <mergeCell ref="D1472:E1472"/>
    <mergeCell ref="A1528:A1529"/>
    <mergeCell ref="B1528:C1528"/>
    <mergeCell ref="D1528:E1528"/>
    <mergeCell ref="B1529:C1529"/>
    <mergeCell ref="D1529:E1529"/>
    <mergeCell ref="A1531:A1532"/>
    <mergeCell ref="B1531:C1531"/>
    <mergeCell ref="D1531:E1531"/>
    <mergeCell ref="B1532:C1532"/>
    <mergeCell ref="D1532:E1532"/>
    <mergeCell ref="B1524:C1524"/>
    <mergeCell ref="D1524:E1524"/>
    <mergeCell ref="B1525:C1525"/>
    <mergeCell ref="D1525:E1525"/>
    <mergeCell ref="B1526:C1526"/>
    <mergeCell ref="D1526:E1526"/>
    <mergeCell ref="B1518:E1518"/>
    <mergeCell ref="B1519:E1519"/>
    <mergeCell ref="A1520:E1520"/>
    <mergeCell ref="A1521:E1521"/>
    <mergeCell ref="B1523:C1523"/>
    <mergeCell ref="D1523:E1523"/>
    <mergeCell ref="A1512:E1512"/>
    <mergeCell ref="D1513:E1513"/>
    <mergeCell ref="B1514:E1514"/>
    <mergeCell ref="B1515:E1515"/>
    <mergeCell ref="B1516:E1516"/>
    <mergeCell ref="B1517:E1517"/>
    <mergeCell ref="B1506:E1506"/>
    <mergeCell ref="B1507:E1507"/>
    <mergeCell ref="B1508:E1508"/>
    <mergeCell ref="A1509:E1509"/>
    <mergeCell ref="A1510:E1510"/>
    <mergeCell ref="A1511:E1511"/>
    <mergeCell ref="B1566:E1566"/>
    <mergeCell ref="B1567:E1567"/>
    <mergeCell ref="B1568:E1568"/>
    <mergeCell ref="A1569:E1569"/>
    <mergeCell ref="A1570:E1570"/>
    <mergeCell ref="A1571:E1571"/>
    <mergeCell ref="C1556:E1556"/>
    <mergeCell ref="A1561:E1561"/>
    <mergeCell ref="A1562:E1562"/>
    <mergeCell ref="B1563:E1563"/>
    <mergeCell ref="B1564:E1564"/>
    <mergeCell ref="D1565:E1565"/>
    <mergeCell ref="B1548:C1548"/>
    <mergeCell ref="D1548:E1548"/>
    <mergeCell ref="B1549:C1549"/>
    <mergeCell ref="D1549:E1549"/>
    <mergeCell ref="A1555:B1555"/>
    <mergeCell ref="C1555:E1555"/>
    <mergeCell ref="B1543:C1543"/>
    <mergeCell ref="D1543:E1543"/>
    <mergeCell ref="B1544:C1544"/>
    <mergeCell ref="D1544:E1544"/>
    <mergeCell ref="A1545:E1545"/>
    <mergeCell ref="B1547:C1547"/>
    <mergeCell ref="D1547:E1547"/>
    <mergeCell ref="B1537:C1537"/>
    <mergeCell ref="D1537:E1537"/>
    <mergeCell ref="B1538:C1538"/>
    <mergeCell ref="D1538:E1538"/>
    <mergeCell ref="A1540:E1540"/>
    <mergeCell ref="B1542:C1542"/>
    <mergeCell ref="D1542:E1542"/>
    <mergeCell ref="B1534:C1534"/>
    <mergeCell ref="D1534:E1534"/>
    <mergeCell ref="B1535:C1535"/>
    <mergeCell ref="D1535:E1535"/>
    <mergeCell ref="B1536:C1536"/>
    <mergeCell ref="D1536:E1536"/>
    <mergeCell ref="B1594:C1594"/>
    <mergeCell ref="D1594:E1594"/>
    <mergeCell ref="B1595:C1595"/>
    <mergeCell ref="D1595:E1595"/>
    <mergeCell ref="B1596:C1596"/>
    <mergeCell ref="D1596:E1596"/>
    <mergeCell ref="A1588:A1589"/>
    <mergeCell ref="B1588:C1588"/>
    <mergeCell ref="D1588:E1588"/>
    <mergeCell ref="B1589:C1589"/>
    <mergeCell ref="D1589:E1589"/>
    <mergeCell ref="A1591:A1592"/>
    <mergeCell ref="B1591:C1591"/>
    <mergeCell ref="D1591:E1591"/>
    <mergeCell ref="B1592:C1592"/>
    <mergeCell ref="D1592:E1592"/>
    <mergeCell ref="B1584:C1584"/>
    <mergeCell ref="D1584:E1584"/>
    <mergeCell ref="B1585:C1585"/>
    <mergeCell ref="D1585:E1585"/>
    <mergeCell ref="B1586:C1586"/>
    <mergeCell ref="D1586:E1586"/>
    <mergeCell ref="B1578:E1578"/>
    <mergeCell ref="B1579:E1579"/>
    <mergeCell ref="A1580:E1580"/>
    <mergeCell ref="A1581:E1581"/>
    <mergeCell ref="B1583:C1583"/>
    <mergeCell ref="D1583:E1583"/>
    <mergeCell ref="A1572:E1572"/>
    <mergeCell ref="D1573:E1573"/>
    <mergeCell ref="B1574:E1574"/>
    <mergeCell ref="B1575:E1575"/>
    <mergeCell ref="B1576:E1576"/>
    <mergeCell ref="B1577:E1577"/>
    <mergeCell ref="A1632:E1632"/>
    <mergeCell ref="D1633:E1633"/>
    <mergeCell ref="B1634:E1634"/>
    <mergeCell ref="B1635:E1635"/>
    <mergeCell ref="B1636:E1636"/>
    <mergeCell ref="B1637:E1637"/>
    <mergeCell ref="B1626:E1626"/>
    <mergeCell ref="B1627:E1627"/>
    <mergeCell ref="B1628:E1628"/>
    <mergeCell ref="A1629:E1629"/>
    <mergeCell ref="A1630:E1630"/>
    <mergeCell ref="A1631:E1631"/>
    <mergeCell ref="C1616:E1616"/>
    <mergeCell ref="A1621:E1621"/>
    <mergeCell ref="A1622:E1622"/>
    <mergeCell ref="B1623:E1623"/>
    <mergeCell ref="B1624:E1624"/>
    <mergeCell ref="D1625:E1625"/>
    <mergeCell ref="B1608:C1608"/>
    <mergeCell ref="D1608:E1608"/>
    <mergeCell ref="B1609:C1609"/>
    <mergeCell ref="D1609:E1609"/>
    <mergeCell ref="A1615:B1615"/>
    <mergeCell ref="C1615:E1615"/>
    <mergeCell ref="B1603:C1603"/>
    <mergeCell ref="D1603:E1603"/>
    <mergeCell ref="B1604:C1604"/>
    <mergeCell ref="D1604:E1604"/>
    <mergeCell ref="A1605:E1605"/>
    <mergeCell ref="B1607:C1607"/>
    <mergeCell ref="D1607:E1607"/>
    <mergeCell ref="B1597:C1597"/>
    <mergeCell ref="D1597:E1597"/>
    <mergeCell ref="B1598:C1598"/>
    <mergeCell ref="D1598:E1598"/>
    <mergeCell ref="A1600:E1600"/>
    <mergeCell ref="B1602:C1602"/>
    <mergeCell ref="D1602:E1602"/>
    <mergeCell ref="B1657:C1657"/>
    <mergeCell ref="D1657:E1657"/>
    <mergeCell ref="B1658:C1658"/>
    <mergeCell ref="D1658:E1658"/>
    <mergeCell ref="A1660:E1660"/>
    <mergeCell ref="B1662:C1662"/>
    <mergeCell ref="D1662:E1662"/>
    <mergeCell ref="B1654:C1654"/>
    <mergeCell ref="D1654:E1654"/>
    <mergeCell ref="B1655:C1655"/>
    <mergeCell ref="D1655:E1655"/>
    <mergeCell ref="B1656:C1656"/>
    <mergeCell ref="D1656:E1656"/>
    <mergeCell ref="A1648:A1649"/>
    <mergeCell ref="B1648:C1648"/>
    <mergeCell ref="D1648:E1648"/>
    <mergeCell ref="B1649:C1649"/>
    <mergeCell ref="D1649:E1649"/>
    <mergeCell ref="A1651:A1652"/>
    <mergeCell ref="B1651:C1651"/>
    <mergeCell ref="D1651:E1651"/>
    <mergeCell ref="B1652:C1652"/>
    <mergeCell ref="D1652:E1652"/>
    <mergeCell ref="B1644:C1644"/>
    <mergeCell ref="D1644:E1644"/>
    <mergeCell ref="B1645:C1645"/>
    <mergeCell ref="D1645:E1645"/>
    <mergeCell ref="B1646:C1646"/>
    <mergeCell ref="D1646:E1646"/>
    <mergeCell ref="B1638:E1638"/>
    <mergeCell ref="B1639:E1639"/>
    <mergeCell ref="A1640:E1640"/>
    <mergeCell ref="A1641:E1641"/>
    <mergeCell ref="B1643:C1643"/>
    <mergeCell ref="D1643:E1643"/>
    <mergeCell ref="B1698:E1698"/>
    <mergeCell ref="B1699:E1699"/>
    <mergeCell ref="A1700:E1700"/>
    <mergeCell ref="A1701:E1701"/>
    <mergeCell ref="B1703:C1703"/>
    <mergeCell ref="D1703:E1703"/>
    <mergeCell ref="A1692:E1692"/>
    <mergeCell ref="D1693:E1693"/>
    <mergeCell ref="B1694:E1694"/>
    <mergeCell ref="B1695:E1695"/>
    <mergeCell ref="B1696:E1696"/>
    <mergeCell ref="B1697:E1697"/>
    <mergeCell ref="B1686:E1686"/>
    <mergeCell ref="B1687:E1687"/>
    <mergeCell ref="B1688:E1688"/>
    <mergeCell ref="A1689:E1689"/>
    <mergeCell ref="A1690:E1690"/>
    <mergeCell ref="A1691:E1691"/>
    <mergeCell ref="C1676:E1676"/>
    <mergeCell ref="A1681:E1681"/>
    <mergeCell ref="A1682:E1682"/>
    <mergeCell ref="B1683:E1683"/>
    <mergeCell ref="B1684:E1684"/>
    <mergeCell ref="D1685:E1685"/>
    <mergeCell ref="B1668:C1668"/>
    <mergeCell ref="D1668:E1668"/>
    <mergeCell ref="B1669:C1669"/>
    <mergeCell ref="D1669:E1669"/>
    <mergeCell ref="A1675:B1675"/>
    <mergeCell ref="C1675:E1675"/>
    <mergeCell ref="B1663:C1663"/>
    <mergeCell ref="D1663:E1663"/>
    <mergeCell ref="B1664:C1664"/>
    <mergeCell ref="D1664:E1664"/>
    <mergeCell ref="A1665:E1665"/>
    <mergeCell ref="B1667:C1667"/>
    <mergeCell ref="D1667:E1667"/>
    <mergeCell ref="B1723:C1723"/>
    <mergeCell ref="D1723:E1723"/>
    <mergeCell ref="B1724:C1724"/>
    <mergeCell ref="D1724:E1724"/>
    <mergeCell ref="A1725:E1725"/>
    <mergeCell ref="B1727:C1727"/>
    <mergeCell ref="D1727:E1727"/>
    <mergeCell ref="B1717:C1717"/>
    <mergeCell ref="D1717:E1717"/>
    <mergeCell ref="B1718:C1718"/>
    <mergeCell ref="D1718:E1718"/>
    <mergeCell ref="A1720:E1720"/>
    <mergeCell ref="B1722:C1722"/>
    <mergeCell ref="D1722:E1722"/>
    <mergeCell ref="B1714:C1714"/>
    <mergeCell ref="D1714:E1714"/>
    <mergeCell ref="B1715:C1715"/>
    <mergeCell ref="D1715:E1715"/>
    <mergeCell ref="B1716:C1716"/>
    <mergeCell ref="D1716:E1716"/>
    <mergeCell ref="A1708:A1709"/>
    <mergeCell ref="B1708:C1708"/>
    <mergeCell ref="D1708:E1708"/>
    <mergeCell ref="B1709:C1709"/>
    <mergeCell ref="D1709:E1709"/>
    <mergeCell ref="A1711:A1712"/>
    <mergeCell ref="B1711:C1711"/>
    <mergeCell ref="D1711:E1711"/>
    <mergeCell ref="B1712:C1712"/>
    <mergeCell ref="D1712:E1712"/>
    <mergeCell ref="B1704:C1704"/>
    <mergeCell ref="D1704:E1704"/>
    <mergeCell ref="B1705:C1705"/>
    <mergeCell ref="D1705:E1705"/>
    <mergeCell ref="B1706:C1706"/>
    <mergeCell ref="D1706:E1706"/>
    <mergeCell ref="B1764:C1764"/>
    <mergeCell ref="D1764:E1764"/>
    <mergeCell ref="B1765:C1765"/>
    <mergeCell ref="D1765:E1765"/>
    <mergeCell ref="B1766:C1766"/>
    <mergeCell ref="D1766:E1766"/>
    <mergeCell ref="B1758:E1758"/>
    <mergeCell ref="B1759:E1759"/>
    <mergeCell ref="A1760:E1760"/>
    <mergeCell ref="A1761:E1761"/>
    <mergeCell ref="B1763:C1763"/>
    <mergeCell ref="D1763:E1763"/>
    <mergeCell ref="A1752:E1752"/>
    <mergeCell ref="D1753:E1753"/>
    <mergeCell ref="B1754:E1754"/>
    <mergeCell ref="B1755:E1755"/>
    <mergeCell ref="B1756:E1756"/>
    <mergeCell ref="B1757:E1757"/>
    <mergeCell ref="B1746:E1746"/>
    <mergeCell ref="B1747:E1747"/>
    <mergeCell ref="B1748:E1748"/>
    <mergeCell ref="A1749:E1749"/>
    <mergeCell ref="A1750:E1750"/>
    <mergeCell ref="A1751:E1751"/>
    <mergeCell ref="C1736:E1736"/>
    <mergeCell ref="A1741:E1741"/>
    <mergeCell ref="A1742:E1742"/>
    <mergeCell ref="B1743:E1743"/>
    <mergeCell ref="B1744:E1744"/>
    <mergeCell ref="D1745:E1745"/>
    <mergeCell ref="B1728:C1728"/>
    <mergeCell ref="D1728:E1728"/>
    <mergeCell ref="B1729:C1729"/>
    <mergeCell ref="D1729:E1729"/>
    <mergeCell ref="A1735:B1735"/>
    <mergeCell ref="C1735:E1735"/>
    <mergeCell ref="C1796:E1796"/>
    <mergeCell ref="A1801:E1801"/>
    <mergeCell ref="A1802:E1802"/>
    <mergeCell ref="B1803:E1803"/>
    <mergeCell ref="B1804:E1804"/>
    <mergeCell ref="D1805:E1805"/>
    <mergeCell ref="B1788:C1788"/>
    <mergeCell ref="D1788:E1788"/>
    <mergeCell ref="B1789:C1789"/>
    <mergeCell ref="D1789:E1789"/>
    <mergeCell ref="A1795:B1795"/>
    <mergeCell ref="C1795:E1795"/>
    <mergeCell ref="B1783:C1783"/>
    <mergeCell ref="D1783:E1783"/>
    <mergeCell ref="B1784:C1784"/>
    <mergeCell ref="D1784:E1784"/>
    <mergeCell ref="A1785:E1785"/>
    <mergeCell ref="B1787:C1787"/>
    <mergeCell ref="D1787:E1787"/>
    <mergeCell ref="B1777:C1777"/>
    <mergeCell ref="D1777:E1777"/>
    <mergeCell ref="B1778:C1778"/>
    <mergeCell ref="D1778:E1778"/>
    <mergeCell ref="A1780:E1780"/>
    <mergeCell ref="B1782:C1782"/>
    <mergeCell ref="D1782:E1782"/>
    <mergeCell ref="B1774:C1774"/>
    <mergeCell ref="D1774:E1774"/>
    <mergeCell ref="B1775:C1775"/>
    <mergeCell ref="D1775:E1775"/>
    <mergeCell ref="B1776:C1776"/>
    <mergeCell ref="D1776:E1776"/>
    <mergeCell ref="A1768:A1769"/>
    <mergeCell ref="B1768:C1768"/>
    <mergeCell ref="D1768:E1768"/>
    <mergeCell ref="B1769:C1769"/>
    <mergeCell ref="D1769:E1769"/>
    <mergeCell ref="A1771:A1772"/>
    <mergeCell ref="B1771:C1771"/>
    <mergeCell ref="D1771:E1771"/>
    <mergeCell ref="B1772:C1772"/>
    <mergeCell ref="D1772:E1772"/>
    <mergeCell ref="A1828:A1829"/>
    <mergeCell ref="B1828:C1828"/>
    <mergeCell ref="D1828:E1828"/>
    <mergeCell ref="B1829:C1829"/>
    <mergeCell ref="D1829:E1829"/>
    <mergeCell ref="A1831:A1832"/>
    <mergeCell ref="B1831:C1831"/>
    <mergeCell ref="D1831:E1831"/>
    <mergeCell ref="B1832:C1832"/>
    <mergeCell ref="D1832:E1832"/>
    <mergeCell ref="B1824:C1824"/>
    <mergeCell ref="D1824:E1824"/>
    <mergeCell ref="B1825:C1825"/>
    <mergeCell ref="D1825:E1825"/>
    <mergeCell ref="B1826:C1826"/>
    <mergeCell ref="D1826:E1826"/>
    <mergeCell ref="B1818:E1818"/>
    <mergeCell ref="B1819:E1819"/>
    <mergeCell ref="A1820:E1820"/>
    <mergeCell ref="A1821:E1821"/>
    <mergeCell ref="B1823:C1823"/>
    <mergeCell ref="D1823:E1823"/>
    <mergeCell ref="A1812:E1812"/>
    <mergeCell ref="D1813:E1813"/>
    <mergeCell ref="B1814:E1814"/>
    <mergeCell ref="B1815:E1815"/>
    <mergeCell ref="B1816:E1816"/>
    <mergeCell ref="B1817:E1817"/>
    <mergeCell ref="B1806:E1806"/>
    <mergeCell ref="B1807:E1807"/>
    <mergeCell ref="B1808:E1808"/>
    <mergeCell ref="A1809:E1809"/>
    <mergeCell ref="A1810:E1810"/>
    <mergeCell ref="A1811:E1811"/>
    <mergeCell ref="B1866:E1866"/>
    <mergeCell ref="B1867:E1867"/>
    <mergeCell ref="B1868:E1868"/>
    <mergeCell ref="A1869:E1869"/>
    <mergeCell ref="A1870:E1870"/>
    <mergeCell ref="A1871:E1871"/>
    <mergeCell ref="C1856:E1856"/>
    <mergeCell ref="A1861:E1861"/>
    <mergeCell ref="A1862:E1862"/>
    <mergeCell ref="B1863:E1863"/>
    <mergeCell ref="B1864:E1864"/>
    <mergeCell ref="D1865:E1865"/>
    <mergeCell ref="B1848:C1848"/>
    <mergeCell ref="D1848:E1848"/>
    <mergeCell ref="B1849:C1849"/>
    <mergeCell ref="D1849:E1849"/>
    <mergeCell ref="A1855:B1855"/>
    <mergeCell ref="C1855:E1855"/>
    <mergeCell ref="B1843:C1843"/>
    <mergeCell ref="D1843:E1843"/>
    <mergeCell ref="B1844:C1844"/>
    <mergeCell ref="D1844:E1844"/>
    <mergeCell ref="A1845:E1845"/>
    <mergeCell ref="B1847:C1847"/>
    <mergeCell ref="D1847:E1847"/>
    <mergeCell ref="B1837:C1837"/>
    <mergeCell ref="D1837:E1837"/>
    <mergeCell ref="B1838:C1838"/>
    <mergeCell ref="D1838:E1838"/>
    <mergeCell ref="A1840:E1840"/>
    <mergeCell ref="B1842:C1842"/>
    <mergeCell ref="D1842:E1842"/>
    <mergeCell ref="B1834:C1834"/>
    <mergeCell ref="D1834:E1834"/>
    <mergeCell ref="B1835:C1835"/>
    <mergeCell ref="D1835:E1835"/>
    <mergeCell ref="B1836:C1836"/>
    <mergeCell ref="D1836:E1836"/>
    <mergeCell ref="B1894:C1894"/>
    <mergeCell ref="D1894:E1894"/>
    <mergeCell ref="B1895:C1895"/>
    <mergeCell ref="D1895:E1895"/>
    <mergeCell ref="B1896:C1896"/>
    <mergeCell ref="D1896:E1896"/>
    <mergeCell ref="A1888:A1889"/>
    <mergeCell ref="B1888:C1888"/>
    <mergeCell ref="D1888:E1888"/>
    <mergeCell ref="B1889:C1889"/>
    <mergeCell ref="D1889:E1889"/>
    <mergeCell ref="A1891:A1892"/>
    <mergeCell ref="B1891:C1891"/>
    <mergeCell ref="D1891:E1891"/>
    <mergeCell ref="B1892:C1892"/>
    <mergeCell ref="D1892:E1892"/>
    <mergeCell ref="B1884:C1884"/>
    <mergeCell ref="D1884:E1884"/>
    <mergeCell ref="B1885:C1885"/>
    <mergeCell ref="D1885:E1885"/>
    <mergeCell ref="B1886:C1886"/>
    <mergeCell ref="D1886:E1886"/>
    <mergeCell ref="B1878:E1878"/>
    <mergeCell ref="B1879:E1879"/>
    <mergeCell ref="A1880:E1880"/>
    <mergeCell ref="A1881:E1881"/>
    <mergeCell ref="B1883:C1883"/>
    <mergeCell ref="D1883:E1883"/>
    <mergeCell ref="A1872:E1872"/>
    <mergeCell ref="D1873:E1873"/>
    <mergeCell ref="B1874:E1874"/>
    <mergeCell ref="B1875:E1875"/>
    <mergeCell ref="B1876:E1876"/>
    <mergeCell ref="B1877:E1877"/>
    <mergeCell ref="A1932:E1932"/>
    <mergeCell ref="D1933:E1933"/>
    <mergeCell ref="B1934:E1934"/>
    <mergeCell ref="B1935:E1935"/>
    <mergeCell ref="B1936:E1936"/>
    <mergeCell ref="B1937:E1937"/>
    <mergeCell ref="B1926:E1926"/>
    <mergeCell ref="B1927:E1927"/>
    <mergeCell ref="B1928:E1928"/>
    <mergeCell ref="A1929:E1929"/>
    <mergeCell ref="A1930:E1930"/>
    <mergeCell ref="A1931:E1931"/>
    <mergeCell ref="C1916:E1916"/>
    <mergeCell ref="A1921:E1921"/>
    <mergeCell ref="A1922:E1922"/>
    <mergeCell ref="B1923:E1923"/>
    <mergeCell ref="B1924:E1924"/>
    <mergeCell ref="D1925:E1925"/>
    <mergeCell ref="B1908:C1908"/>
    <mergeCell ref="D1908:E1908"/>
    <mergeCell ref="B1909:C1909"/>
    <mergeCell ref="D1909:E1909"/>
    <mergeCell ref="A1915:B1915"/>
    <mergeCell ref="C1915:E1915"/>
    <mergeCell ref="B1903:C1903"/>
    <mergeCell ref="D1903:E1903"/>
    <mergeCell ref="B1904:C1904"/>
    <mergeCell ref="D1904:E1904"/>
    <mergeCell ref="A1905:E1905"/>
    <mergeCell ref="B1907:C1907"/>
    <mergeCell ref="D1907:E1907"/>
    <mergeCell ref="B1897:C1897"/>
    <mergeCell ref="D1897:E1897"/>
    <mergeCell ref="B1898:C1898"/>
    <mergeCell ref="D1898:E1898"/>
    <mergeCell ref="A1900:E1900"/>
    <mergeCell ref="B1902:C1902"/>
    <mergeCell ref="D1902:E1902"/>
    <mergeCell ref="B1957:C1957"/>
    <mergeCell ref="D1957:E1957"/>
    <mergeCell ref="B1958:C1958"/>
    <mergeCell ref="D1958:E1958"/>
    <mergeCell ref="A1960:E1960"/>
    <mergeCell ref="B1962:C1962"/>
    <mergeCell ref="D1962:E1962"/>
    <mergeCell ref="B1954:C1954"/>
    <mergeCell ref="D1954:E1954"/>
    <mergeCell ref="B1955:C1955"/>
    <mergeCell ref="D1955:E1955"/>
    <mergeCell ref="B1956:C1956"/>
    <mergeCell ref="D1956:E1956"/>
    <mergeCell ref="A1948:A1949"/>
    <mergeCell ref="B1948:C1948"/>
    <mergeCell ref="D1948:E1948"/>
    <mergeCell ref="B1949:C1949"/>
    <mergeCell ref="D1949:E1949"/>
    <mergeCell ref="A1951:A1952"/>
    <mergeCell ref="B1951:C1951"/>
    <mergeCell ref="D1951:E1951"/>
    <mergeCell ref="B1952:C1952"/>
    <mergeCell ref="D1952:E1952"/>
    <mergeCell ref="B1944:C1944"/>
    <mergeCell ref="D1944:E1944"/>
    <mergeCell ref="B1945:C1945"/>
    <mergeCell ref="D1945:E1945"/>
    <mergeCell ref="B1946:C1946"/>
    <mergeCell ref="D1946:E1946"/>
    <mergeCell ref="B1938:E1938"/>
    <mergeCell ref="B1939:E1939"/>
    <mergeCell ref="A1940:E1940"/>
    <mergeCell ref="A1941:E1941"/>
    <mergeCell ref="B1943:C1943"/>
    <mergeCell ref="D1943:E1943"/>
    <mergeCell ref="B1998:E1998"/>
    <mergeCell ref="B1999:E1999"/>
    <mergeCell ref="A2000:E2000"/>
    <mergeCell ref="A2001:E2001"/>
    <mergeCell ref="B2003:C2003"/>
    <mergeCell ref="D2003:E2003"/>
    <mergeCell ref="A1992:E1992"/>
    <mergeCell ref="D1993:E1993"/>
    <mergeCell ref="B1994:E1994"/>
    <mergeCell ref="B1995:E1995"/>
    <mergeCell ref="B1996:E1996"/>
    <mergeCell ref="B1997:E1997"/>
    <mergeCell ref="B1986:E1986"/>
    <mergeCell ref="B1987:E1987"/>
    <mergeCell ref="B1988:E1988"/>
    <mergeCell ref="A1989:E1989"/>
    <mergeCell ref="A1990:E1990"/>
    <mergeCell ref="A1991:E1991"/>
    <mergeCell ref="C1976:E1976"/>
    <mergeCell ref="A1981:E1981"/>
    <mergeCell ref="A1982:E1982"/>
    <mergeCell ref="B1983:E1983"/>
    <mergeCell ref="B1984:E1984"/>
    <mergeCell ref="D1985:E1985"/>
    <mergeCell ref="B1968:C1968"/>
    <mergeCell ref="D1968:E1968"/>
    <mergeCell ref="B1969:C1969"/>
    <mergeCell ref="D1969:E1969"/>
    <mergeCell ref="A1975:B1975"/>
    <mergeCell ref="C1975:E1975"/>
    <mergeCell ref="B1963:C1963"/>
    <mergeCell ref="D1963:E1963"/>
    <mergeCell ref="B1964:C1964"/>
    <mergeCell ref="D1964:E1964"/>
    <mergeCell ref="A1965:E1965"/>
    <mergeCell ref="B1967:C1967"/>
    <mergeCell ref="D1967:E1967"/>
    <mergeCell ref="B2023:C2023"/>
    <mergeCell ref="D2023:E2023"/>
    <mergeCell ref="B2024:C2024"/>
    <mergeCell ref="D2024:E2024"/>
    <mergeCell ref="A2025:E2025"/>
    <mergeCell ref="B2027:C2027"/>
    <mergeCell ref="D2027:E2027"/>
    <mergeCell ref="B2017:C2017"/>
    <mergeCell ref="D2017:E2017"/>
    <mergeCell ref="B2018:C2018"/>
    <mergeCell ref="D2018:E2018"/>
    <mergeCell ref="A2020:E2020"/>
    <mergeCell ref="B2022:C2022"/>
    <mergeCell ref="D2022:E2022"/>
    <mergeCell ref="B2014:C2014"/>
    <mergeCell ref="D2014:E2014"/>
    <mergeCell ref="B2015:C2015"/>
    <mergeCell ref="D2015:E2015"/>
    <mergeCell ref="B2016:C2016"/>
    <mergeCell ref="D2016:E2016"/>
    <mergeCell ref="A2008:A2009"/>
    <mergeCell ref="B2008:C2008"/>
    <mergeCell ref="D2008:E2008"/>
    <mergeCell ref="B2009:C2009"/>
    <mergeCell ref="D2009:E2009"/>
    <mergeCell ref="A2011:A2012"/>
    <mergeCell ref="B2011:C2011"/>
    <mergeCell ref="D2011:E2011"/>
    <mergeCell ref="B2012:C2012"/>
    <mergeCell ref="D2012:E2012"/>
    <mergeCell ref="B2004:C2004"/>
    <mergeCell ref="D2004:E2004"/>
    <mergeCell ref="B2005:C2005"/>
    <mergeCell ref="D2005:E2005"/>
    <mergeCell ref="B2006:C2006"/>
    <mergeCell ref="D2006:E2006"/>
    <mergeCell ref="B2064:C2064"/>
    <mergeCell ref="D2064:E2064"/>
    <mergeCell ref="B2065:C2065"/>
    <mergeCell ref="D2065:E2065"/>
    <mergeCell ref="B2066:C2066"/>
    <mergeCell ref="D2066:E2066"/>
    <mergeCell ref="B2058:E2058"/>
    <mergeCell ref="B2059:E2059"/>
    <mergeCell ref="A2060:E2060"/>
    <mergeCell ref="A2061:E2061"/>
    <mergeCell ref="B2063:C2063"/>
    <mergeCell ref="D2063:E2063"/>
    <mergeCell ref="A2052:E2052"/>
    <mergeCell ref="D2053:E2053"/>
    <mergeCell ref="B2054:E2054"/>
    <mergeCell ref="B2055:E2055"/>
    <mergeCell ref="B2056:E2056"/>
    <mergeCell ref="B2057:E2057"/>
    <mergeCell ref="B2046:E2046"/>
    <mergeCell ref="B2047:E2047"/>
    <mergeCell ref="B2048:E2048"/>
    <mergeCell ref="A2049:E2049"/>
    <mergeCell ref="A2050:E2050"/>
    <mergeCell ref="A2051:E2051"/>
    <mergeCell ref="C2036:E2036"/>
    <mergeCell ref="A2041:E2041"/>
    <mergeCell ref="A2042:E2042"/>
    <mergeCell ref="B2043:E2043"/>
    <mergeCell ref="B2044:E2044"/>
    <mergeCell ref="D2045:E2045"/>
    <mergeCell ref="B2028:C2028"/>
    <mergeCell ref="D2028:E2028"/>
    <mergeCell ref="B2029:C2029"/>
    <mergeCell ref="D2029:E2029"/>
    <mergeCell ref="A2035:B2035"/>
    <mergeCell ref="C2035:E2035"/>
    <mergeCell ref="C2096:E2096"/>
    <mergeCell ref="A2101:E2101"/>
    <mergeCell ref="A2102:E2102"/>
    <mergeCell ref="B2103:E2103"/>
    <mergeCell ref="B2104:E2104"/>
    <mergeCell ref="D2105:E2105"/>
    <mergeCell ref="B2088:C2088"/>
    <mergeCell ref="D2088:E2088"/>
    <mergeCell ref="B2089:C2089"/>
    <mergeCell ref="D2089:E2089"/>
    <mergeCell ref="A2095:B2095"/>
    <mergeCell ref="C2095:E2095"/>
    <mergeCell ref="B2083:C2083"/>
    <mergeCell ref="D2083:E2083"/>
    <mergeCell ref="B2084:C2084"/>
    <mergeCell ref="D2084:E2084"/>
    <mergeCell ref="A2085:E2085"/>
    <mergeCell ref="B2087:C2087"/>
    <mergeCell ref="D2087:E2087"/>
    <mergeCell ref="B2077:C2077"/>
    <mergeCell ref="D2077:E2077"/>
    <mergeCell ref="B2078:C2078"/>
    <mergeCell ref="D2078:E2078"/>
    <mergeCell ref="A2080:E2080"/>
    <mergeCell ref="B2082:C2082"/>
    <mergeCell ref="D2082:E2082"/>
    <mergeCell ref="B2074:C2074"/>
    <mergeCell ref="D2074:E2074"/>
    <mergeCell ref="B2075:C2075"/>
    <mergeCell ref="D2075:E2075"/>
    <mergeCell ref="B2076:C2076"/>
    <mergeCell ref="D2076:E2076"/>
    <mergeCell ref="A2068:A2069"/>
    <mergeCell ref="B2068:C2068"/>
    <mergeCell ref="D2068:E2068"/>
    <mergeCell ref="B2069:C2069"/>
    <mergeCell ref="D2069:E2069"/>
    <mergeCell ref="A2071:A2072"/>
    <mergeCell ref="B2071:C2071"/>
    <mergeCell ref="D2071:E2071"/>
    <mergeCell ref="B2072:C2072"/>
    <mergeCell ref="D2072:E2072"/>
    <mergeCell ref="A2128:A2129"/>
    <mergeCell ref="B2128:C2128"/>
    <mergeCell ref="D2128:E2128"/>
    <mergeCell ref="B2129:C2129"/>
    <mergeCell ref="D2129:E2129"/>
    <mergeCell ref="A2131:A2132"/>
    <mergeCell ref="B2131:C2131"/>
    <mergeCell ref="D2131:E2131"/>
    <mergeCell ref="B2132:C2132"/>
    <mergeCell ref="D2132:E2132"/>
    <mergeCell ref="B2124:C2124"/>
    <mergeCell ref="D2124:E2124"/>
    <mergeCell ref="B2125:C2125"/>
    <mergeCell ref="D2125:E2125"/>
    <mergeCell ref="B2126:C2126"/>
    <mergeCell ref="D2126:E2126"/>
    <mergeCell ref="B2118:E2118"/>
    <mergeCell ref="B2119:E2119"/>
    <mergeCell ref="A2120:E2120"/>
    <mergeCell ref="A2121:E2121"/>
    <mergeCell ref="B2123:C2123"/>
    <mergeCell ref="D2123:E2123"/>
    <mergeCell ref="A2112:E2112"/>
    <mergeCell ref="D2113:E2113"/>
    <mergeCell ref="B2114:E2114"/>
    <mergeCell ref="B2115:E2115"/>
    <mergeCell ref="B2116:E2116"/>
    <mergeCell ref="B2117:E2117"/>
    <mergeCell ref="B2106:E2106"/>
    <mergeCell ref="B2107:E2107"/>
    <mergeCell ref="B2108:E2108"/>
    <mergeCell ref="A2109:E2109"/>
    <mergeCell ref="A2110:E2110"/>
    <mergeCell ref="A2111:E2111"/>
    <mergeCell ref="B2166:E2166"/>
    <mergeCell ref="B2167:E2167"/>
    <mergeCell ref="B2168:E2168"/>
    <mergeCell ref="A2169:E2169"/>
    <mergeCell ref="A2170:E2170"/>
    <mergeCell ref="A2171:E2171"/>
    <mergeCell ref="C2156:E2156"/>
    <mergeCell ref="A2161:E2161"/>
    <mergeCell ref="A2162:E2162"/>
    <mergeCell ref="B2163:E2163"/>
    <mergeCell ref="B2164:E2164"/>
    <mergeCell ref="D2165:E2165"/>
    <mergeCell ref="B2148:C2148"/>
    <mergeCell ref="D2148:E2148"/>
    <mergeCell ref="B2149:C2149"/>
    <mergeCell ref="D2149:E2149"/>
    <mergeCell ref="A2155:B2155"/>
    <mergeCell ref="C2155:E2155"/>
    <mergeCell ref="B2143:C2143"/>
    <mergeCell ref="D2143:E2143"/>
    <mergeCell ref="B2144:C2144"/>
    <mergeCell ref="D2144:E2144"/>
    <mergeCell ref="A2145:E2145"/>
    <mergeCell ref="B2147:C2147"/>
    <mergeCell ref="D2147:E2147"/>
    <mergeCell ref="B2137:C2137"/>
    <mergeCell ref="D2137:E2137"/>
    <mergeCell ref="B2138:C2138"/>
    <mergeCell ref="D2138:E2138"/>
    <mergeCell ref="A2140:E2140"/>
    <mergeCell ref="B2142:C2142"/>
    <mergeCell ref="D2142:E2142"/>
    <mergeCell ref="B2134:C2134"/>
    <mergeCell ref="D2134:E2134"/>
    <mergeCell ref="B2135:C2135"/>
    <mergeCell ref="D2135:E2135"/>
    <mergeCell ref="B2136:C2136"/>
    <mergeCell ref="D2136:E2136"/>
    <mergeCell ref="B2194:C2194"/>
    <mergeCell ref="D2194:E2194"/>
    <mergeCell ref="B2195:C2195"/>
    <mergeCell ref="D2195:E2195"/>
    <mergeCell ref="B2196:C2196"/>
    <mergeCell ref="D2196:E2196"/>
    <mergeCell ref="A2188:A2189"/>
    <mergeCell ref="B2188:C2188"/>
    <mergeCell ref="D2188:E2188"/>
    <mergeCell ref="B2189:C2189"/>
    <mergeCell ref="D2189:E2189"/>
    <mergeCell ref="A2191:A2192"/>
    <mergeCell ref="B2191:C2191"/>
    <mergeCell ref="D2191:E2191"/>
    <mergeCell ref="B2192:C2192"/>
    <mergeCell ref="D2192:E2192"/>
    <mergeCell ref="B2184:C2184"/>
    <mergeCell ref="D2184:E2184"/>
    <mergeCell ref="B2185:C2185"/>
    <mergeCell ref="D2185:E2185"/>
    <mergeCell ref="B2186:C2186"/>
    <mergeCell ref="D2186:E2186"/>
    <mergeCell ref="B2178:E2178"/>
    <mergeCell ref="B2179:E2179"/>
    <mergeCell ref="A2180:E2180"/>
    <mergeCell ref="A2181:E2181"/>
    <mergeCell ref="B2183:C2183"/>
    <mergeCell ref="D2183:E2183"/>
    <mergeCell ref="A2172:E2172"/>
    <mergeCell ref="D2173:E2173"/>
    <mergeCell ref="B2174:E2174"/>
    <mergeCell ref="B2175:E2175"/>
    <mergeCell ref="B2176:E2176"/>
    <mergeCell ref="B2177:E2177"/>
    <mergeCell ref="A2232:E2232"/>
    <mergeCell ref="D2233:E2233"/>
    <mergeCell ref="B2234:E2234"/>
    <mergeCell ref="B2235:E2235"/>
    <mergeCell ref="B2236:E2236"/>
    <mergeCell ref="B2237:E2237"/>
    <mergeCell ref="B2226:E2226"/>
    <mergeCell ref="B2227:E2227"/>
    <mergeCell ref="B2228:E2228"/>
    <mergeCell ref="A2229:E2229"/>
    <mergeCell ref="A2230:E2230"/>
    <mergeCell ref="A2231:E2231"/>
    <mergeCell ref="C2216:E2216"/>
    <mergeCell ref="A2221:E2221"/>
    <mergeCell ref="A2222:E2222"/>
    <mergeCell ref="B2223:E2223"/>
    <mergeCell ref="B2224:E2224"/>
    <mergeCell ref="D2225:E2225"/>
    <mergeCell ref="B2208:C2208"/>
    <mergeCell ref="D2208:E2208"/>
    <mergeCell ref="B2209:C2209"/>
    <mergeCell ref="D2209:E2209"/>
    <mergeCell ref="A2215:B2215"/>
    <mergeCell ref="C2215:E2215"/>
    <mergeCell ref="B2203:C2203"/>
    <mergeCell ref="D2203:E2203"/>
    <mergeCell ref="B2204:C2204"/>
    <mergeCell ref="D2204:E2204"/>
    <mergeCell ref="A2205:E2205"/>
    <mergeCell ref="B2207:C2207"/>
    <mergeCell ref="D2207:E2207"/>
    <mergeCell ref="B2197:C2197"/>
    <mergeCell ref="D2197:E2197"/>
    <mergeCell ref="B2198:C2198"/>
    <mergeCell ref="D2198:E2198"/>
    <mergeCell ref="A2200:E2200"/>
    <mergeCell ref="B2202:C2202"/>
    <mergeCell ref="D2202:E2202"/>
    <mergeCell ref="B2257:C2257"/>
    <mergeCell ref="D2257:E2257"/>
    <mergeCell ref="B2258:C2258"/>
    <mergeCell ref="D2258:E2258"/>
    <mergeCell ref="A2260:E2260"/>
    <mergeCell ref="B2262:C2262"/>
    <mergeCell ref="D2262:E2262"/>
    <mergeCell ref="B2254:C2254"/>
    <mergeCell ref="D2254:E2254"/>
    <mergeCell ref="B2255:C2255"/>
    <mergeCell ref="D2255:E2255"/>
    <mergeCell ref="B2256:C2256"/>
    <mergeCell ref="D2256:E2256"/>
    <mergeCell ref="A2248:A2249"/>
    <mergeCell ref="B2248:C2248"/>
    <mergeCell ref="D2248:E2248"/>
    <mergeCell ref="B2249:C2249"/>
    <mergeCell ref="D2249:E2249"/>
    <mergeCell ref="A2251:A2252"/>
    <mergeCell ref="B2251:C2251"/>
    <mergeCell ref="D2251:E2251"/>
    <mergeCell ref="B2252:C2252"/>
    <mergeCell ref="D2252:E2252"/>
    <mergeCell ref="B2244:C2244"/>
    <mergeCell ref="D2244:E2244"/>
    <mergeCell ref="B2245:C2245"/>
    <mergeCell ref="D2245:E2245"/>
    <mergeCell ref="B2246:C2246"/>
    <mergeCell ref="D2246:E2246"/>
    <mergeCell ref="B2238:E2238"/>
    <mergeCell ref="B2239:E2239"/>
    <mergeCell ref="A2240:E2240"/>
    <mergeCell ref="A2241:E2241"/>
    <mergeCell ref="B2243:C2243"/>
    <mergeCell ref="D2243:E2243"/>
    <mergeCell ref="B2298:E2298"/>
    <mergeCell ref="B2299:E2299"/>
    <mergeCell ref="A2300:E2300"/>
    <mergeCell ref="A2301:E2301"/>
    <mergeCell ref="B2303:C2303"/>
    <mergeCell ref="D2303:E2303"/>
    <mergeCell ref="A2292:E2292"/>
    <mergeCell ref="D2293:E2293"/>
    <mergeCell ref="B2294:E2294"/>
    <mergeCell ref="B2295:E2295"/>
    <mergeCell ref="B2296:E2296"/>
    <mergeCell ref="B2297:E2297"/>
    <mergeCell ref="B2286:E2286"/>
    <mergeCell ref="B2287:E2287"/>
    <mergeCell ref="B2288:E2288"/>
    <mergeCell ref="A2289:E2289"/>
    <mergeCell ref="A2290:E2290"/>
    <mergeCell ref="A2291:E2291"/>
    <mergeCell ref="C2276:E2276"/>
    <mergeCell ref="A2281:E2281"/>
    <mergeCell ref="A2282:E2282"/>
    <mergeCell ref="B2283:E2283"/>
    <mergeCell ref="B2284:E2284"/>
    <mergeCell ref="D2285:E2285"/>
    <mergeCell ref="B2268:C2268"/>
    <mergeCell ref="D2268:E2268"/>
    <mergeCell ref="B2269:C2269"/>
    <mergeCell ref="D2269:E2269"/>
    <mergeCell ref="A2275:B2275"/>
    <mergeCell ref="C2275:E2275"/>
    <mergeCell ref="B2263:C2263"/>
    <mergeCell ref="D2263:E2263"/>
    <mergeCell ref="B2264:C2264"/>
    <mergeCell ref="D2264:E2264"/>
    <mergeCell ref="A2265:E2265"/>
    <mergeCell ref="B2267:C2267"/>
    <mergeCell ref="D2267:E2267"/>
    <mergeCell ref="B2323:C2323"/>
    <mergeCell ref="D2323:E2323"/>
    <mergeCell ref="B2324:C2324"/>
    <mergeCell ref="D2324:E2324"/>
    <mergeCell ref="A2325:E2325"/>
    <mergeCell ref="B2327:C2327"/>
    <mergeCell ref="D2327:E2327"/>
    <mergeCell ref="B2317:C2317"/>
    <mergeCell ref="D2317:E2317"/>
    <mergeCell ref="B2318:C2318"/>
    <mergeCell ref="D2318:E2318"/>
    <mergeCell ref="A2320:E2320"/>
    <mergeCell ref="B2322:C2322"/>
    <mergeCell ref="D2322:E2322"/>
    <mergeCell ref="B2314:C2314"/>
    <mergeCell ref="D2314:E2314"/>
    <mergeCell ref="B2315:C2315"/>
    <mergeCell ref="D2315:E2315"/>
    <mergeCell ref="B2316:C2316"/>
    <mergeCell ref="D2316:E2316"/>
    <mergeCell ref="A2308:A2309"/>
    <mergeCell ref="B2308:C2308"/>
    <mergeCell ref="D2308:E2308"/>
    <mergeCell ref="B2309:C2309"/>
    <mergeCell ref="D2309:E2309"/>
    <mergeCell ref="A2311:A2312"/>
    <mergeCell ref="B2311:C2311"/>
    <mergeCell ref="D2311:E2311"/>
    <mergeCell ref="B2312:C2312"/>
    <mergeCell ref="D2312:E2312"/>
    <mergeCell ref="B2304:C2304"/>
    <mergeCell ref="D2304:E2304"/>
    <mergeCell ref="B2305:C2305"/>
    <mergeCell ref="D2305:E2305"/>
    <mergeCell ref="B2306:C2306"/>
    <mergeCell ref="D2306:E2306"/>
    <mergeCell ref="B2364:C2364"/>
    <mergeCell ref="D2364:E2364"/>
    <mergeCell ref="B2365:C2365"/>
    <mergeCell ref="D2365:E2365"/>
    <mergeCell ref="B2366:C2366"/>
    <mergeCell ref="D2366:E2366"/>
    <mergeCell ref="B2358:E2358"/>
    <mergeCell ref="B2359:E2359"/>
    <mergeCell ref="A2360:E2360"/>
    <mergeCell ref="A2361:E2361"/>
    <mergeCell ref="B2363:C2363"/>
    <mergeCell ref="D2363:E2363"/>
    <mergeCell ref="A2352:E2352"/>
    <mergeCell ref="D2353:E2353"/>
    <mergeCell ref="B2354:E2354"/>
    <mergeCell ref="B2355:E2355"/>
    <mergeCell ref="B2356:E2356"/>
    <mergeCell ref="B2357:E2357"/>
    <mergeCell ref="B2346:E2346"/>
    <mergeCell ref="B2347:E2347"/>
    <mergeCell ref="B2348:E2348"/>
    <mergeCell ref="A2349:E2349"/>
    <mergeCell ref="A2350:E2350"/>
    <mergeCell ref="A2351:E2351"/>
    <mergeCell ref="C2336:E2336"/>
    <mergeCell ref="A2341:E2341"/>
    <mergeCell ref="A2342:E2342"/>
    <mergeCell ref="B2343:E2343"/>
    <mergeCell ref="B2344:E2344"/>
    <mergeCell ref="D2345:E2345"/>
    <mergeCell ref="B2328:C2328"/>
    <mergeCell ref="D2328:E2328"/>
    <mergeCell ref="B2329:C2329"/>
    <mergeCell ref="D2329:E2329"/>
    <mergeCell ref="A2335:B2335"/>
    <mergeCell ref="C2335:E2335"/>
    <mergeCell ref="C2396:E2396"/>
    <mergeCell ref="A2401:E2401"/>
    <mergeCell ref="A2402:E2402"/>
    <mergeCell ref="B2403:E2403"/>
    <mergeCell ref="B2404:E2404"/>
    <mergeCell ref="D2405:E2405"/>
    <mergeCell ref="B2388:C2388"/>
    <mergeCell ref="D2388:E2388"/>
    <mergeCell ref="B2389:C2389"/>
    <mergeCell ref="D2389:E2389"/>
    <mergeCell ref="A2395:B2395"/>
    <mergeCell ref="C2395:E2395"/>
    <mergeCell ref="B2383:C2383"/>
    <mergeCell ref="D2383:E2383"/>
    <mergeCell ref="B2384:C2384"/>
    <mergeCell ref="D2384:E2384"/>
    <mergeCell ref="A2385:E2385"/>
    <mergeCell ref="B2387:C2387"/>
    <mergeCell ref="D2387:E2387"/>
    <mergeCell ref="B2377:C2377"/>
    <mergeCell ref="D2377:E2377"/>
    <mergeCell ref="B2378:C2378"/>
    <mergeCell ref="D2378:E2378"/>
    <mergeCell ref="A2380:E2380"/>
    <mergeCell ref="B2382:C2382"/>
    <mergeCell ref="D2382:E2382"/>
    <mergeCell ref="B2374:C2374"/>
    <mergeCell ref="D2374:E2374"/>
    <mergeCell ref="B2375:C2375"/>
    <mergeCell ref="D2375:E2375"/>
    <mergeCell ref="B2376:C2376"/>
    <mergeCell ref="D2376:E2376"/>
    <mergeCell ref="A2368:A2369"/>
    <mergeCell ref="B2368:C2368"/>
    <mergeCell ref="D2368:E2368"/>
    <mergeCell ref="B2369:C2369"/>
    <mergeCell ref="D2369:E2369"/>
    <mergeCell ref="A2371:A2372"/>
    <mergeCell ref="B2371:C2371"/>
    <mergeCell ref="D2371:E2371"/>
    <mergeCell ref="B2372:C2372"/>
    <mergeCell ref="D2372:E2372"/>
    <mergeCell ref="A2428:A2429"/>
    <mergeCell ref="B2428:C2428"/>
    <mergeCell ref="D2428:E2428"/>
    <mergeCell ref="B2429:C2429"/>
    <mergeCell ref="D2429:E2429"/>
    <mergeCell ref="A2431:A2432"/>
    <mergeCell ref="B2431:C2431"/>
    <mergeCell ref="D2431:E2431"/>
    <mergeCell ref="B2432:C2432"/>
    <mergeCell ref="D2432:E2432"/>
    <mergeCell ref="B2424:C2424"/>
    <mergeCell ref="D2424:E2424"/>
    <mergeCell ref="B2425:C2425"/>
    <mergeCell ref="D2425:E2425"/>
    <mergeCell ref="B2426:C2426"/>
    <mergeCell ref="D2426:E2426"/>
    <mergeCell ref="B2418:E2418"/>
    <mergeCell ref="B2419:E2419"/>
    <mergeCell ref="A2420:E2420"/>
    <mergeCell ref="A2421:E2421"/>
    <mergeCell ref="B2423:C2423"/>
    <mergeCell ref="D2423:E2423"/>
    <mergeCell ref="A2412:E2412"/>
    <mergeCell ref="D2413:E2413"/>
    <mergeCell ref="B2414:E2414"/>
    <mergeCell ref="B2415:E2415"/>
    <mergeCell ref="B2416:E2416"/>
    <mergeCell ref="B2417:E2417"/>
    <mergeCell ref="B2406:E2406"/>
    <mergeCell ref="B2407:E2407"/>
    <mergeCell ref="B2408:E2408"/>
    <mergeCell ref="A2409:E2409"/>
    <mergeCell ref="A2410:E2410"/>
    <mergeCell ref="A2411:E2411"/>
    <mergeCell ref="B2466:E2466"/>
    <mergeCell ref="B2467:E2467"/>
    <mergeCell ref="B2468:E2468"/>
    <mergeCell ref="A2469:E2469"/>
    <mergeCell ref="A2470:E2470"/>
    <mergeCell ref="A2471:E2471"/>
    <mergeCell ref="C2456:E2456"/>
    <mergeCell ref="A2461:E2461"/>
    <mergeCell ref="A2462:E2462"/>
    <mergeCell ref="B2463:E2463"/>
    <mergeCell ref="B2464:E2464"/>
    <mergeCell ref="D2465:E2465"/>
    <mergeCell ref="B2448:C2448"/>
    <mergeCell ref="D2448:E2448"/>
    <mergeCell ref="B2449:C2449"/>
    <mergeCell ref="D2449:E2449"/>
    <mergeCell ref="A2455:B2455"/>
    <mergeCell ref="C2455:E2455"/>
    <mergeCell ref="B2443:C2443"/>
    <mergeCell ref="D2443:E2443"/>
    <mergeCell ref="B2444:C2444"/>
    <mergeCell ref="D2444:E2444"/>
    <mergeCell ref="A2445:E2445"/>
    <mergeCell ref="B2447:C2447"/>
    <mergeCell ref="D2447:E2447"/>
    <mergeCell ref="B2437:C2437"/>
    <mergeCell ref="D2437:E2437"/>
    <mergeCell ref="B2438:C2438"/>
    <mergeCell ref="D2438:E2438"/>
    <mergeCell ref="A2440:E2440"/>
    <mergeCell ref="B2442:C2442"/>
    <mergeCell ref="D2442:E2442"/>
    <mergeCell ref="B2434:C2434"/>
    <mergeCell ref="D2434:E2434"/>
    <mergeCell ref="B2435:C2435"/>
    <mergeCell ref="D2435:E2435"/>
    <mergeCell ref="B2436:C2436"/>
    <mergeCell ref="D2436:E2436"/>
    <mergeCell ref="B2494:C2494"/>
    <mergeCell ref="D2494:E2494"/>
    <mergeCell ref="B2495:C2495"/>
    <mergeCell ref="D2495:E2495"/>
    <mergeCell ref="B2496:C2496"/>
    <mergeCell ref="D2496:E2496"/>
    <mergeCell ref="A2488:A2489"/>
    <mergeCell ref="B2488:C2488"/>
    <mergeCell ref="D2488:E2488"/>
    <mergeCell ref="B2489:C2489"/>
    <mergeCell ref="D2489:E2489"/>
    <mergeCell ref="A2491:A2492"/>
    <mergeCell ref="B2491:C2491"/>
    <mergeCell ref="D2491:E2491"/>
    <mergeCell ref="B2492:C2492"/>
    <mergeCell ref="D2492:E2492"/>
    <mergeCell ref="B2484:C2484"/>
    <mergeCell ref="D2484:E2484"/>
    <mergeCell ref="B2485:C2485"/>
    <mergeCell ref="D2485:E2485"/>
    <mergeCell ref="B2486:C2486"/>
    <mergeCell ref="D2486:E2486"/>
    <mergeCell ref="B2478:E2478"/>
    <mergeCell ref="B2479:E2479"/>
    <mergeCell ref="A2480:E2480"/>
    <mergeCell ref="A2481:E2481"/>
    <mergeCell ref="B2483:C2483"/>
    <mergeCell ref="D2483:E2483"/>
    <mergeCell ref="A2472:E2472"/>
    <mergeCell ref="D2473:E2473"/>
    <mergeCell ref="B2474:E2474"/>
    <mergeCell ref="B2475:E2475"/>
    <mergeCell ref="B2476:E2476"/>
    <mergeCell ref="B2477:E2477"/>
    <mergeCell ref="A2532:E2532"/>
    <mergeCell ref="D2533:E2533"/>
    <mergeCell ref="B2534:E2534"/>
    <mergeCell ref="B2535:E2535"/>
    <mergeCell ref="B2536:E2536"/>
    <mergeCell ref="B2537:E2537"/>
    <mergeCell ref="B2526:E2526"/>
    <mergeCell ref="B2527:E2527"/>
    <mergeCell ref="B2528:E2528"/>
    <mergeCell ref="A2529:E2529"/>
    <mergeCell ref="A2530:E2530"/>
    <mergeCell ref="A2531:E2531"/>
    <mergeCell ref="C2516:E2516"/>
    <mergeCell ref="A2521:E2521"/>
    <mergeCell ref="A2522:E2522"/>
    <mergeCell ref="B2523:E2523"/>
    <mergeCell ref="B2524:E2524"/>
    <mergeCell ref="D2525:E2525"/>
    <mergeCell ref="B2508:C2508"/>
    <mergeCell ref="D2508:E2508"/>
    <mergeCell ref="B2509:C2509"/>
    <mergeCell ref="D2509:E2509"/>
    <mergeCell ref="A2515:B2515"/>
    <mergeCell ref="C2515:E2515"/>
    <mergeCell ref="B2503:C2503"/>
    <mergeCell ref="D2503:E2503"/>
    <mergeCell ref="B2504:C2504"/>
    <mergeCell ref="D2504:E2504"/>
    <mergeCell ref="A2505:E2505"/>
    <mergeCell ref="B2507:C2507"/>
    <mergeCell ref="D2507:E2507"/>
    <mergeCell ref="B2497:C2497"/>
    <mergeCell ref="D2497:E2497"/>
    <mergeCell ref="B2498:C2498"/>
    <mergeCell ref="D2498:E2498"/>
    <mergeCell ref="A2500:E2500"/>
    <mergeCell ref="B2502:C2502"/>
    <mergeCell ref="D2502:E2502"/>
    <mergeCell ref="B2557:C2557"/>
    <mergeCell ref="D2557:E2557"/>
    <mergeCell ref="B2558:C2558"/>
    <mergeCell ref="D2558:E2558"/>
    <mergeCell ref="A2560:E2560"/>
    <mergeCell ref="B2562:C2562"/>
    <mergeCell ref="D2562:E2562"/>
    <mergeCell ref="B2554:C2554"/>
    <mergeCell ref="D2554:E2554"/>
    <mergeCell ref="B2555:C2555"/>
    <mergeCell ref="D2555:E2555"/>
    <mergeCell ref="B2556:C2556"/>
    <mergeCell ref="D2556:E2556"/>
    <mergeCell ref="A2548:A2549"/>
    <mergeCell ref="B2548:C2548"/>
    <mergeCell ref="D2548:E2548"/>
    <mergeCell ref="B2549:C2549"/>
    <mergeCell ref="D2549:E2549"/>
    <mergeCell ref="A2551:A2552"/>
    <mergeCell ref="B2551:C2551"/>
    <mergeCell ref="D2551:E2551"/>
    <mergeCell ref="B2552:C2552"/>
    <mergeCell ref="D2552:E2552"/>
    <mergeCell ref="B2544:C2544"/>
    <mergeCell ref="D2544:E2544"/>
    <mergeCell ref="B2545:C2545"/>
    <mergeCell ref="D2545:E2545"/>
    <mergeCell ref="B2546:C2546"/>
    <mergeCell ref="D2546:E2546"/>
    <mergeCell ref="B2538:E2538"/>
    <mergeCell ref="B2539:E2539"/>
    <mergeCell ref="A2540:E2540"/>
    <mergeCell ref="A2541:E2541"/>
    <mergeCell ref="B2543:C2543"/>
    <mergeCell ref="D2543:E2543"/>
    <mergeCell ref="B2598:E2598"/>
    <mergeCell ref="B2599:E2599"/>
    <mergeCell ref="A2600:E2600"/>
    <mergeCell ref="A2601:E2601"/>
    <mergeCell ref="B2603:C2603"/>
    <mergeCell ref="D2603:E2603"/>
    <mergeCell ref="A2592:E2592"/>
    <mergeCell ref="D2593:E2593"/>
    <mergeCell ref="B2594:E2594"/>
    <mergeCell ref="B2595:E2595"/>
    <mergeCell ref="B2596:E2596"/>
    <mergeCell ref="B2597:E2597"/>
    <mergeCell ref="B2586:E2586"/>
    <mergeCell ref="B2587:E2587"/>
    <mergeCell ref="B2588:E2588"/>
    <mergeCell ref="A2589:E2589"/>
    <mergeCell ref="A2590:E2590"/>
    <mergeCell ref="A2591:E2591"/>
    <mergeCell ref="C2576:E2576"/>
    <mergeCell ref="A2581:E2581"/>
    <mergeCell ref="A2582:E2582"/>
    <mergeCell ref="B2583:E2583"/>
    <mergeCell ref="B2584:E2584"/>
    <mergeCell ref="D2585:E2585"/>
    <mergeCell ref="B2568:C2568"/>
    <mergeCell ref="D2568:E2568"/>
    <mergeCell ref="B2569:C2569"/>
    <mergeCell ref="D2569:E2569"/>
    <mergeCell ref="A2575:B2575"/>
    <mergeCell ref="C2575:E2575"/>
    <mergeCell ref="B2563:C2563"/>
    <mergeCell ref="D2563:E2563"/>
    <mergeCell ref="B2564:C2564"/>
    <mergeCell ref="D2564:E2564"/>
    <mergeCell ref="A2565:E2565"/>
    <mergeCell ref="B2567:C2567"/>
    <mergeCell ref="D2567:E2567"/>
    <mergeCell ref="B2623:C2623"/>
    <mergeCell ref="D2623:E2623"/>
    <mergeCell ref="B2624:C2624"/>
    <mergeCell ref="D2624:E2624"/>
    <mergeCell ref="A2625:E2625"/>
    <mergeCell ref="B2627:C2627"/>
    <mergeCell ref="D2627:E2627"/>
    <mergeCell ref="B2617:C2617"/>
    <mergeCell ref="D2617:E2617"/>
    <mergeCell ref="B2618:C2618"/>
    <mergeCell ref="D2618:E2618"/>
    <mergeCell ref="A2620:E2620"/>
    <mergeCell ref="B2622:C2622"/>
    <mergeCell ref="D2622:E2622"/>
    <mergeCell ref="B2614:C2614"/>
    <mergeCell ref="D2614:E2614"/>
    <mergeCell ref="B2615:C2615"/>
    <mergeCell ref="D2615:E2615"/>
    <mergeCell ref="B2616:C2616"/>
    <mergeCell ref="D2616:E2616"/>
    <mergeCell ref="A2608:A2609"/>
    <mergeCell ref="B2608:C2608"/>
    <mergeCell ref="D2608:E2608"/>
    <mergeCell ref="B2609:C2609"/>
    <mergeCell ref="D2609:E2609"/>
    <mergeCell ref="A2611:A2612"/>
    <mergeCell ref="B2611:C2611"/>
    <mergeCell ref="D2611:E2611"/>
    <mergeCell ref="B2612:C2612"/>
    <mergeCell ref="D2612:E2612"/>
    <mergeCell ref="B2604:C2604"/>
    <mergeCell ref="D2604:E2604"/>
    <mergeCell ref="B2605:C2605"/>
    <mergeCell ref="D2605:E2605"/>
    <mergeCell ref="B2606:C2606"/>
    <mergeCell ref="D2606:E2606"/>
    <mergeCell ref="B2664:C2664"/>
    <mergeCell ref="D2664:E2664"/>
    <mergeCell ref="B2665:C2665"/>
    <mergeCell ref="D2665:E2665"/>
    <mergeCell ref="B2666:C2666"/>
    <mergeCell ref="D2666:E2666"/>
    <mergeCell ref="B2658:E2658"/>
    <mergeCell ref="B2659:E2659"/>
    <mergeCell ref="A2660:E2660"/>
    <mergeCell ref="A2661:E2661"/>
    <mergeCell ref="B2663:C2663"/>
    <mergeCell ref="D2663:E2663"/>
    <mergeCell ref="A2652:E2652"/>
    <mergeCell ref="D2653:E2653"/>
    <mergeCell ref="B2654:E2654"/>
    <mergeCell ref="B2655:E2655"/>
    <mergeCell ref="B2656:E2656"/>
    <mergeCell ref="B2657:E2657"/>
    <mergeCell ref="B2646:E2646"/>
    <mergeCell ref="B2647:E2647"/>
    <mergeCell ref="B2648:E2648"/>
    <mergeCell ref="A2649:E2649"/>
    <mergeCell ref="A2650:E2650"/>
    <mergeCell ref="A2651:E2651"/>
    <mergeCell ref="C2636:E2636"/>
    <mergeCell ref="A2641:E2641"/>
    <mergeCell ref="A2642:E2642"/>
    <mergeCell ref="B2643:E2643"/>
    <mergeCell ref="B2644:E2644"/>
    <mergeCell ref="D2645:E2645"/>
    <mergeCell ref="B2628:C2628"/>
    <mergeCell ref="D2628:E2628"/>
    <mergeCell ref="B2629:C2629"/>
    <mergeCell ref="D2629:E2629"/>
    <mergeCell ref="A2635:B2635"/>
    <mergeCell ref="C2635:E2635"/>
    <mergeCell ref="C2696:E2696"/>
    <mergeCell ref="A2701:E2701"/>
    <mergeCell ref="A2702:E2702"/>
    <mergeCell ref="B2703:E2703"/>
    <mergeCell ref="B2704:E2704"/>
    <mergeCell ref="D2705:E2705"/>
    <mergeCell ref="B2688:C2688"/>
    <mergeCell ref="D2688:E2688"/>
    <mergeCell ref="B2689:C2689"/>
    <mergeCell ref="D2689:E2689"/>
    <mergeCell ref="A2695:B2695"/>
    <mergeCell ref="C2695:E2695"/>
    <mergeCell ref="B2683:C2683"/>
    <mergeCell ref="D2683:E2683"/>
    <mergeCell ref="B2684:C2684"/>
    <mergeCell ref="D2684:E2684"/>
    <mergeCell ref="A2685:E2685"/>
    <mergeCell ref="B2687:C2687"/>
    <mergeCell ref="D2687:E2687"/>
    <mergeCell ref="B2677:C2677"/>
    <mergeCell ref="D2677:E2677"/>
    <mergeCell ref="B2678:C2678"/>
    <mergeCell ref="D2678:E2678"/>
    <mergeCell ref="A2680:E2680"/>
    <mergeCell ref="B2682:C2682"/>
    <mergeCell ref="D2682:E2682"/>
    <mergeCell ref="B2674:C2674"/>
    <mergeCell ref="D2674:E2674"/>
    <mergeCell ref="B2675:C2675"/>
    <mergeCell ref="D2675:E2675"/>
    <mergeCell ref="B2676:C2676"/>
    <mergeCell ref="D2676:E2676"/>
    <mergeCell ref="A2668:A2669"/>
    <mergeCell ref="B2668:C2668"/>
    <mergeCell ref="D2668:E2668"/>
    <mergeCell ref="B2669:C2669"/>
    <mergeCell ref="D2669:E2669"/>
    <mergeCell ref="A2671:A2672"/>
    <mergeCell ref="B2671:C2671"/>
    <mergeCell ref="D2671:E2671"/>
    <mergeCell ref="B2672:C2672"/>
    <mergeCell ref="D2672:E2672"/>
    <mergeCell ref="A2728:A2729"/>
    <mergeCell ref="B2728:C2728"/>
    <mergeCell ref="D2728:E2728"/>
    <mergeCell ref="B2729:C2729"/>
    <mergeCell ref="D2729:E2729"/>
    <mergeCell ref="A2731:A2732"/>
    <mergeCell ref="B2731:C2731"/>
    <mergeCell ref="D2731:E2731"/>
    <mergeCell ref="B2732:C2732"/>
    <mergeCell ref="D2732:E2732"/>
    <mergeCell ref="B2724:C2724"/>
    <mergeCell ref="D2724:E2724"/>
    <mergeCell ref="B2725:C2725"/>
    <mergeCell ref="D2725:E2725"/>
    <mergeCell ref="B2726:C2726"/>
    <mergeCell ref="D2726:E2726"/>
    <mergeCell ref="B2718:E2718"/>
    <mergeCell ref="B2719:E2719"/>
    <mergeCell ref="A2720:E2720"/>
    <mergeCell ref="A2721:E2721"/>
    <mergeCell ref="B2723:C2723"/>
    <mergeCell ref="D2723:E2723"/>
    <mergeCell ref="A2712:E2712"/>
    <mergeCell ref="D2713:E2713"/>
    <mergeCell ref="B2714:E2714"/>
    <mergeCell ref="B2715:E2715"/>
    <mergeCell ref="B2716:E2716"/>
    <mergeCell ref="B2717:E2717"/>
    <mergeCell ref="B2706:E2706"/>
    <mergeCell ref="B2707:E2707"/>
    <mergeCell ref="B2708:E2708"/>
    <mergeCell ref="A2709:E2709"/>
    <mergeCell ref="A2710:E2710"/>
    <mergeCell ref="A2711:E2711"/>
    <mergeCell ref="B2766:E2766"/>
    <mergeCell ref="B2767:E2767"/>
    <mergeCell ref="B2768:E2768"/>
    <mergeCell ref="A2769:E2769"/>
    <mergeCell ref="A2770:E2770"/>
    <mergeCell ref="A2771:E2771"/>
    <mergeCell ref="C2756:E2756"/>
    <mergeCell ref="A2761:E2761"/>
    <mergeCell ref="A2762:E2762"/>
    <mergeCell ref="B2763:E2763"/>
    <mergeCell ref="B2764:E2764"/>
    <mergeCell ref="D2765:E2765"/>
    <mergeCell ref="B2748:C2748"/>
    <mergeCell ref="D2748:E2748"/>
    <mergeCell ref="B2749:C2749"/>
    <mergeCell ref="D2749:E2749"/>
    <mergeCell ref="A2755:B2755"/>
    <mergeCell ref="C2755:E2755"/>
    <mergeCell ref="B2743:C2743"/>
    <mergeCell ref="D2743:E2743"/>
    <mergeCell ref="B2744:C2744"/>
    <mergeCell ref="D2744:E2744"/>
    <mergeCell ref="A2745:E2745"/>
    <mergeCell ref="B2747:C2747"/>
    <mergeCell ref="D2747:E2747"/>
    <mergeCell ref="B2737:C2737"/>
    <mergeCell ref="D2737:E2737"/>
    <mergeCell ref="B2738:C2738"/>
    <mergeCell ref="D2738:E2738"/>
    <mergeCell ref="A2740:E2740"/>
    <mergeCell ref="B2742:C2742"/>
    <mergeCell ref="D2742:E2742"/>
    <mergeCell ref="B2734:C2734"/>
    <mergeCell ref="D2734:E2734"/>
    <mergeCell ref="B2735:C2735"/>
    <mergeCell ref="D2735:E2735"/>
    <mergeCell ref="B2736:C2736"/>
    <mergeCell ref="D2736:E2736"/>
    <mergeCell ref="B2794:C2794"/>
    <mergeCell ref="D2794:E2794"/>
    <mergeCell ref="B2795:C2795"/>
    <mergeCell ref="D2795:E2795"/>
    <mergeCell ref="B2796:C2796"/>
    <mergeCell ref="D2796:E2796"/>
    <mergeCell ref="A2788:A2789"/>
    <mergeCell ref="B2788:C2788"/>
    <mergeCell ref="D2788:E2788"/>
    <mergeCell ref="B2789:C2789"/>
    <mergeCell ref="D2789:E2789"/>
    <mergeCell ref="A2791:A2792"/>
    <mergeCell ref="B2791:C2791"/>
    <mergeCell ref="D2791:E2791"/>
    <mergeCell ref="B2792:C2792"/>
    <mergeCell ref="D2792:E2792"/>
    <mergeCell ref="B2784:C2784"/>
    <mergeCell ref="D2784:E2784"/>
    <mergeCell ref="B2785:C2785"/>
    <mergeCell ref="D2785:E2785"/>
    <mergeCell ref="B2786:C2786"/>
    <mergeCell ref="D2786:E2786"/>
    <mergeCell ref="B2778:E2778"/>
    <mergeCell ref="B2779:E2779"/>
    <mergeCell ref="A2780:E2780"/>
    <mergeCell ref="A2781:E2781"/>
    <mergeCell ref="B2783:C2783"/>
    <mergeCell ref="D2783:E2783"/>
    <mergeCell ref="A2772:E2772"/>
    <mergeCell ref="D2773:E2773"/>
    <mergeCell ref="B2774:E2774"/>
    <mergeCell ref="B2775:E2775"/>
    <mergeCell ref="B2776:E2776"/>
    <mergeCell ref="B2777:E2777"/>
    <mergeCell ref="A2832:E2832"/>
    <mergeCell ref="D2833:E2833"/>
    <mergeCell ref="B2834:E2834"/>
    <mergeCell ref="B2835:E2835"/>
    <mergeCell ref="B2836:E2836"/>
    <mergeCell ref="B2837:E2837"/>
    <mergeCell ref="B2826:E2826"/>
    <mergeCell ref="B2827:E2827"/>
    <mergeCell ref="B2828:E2828"/>
    <mergeCell ref="A2829:E2829"/>
    <mergeCell ref="A2830:E2830"/>
    <mergeCell ref="A2831:E2831"/>
    <mergeCell ref="C2816:E2816"/>
    <mergeCell ref="A2821:E2821"/>
    <mergeCell ref="A2822:E2822"/>
    <mergeCell ref="B2823:E2823"/>
    <mergeCell ref="B2824:E2824"/>
    <mergeCell ref="D2825:E2825"/>
    <mergeCell ref="B2808:C2808"/>
    <mergeCell ref="D2808:E2808"/>
    <mergeCell ref="B2809:C2809"/>
    <mergeCell ref="D2809:E2809"/>
    <mergeCell ref="A2815:B2815"/>
    <mergeCell ref="C2815:E2815"/>
    <mergeCell ref="B2803:C2803"/>
    <mergeCell ref="D2803:E2803"/>
    <mergeCell ref="B2804:C2804"/>
    <mergeCell ref="D2804:E2804"/>
    <mergeCell ref="A2805:E2805"/>
    <mergeCell ref="B2807:C2807"/>
    <mergeCell ref="D2807:E2807"/>
    <mergeCell ref="B2797:C2797"/>
    <mergeCell ref="D2797:E2797"/>
    <mergeCell ref="B2798:C2798"/>
    <mergeCell ref="D2798:E2798"/>
    <mergeCell ref="A2800:E2800"/>
    <mergeCell ref="B2802:C2802"/>
    <mergeCell ref="D2802:E2802"/>
    <mergeCell ref="B2857:C2857"/>
    <mergeCell ref="D2857:E2857"/>
    <mergeCell ref="B2858:C2858"/>
    <mergeCell ref="D2858:E2858"/>
    <mergeCell ref="A2860:E2860"/>
    <mergeCell ref="B2862:C2862"/>
    <mergeCell ref="D2862:E2862"/>
    <mergeCell ref="B2854:C2854"/>
    <mergeCell ref="D2854:E2854"/>
    <mergeCell ref="B2855:C2855"/>
    <mergeCell ref="D2855:E2855"/>
    <mergeCell ref="B2856:C2856"/>
    <mergeCell ref="D2856:E2856"/>
    <mergeCell ref="A2848:A2849"/>
    <mergeCell ref="B2848:C2848"/>
    <mergeCell ref="D2848:E2848"/>
    <mergeCell ref="B2849:C2849"/>
    <mergeCell ref="D2849:E2849"/>
    <mergeCell ref="A2851:A2852"/>
    <mergeCell ref="B2851:C2851"/>
    <mergeCell ref="D2851:E2851"/>
    <mergeCell ref="B2852:C2852"/>
    <mergeCell ref="D2852:E2852"/>
    <mergeCell ref="B2844:C2844"/>
    <mergeCell ref="D2844:E2844"/>
    <mergeCell ref="B2845:C2845"/>
    <mergeCell ref="D2845:E2845"/>
    <mergeCell ref="B2846:C2846"/>
    <mergeCell ref="D2846:E2846"/>
    <mergeCell ref="B2838:E2838"/>
    <mergeCell ref="B2839:E2839"/>
    <mergeCell ref="A2840:E2840"/>
    <mergeCell ref="A2841:E2841"/>
    <mergeCell ref="B2843:C2843"/>
    <mergeCell ref="D2843:E2843"/>
    <mergeCell ref="B2898:E2898"/>
    <mergeCell ref="B2899:E2899"/>
    <mergeCell ref="A2900:E2900"/>
    <mergeCell ref="A2901:E2901"/>
    <mergeCell ref="B2903:C2903"/>
    <mergeCell ref="D2903:E2903"/>
    <mergeCell ref="A2892:E2892"/>
    <mergeCell ref="D2893:E2893"/>
    <mergeCell ref="B2894:E2894"/>
    <mergeCell ref="B2895:E2895"/>
    <mergeCell ref="B2896:E2896"/>
    <mergeCell ref="B2897:E2897"/>
    <mergeCell ref="B2886:E2886"/>
    <mergeCell ref="B2887:E2887"/>
    <mergeCell ref="B2888:E2888"/>
    <mergeCell ref="A2889:E2889"/>
    <mergeCell ref="A2890:E2890"/>
    <mergeCell ref="A2891:E2891"/>
    <mergeCell ref="C2876:E2876"/>
    <mergeCell ref="A2881:E2881"/>
    <mergeCell ref="A2882:E2882"/>
    <mergeCell ref="B2883:E2883"/>
    <mergeCell ref="B2884:E2884"/>
    <mergeCell ref="D2885:E2885"/>
    <mergeCell ref="B2868:C2868"/>
    <mergeCell ref="D2868:E2868"/>
    <mergeCell ref="B2869:C2869"/>
    <mergeCell ref="D2869:E2869"/>
    <mergeCell ref="A2875:B2875"/>
    <mergeCell ref="C2875:E2875"/>
    <mergeCell ref="B2863:C2863"/>
    <mergeCell ref="D2863:E2863"/>
    <mergeCell ref="B2864:C2864"/>
    <mergeCell ref="D2864:E2864"/>
    <mergeCell ref="A2865:E2865"/>
    <mergeCell ref="B2867:C2867"/>
    <mergeCell ref="D2867:E2867"/>
    <mergeCell ref="B2923:C2923"/>
    <mergeCell ref="D2923:E2923"/>
    <mergeCell ref="B2924:C2924"/>
    <mergeCell ref="D2924:E2924"/>
    <mergeCell ref="A2925:E2925"/>
    <mergeCell ref="B2927:C2927"/>
    <mergeCell ref="D2927:E2927"/>
    <mergeCell ref="B2917:C2917"/>
    <mergeCell ref="D2917:E2917"/>
    <mergeCell ref="B2918:C2918"/>
    <mergeCell ref="D2918:E2918"/>
    <mergeCell ref="A2920:E2920"/>
    <mergeCell ref="B2922:C2922"/>
    <mergeCell ref="D2922:E2922"/>
    <mergeCell ref="B2914:C2914"/>
    <mergeCell ref="D2914:E2914"/>
    <mergeCell ref="B2915:C2915"/>
    <mergeCell ref="D2915:E2915"/>
    <mergeCell ref="B2916:C2916"/>
    <mergeCell ref="D2916:E2916"/>
    <mergeCell ref="A2908:A2909"/>
    <mergeCell ref="B2908:C2908"/>
    <mergeCell ref="D2908:E2908"/>
    <mergeCell ref="B2909:C2909"/>
    <mergeCell ref="D2909:E2909"/>
    <mergeCell ref="A2911:A2912"/>
    <mergeCell ref="B2911:C2911"/>
    <mergeCell ref="D2911:E2911"/>
    <mergeCell ref="B2912:C2912"/>
    <mergeCell ref="D2912:E2912"/>
    <mergeCell ref="B2904:C2904"/>
    <mergeCell ref="D2904:E2904"/>
    <mergeCell ref="B2905:C2905"/>
    <mergeCell ref="D2905:E2905"/>
    <mergeCell ref="B2906:C2906"/>
    <mergeCell ref="D2906:E2906"/>
    <mergeCell ref="B2964:C2964"/>
    <mergeCell ref="D2964:E2964"/>
    <mergeCell ref="B2965:C2965"/>
    <mergeCell ref="D2965:E2965"/>
    <mergeCell ref="B2966:C2966"/>
    <mergeCell ref="D2966:E2966"/>
    <mergeCell ref="B2958:E2958"/>
    <mergeCell ref="B2959:E2959"/>
    <mergeCell ref="A2960:E2960"/>
    <mergeCell ref="A2961:E2961"/>
    <mergeCell ref="B2963:C2963"/>
    <mergeCell ref="D2963:E2963"/>
    <mergeCell ref="A2952:E2952"/>
    <mergeCell ref="D2953:E2953"/>
    <mergeCell ref="B2954:E2954"/>
    <mergeCell ref="B2955:E2955"/>
    <mergeCell ref="B2956:E2956"/>
    <mergeCell ref="B2957:E2957"/>
    <mergeCell ref="B2946:E2946"/>
    <mergeCell ref="B2947:E2947"/>
    <mergeCell ref="B2948:E2948"/>
    <mergeCell ref="A2949:E2949"/>
    <mergeCell ref="A2950:E2950"/>
    <mergeCell ref="A2951:E2951"/>
    <mergeCell ref="C2936:E2936"/>
    <mergeCell ref="A2941:E2941"/>
    <mergeCell ref="A2942:E2942"/>
    <mergeCell ref="B2943:E2943"/>
    <mergeCell ref="B2944:E2944"/>
    <mergeCell ref="D2945:E2945"/>
    <mergeCell ref="B2928:C2928"/>
    <mergeCell ref="D2928:E2928"/>
    <mergeCell ref="B2929:C2929"/>
    <mergeCell ref="D2929:E2929"/>
    <mergeCell ref="A2935:B2935"/>
    <mergeCell ref="C2935:E2935"/>
    <mergeCell ref="C2996:E2996"/>
    <mergeCell ref="A3001:E3001"/>
    <mergeCell ref="A3002:E3002"/>
    <mergeCell ref="B3003:E3003"/>
    <mergeCell ref="B3004:E3004"/>
    <mergeCell ref="D3005:E3005"/>
    <mergeCell ref="B2988:C2988"/>
    <mergeCell ref="D2988:E2988"/>
    <mergeCell ref="B2989:C2989"/>
    <mergeCell ref="D2989:E2989"/>
    <mergeCell ref="A2995:B2995"/>
    <mergeCell ref="C2995:E2995"/>
    <mergeCell ref="B2983:C2983"/>
    <mergeCell ref="D2983:E2983"/>
    <mergeCell ref="B2984:C2984"/>
    <mergeCell ref="D2984:E2984"/>
    <mergeCell ref="A2985:E2985"/>
    <mergeCell ref="B2987:C2987"/>
    <mergeCell ref="D2987:E2987"/>
    <mergeCell ref="B2977:C2977"/>
    <mergeCell ref="D2977:E2977"/>
    <mergeCell ref="B2978:C2978"/>
    <mergeCell ref="D2978:E2978"/>
    <mergeCell ref="A2980:E2980"/>
    <mergeCell ref="B2982:C2982"/>
    <mergeCell ref="D2982:E2982"/>
    <mergeCell ref="B2974:C2974"/>
    <mergeCell ref="D2974:E2974"/>
    <mergeCell ref="B2975:C2975"/>
    <mergeCell ref="D2975:E2975"/>
    <mergeCell ref="B2976:C2976"/>
    <mergeCell ref="D2976:E2976"/>
    <mergeCell ref="A2968:A2969"/>
    <mergeCell ref="B2968:C2968"/>
    <mergeCell ref="D2968:E2968"/>
    <mergeCell ref="B2969:C2969"/>
    <mergeCell ref="D2969:E2969"/>
    <mergeCell ref="A2971:A2972"/>
    <mergeCell ref="B2971:C2971"/>
    <mergeCell ref="D2971:E2971"/>
    <mergeCell ref="B2972:C2972"/>
    <mergeCell ref="D2972:E2972"/>
    <mergeCell ref="A3028:A3029"/>
    <mergeCell ref="B3028:C3028"/>
    <mergeCell ref="D3028:E3028"/>
    <mergeCell ref="B3029:C3029"/>
    <mergeCell ref="D3029:E3029"/>
    <mergeCell ref="A3031:A3032"/>
    <mergeCell ref="B3031:C3031"/>
    <mergeCell ref="D3031:E3031"/>
    <mergeCell ref="B3032:C3032"/>
    <mergeCell ref="D3032:E3032"/>
    <mergeCell ref="B3024:C3024"/>
    <mergeCell ref="D3024:E3024"/>
    <mergeCell ref="B3025:C3025"/>
    <mergeCell ref="D3025:E3025"/>
    <mergeCell ref="B3026:C3026"/>
    <mergeCell ref="D3026:E3026"/>
    <mergeCell ref="B3018:E3018"/>
    <mergeCell ref="B3019:E3019"/>
    <mergeCell ref="A3020:E3020"/>
    <mergeCell ref="A3021:E3021"/>
    <mergeCell ref="B3023:C3023"/>
    <mergeCell ref="D3023:E3023"/>
    <mergeCell ref="A3012:E3012"/>
    <mergeCell ref="D3013:E3013"/>
    <mergeCell ref="B3014:E3014"/>
    <mergeCell ref="B3015:E3015"/>
    <mergeCell ref="B3016:E3016"/>
    <mergeCell ref="B3017:E3017"/>
    <mergeCell ref="B3006:E3006"/>
    <mergeCell ref="B3007:E3007"/>
    <mergeCell ref="B3008:E3008"/>
    <mergeCell ref="A3009:E3009"/>
    <mergeCell ref="A3010:E3010"/>
    <mergeCell ref="A3011:E3011"/>
    <mergeCell ref="B3066:E3066"/>
    <mergeCell ref="B3067:E3067"/>
    <mergeCell ref="B3068:E3068"/>
    <mergeCell ref="A3069:E3069"/>
    <mergeCell ref="A3070:E3070"/>
    <mergeCell ref="A3071:E3071"/>
    <mergeCell ref="C3056:E3056"/>
    <mergeCell ref="A3061:E3061"/>
    <mergeCell ref="A3062:E3062"/>
    <mergeCell ref="B3063:E3063"/>
    <mergeCell ref="B3064:E3064"/>
    <mergeCell ref="D3065:E3065"/>
    <mergeCell ref="B3048:C3048"/>
    <mergeCell ref="D3048:E3048"/>
    <mergeCell ref="B3049:C3049"/>
    <mergeCell ref="D3049:E3049"/>
    <mergeCell ref="A3055:B3055"/>
    <mergeCell ref="C3055:E3055"/>
    <mergeCell ref="B3043:C3043"/>
    <mergeCell ref="D3043:E3043"/>
    <mergeCell ref="B3044:C3044"/>
    <mergeCell ref="D3044:E3044"/>
    <mergeCell ref="A3045:E3045"/>
    <mergeCell ref="B3047:C3047"/>
    <mergeCell ref="D3047:E3047"/>
    <mergeCell ref="B3037:C3037"/>
    <mergeCell ref="D3037:E3037"/>
    <mergeCell ref="B3038:C3038"/>
    <mergeCell ref="D3038:E3038"/>
    <mergeCell ref="A3040:E3040"/>
    <mergeCell ref="B3042:C3042"/>
    <mergeCell ref="D3042:E3042"/>
    <mergeCell ref="B3034:C3034"/>
    <mergeCell ref="D3034:E3034"/>
    <mergeCell ref="B3035:C3035"/>
    <mergeCell ref="D3035:E3035"/>
    <mergeCell ref="B3036:C3036"/>
    <mergeCell ref="D3036:E3036"/>
    <mergeCell ref="B3094:C3094"/>
    <mergeCell ref="D3094:E3094"/>
    <mergeCell ref="B3095:C3095"/>
    <mergeCell ref="D3095:E3095"/>
    <mergeCell ref="B3096:C3096"/>
    <mergeCell ref="D3096:E3096"/>
    <mergeCell ref="A3088:A3089"/>
    <mergeCell ref="B3088:C3088"/>
    <mergeCell ref="D3088:E3088"/>
    <mergeCell ref="B3089:C3089"/>
    <mergeCell ref="D3089:E3089"/>
    <mergeCell ref="A3091:A3092"/>
    <mergeCell ref="B3091:C3091"/>
    <mergeCell ref="D3091:E3091"/>
    <mergeCell ref="B3092:C3092"/>
    <mergeCell ref="D3092:E3092"/>
    <mergeCell ref="B3084:C3084"/>
    <mergeCell ref="D3084:E3084"/>
    <mergeCell ref="B3085:C3085"/>
    <mergeCell ref="D3085:E3085"/>
    <mergeCell ref="B3086:C3086"/>
    <mergeCell ref="D3086:E3086"/>
    <mergeCell ref="B3078:E3078"/>
    <mergeCell ref="B3079:E3079"/>
    <mergeCell ref="A3080:E3080"/>
    <mergeCell ref="A3081:E3081"/>
    <mergeCell ref="B3083:C3083"/>
    <mergeCell ref="D3083:E3083"/>
    <mergeCell ref="A3072:E3072"/>
    <mergeCell ref="D3073:E3073"/>
    <mergeCell ref="B3074:E3074"/>
    <mergeCell ref="B3075:E3075"/>
    <mergeCell ref="B3076:E3076"/>
    <mergeCell ref="B3077:E3077"/>
    <mergeCell ref="A3132:E3132"/>
    <mergeCell ref="D3133:E3133"/>
    <mergeCell ref="B3134:E3134"/>
    <mergeCell ref="B3135:E3135"/>
    <mergeCell ref="B3136:E3136"/>
    <mergeCell ref="B3137:E3137"/>
    <mergeCell ref="B3126:E3126"/>
    <mergeCell ref="B3127:E3127"/>
    <mergeCell ref="B3128:E3128"/>
    <mergeCell ref="A3129:E3129"/>
    <mergeCell ref="A3130:E3130"/>
    <mergeCell ref="A3131:E3131"/>
    <mergeCell ref="C3116:E3116"/>
    <mergeCell ref="A3121:E3121"/>
    <mergeCell ref="A3122:E3122"/>
    <mergeCell ref="B3123:E3123"/>
    <mergeCell ref="B3124:E3124"/>
    <mergeCell ref="D3125:E3125"/>
    <mergeCell ref="B3108:C3108"/>
    <mergeCell ref="D3108:E3108"/>
    <mergeCell ref="B3109:C3109"/>
    <mergeCell ref="D3109:E3109"/>
    <mergeCell ref="A3115:B3115"/>
    <mergeCell ref="C3115:E3115"/>
    <mergeCell ref="B3103:C3103"/>
    <mergeCell ref="D3103:E3103"/>
    <mergeCell ref="B3104:C3104"/>
    <mergeCell ref="D3104:E3104"/>
    <mergeCell ref="A3105:E3105"/>
    <mergeCell ref="B3107:C3107"/>
    <mergeCell ref="D3107:E3107"/>
    <mergeCell ref="B3097:C3097"/>
    <mergeCell ref="D3097:E3097"/>
    <mergeCell ref="B3098:C3098"/>
    <mergeCell ref="D3098:E3098"/>
    <mergeCell ref="A3100:E3100"/>
    <mergeCell ref="B3102:C3102"/>
    <mergeCell ref="D3102:E3102"/>
    <mergeCell ref="B3157:C3157"/>
    <mergeCell ref="D3157:E3157"/>
    <mergeCell ref="B3158:C3158"/>
    <mergeCell ref="D3158:E3158"/>
    <mergeCell ref="A3160:E3160"/>
    <mergeCell ref="B3162:C3162"/>
    <mergeCell ref="D3162:E3162"/>
    <mergeCell ref="B3154:C3154"/>
    <mergeCell ref="D3154:E3154"/>
    <mergeCell ref="B3155:C3155"/>
    <mergeCell ref="D3155:E3155"/>
    <mergeCell ref="B3156:C3156"/>
    <mergeCell ref="D3156:E3156"/>
    <mergeCell ref="A3148:A3149"/>
    <mergeCell ref="B3148:C3148"/>
    <mergeCell ref="D3148:E3148"/>
    <mergeCell ref="B3149:C3149"/>
    <mergeCell ref="D3149:E3149"/>
    <mergeCell ref="A3151:A3152"/>
    <mergeCell ref="B3151:C3151"/>
    <mergeCell ref="D3151:E3151"/>
    <mergeCell ref="B3152:C3152"/>
    <mergeCell ref="D3152:E3152"/>
    <mergeCell ref="B3144:C3144"/>
    <mergeCell ref="D3144:E3144"/>
    <mergeCell ref="B3145:C3145"/>
    <mergeCell ref="D3145:E3145"/>
    <mergeCell ref="B3146:C3146"/>
    <mergeCell ref="D3146:E3146"/>
    <mergeCell ref="B3138:E3138"/>
    <mergeCell ref="B3139:E3139"/>
    <mergeCell ref="A3140:E3140"/>
    <mergeCell ref="A3141:E3141"/>
    <mergeCell ref="B3143:C3143"/>
    <mergeCell ref="D3143:E3143"/>
    <mergeCell ref="B3198:E3198"/>
    <mergeCell ref="B3199:E3199"/>
    <mergeCell ref="A3200:E3200"/>
    <mergeCell ref="A3201:E3201"/>
    <mergeCell ref="B3203:C3203"/>
    <mergeCell ref="D3203:E3203"/>
    <mergeCell ref="A3192:E3192"/>
    <mergeCell ref="D3193:E3193"/>
    <mergeCell ref="B3194:E3194"/>
    <mergeCell ref="B3195:E3195"/>
    <mergeCell ref="B3196:E3196"/>
    <mergeCell ref="B3197:E3197"/>
    <mergeCell ref="B3186:E3186"/>
    <mergeCell ref="B3187:E3187"/>
    <mergeCell ref="B3188:E3188"/>
    <mergeCell ref="A3189:E3189"/>
    <mergeCell ref="A3190:E3190"/>
    <mergeCell ref="A3191:E3191"/>
    <mergeCell ref="C3176:E3176"/>
    <mergeCell ref="A3181:E3181"/>
    <mergeCell ref="A3182:E3182"/>
    <mergeCell ref="B3183:E3183"/>
    <mergeCell ref="B3184:E3184"/>
    <mergeCell ref="D3185:E3185"/>
    <mergeCell ref="B3168:C3168"/>
    <mergeCell ref="D3168:E3168"/>
    <mergeCell ref="B3169:C3169"/>
    <mergeCell ref="D3169:E3169"/>
    <mergeCell ref="A3175:B3175"/>
    <mergeCell ref="C3175:E3175"/>
    <mergeCell ref="B3163:C3163"/>
    <mergeCell ref="D3163:E3163"/>
    <mergeCell ref="B3164:C3164"/>
    <mergeCell ref="D3164:E3164"/>
    <mergeCell ref="A3165:E3165"/>
    <mergeCell ref="B3167:C3167"/>
    <mergeCell ref="D3167:E3167"/>
    <mergeCell ref="B3223:C3223"/>
    <mergeCell ref="D3223:E3223"/>
    <mergeCell ref="B3224:C3224"/>
    <mergeCell ref="D3224:E3224"/>
    <mergeCell ref="A3225:E3225"/>
    <mergeCell ref="B3227:C3227"/>
    <mergeCell ref="D3227:E3227"/>
    <mergeCell ref="B3217:C3217"/>
    <mergeCell ref="D3217:E3217"/>
    <mergeCell ref="B3218:C3218"/>
    <mergeCell ref="D3218:E3218"/>
    <mergeCell ref="A3220:E3220"/>
    <mergeCell ref="B3222:C3222"/>
    <mergeCell ref="D3222:E3222"/>
    <mergeCell ref="B3214:C3214"/>
    <mergeCell ref="D3214:E3214"/>
    <mergeCell ref="B3215:C3215"/>
    <mergeCell ref="D3215:E3215"/>
    <mergeCell ref="B3216:C3216"/>
    <mergeCell ref="D3216:E3216"/>
    <mergeCell ref="A3208:A3209"/>
    <mergeCell ref="B3208:C3208"/>
    <mergeCell ref="D3208:E3208"/>
    <mergeCell ref="B3209:C3209"/>
    <mergeCell ref="D3209:E3209"/>
    <mergeCell ref="A3211:A3212"/>
    <mergeCell ref="B3211:C3211"/>
    <mergeCell ref="D3211:E3211"/>
    <mergeCell ref="B3212:C3212"/>
    <mergeCell ref="D3212:E3212"/>
    <mergeCell ref="B3204:C3204"/>
    <mergeCell ref="D3204:E3204"/>
    <mergeCell ref="B3205:C3205"/>
    <mergeCell ref="D3205:E3205"/>
    <mergeCell ref="B3206:C3206"/>
    <mergeCell ref="D3206:E3206"/>
    <mergeCell ref="B3264:C3264"/>
    <mergeCell ref="D3264:E3264"/>
    <mergeCell ref="B3265:C3265"/>
    <mergeCell ref="D3265:E3265"/>
    <mergeCell ref="B3266:C3266"/>
    <mergeCell ref="D3266:E3266"/>
    <mergeCell ref="B3258:E3258"/>
    <mergeCell ref="B3259:E3259"/>
    <mergeCell ref="A3260:E3260"/>
    <mergeCell ref="A3261:E3261"/>
    <mergeCell ref="B3263:C3263"/>
    <mergeCell ref="D3263:E3263"/>
    <mergeCell ref="A3252:E3252"/>
    <mergeCell ref="D3253:E3253"/>
    <mergeCell ref="B3254:E3254"/>
    <mergeCell ref="B3255:E3255"/>
    <mergeCell ref="B3256:E3256"/>
    <mergeCell ref="B3257:E3257"/>
    <mergeCell ref="B3246:E3246"/>
    <mergeCell ref="B3247:E3247"/>
    <mergeCell ref="B3248:E3248"/>
    <mergeCell ref="A3249:E3249"/>
    <mergeCell ref="A3250:E3250"/>
    <mergeCell ref="A3251:E3251"/>
    <mergeCell ref="C3236:E3236"/>
    <mergeCell ref="A3241:E3241"/>
    <mergeCell ref="A3242:E3242"/>
    <mergeCell ref="B3243:E3243"/>
    <mergeCell ref="B3244:E3244"/>
    <mergeCell ref="D3245:E3245"/>
    <mergeCell ref="B3228:C3228"/>
    <mergeCell ref="D3228:E3228"/>
    <mergeCell ref="B3229:C3229"/>
    <mergeCell ref="D3229:E3229"/>
    <mergeCell ref="A3235:B3235"/>
    <mergeCell ref="C3235:E3235"/>
    <mergeCell ref="C3296:E3296"/>
    <mergeCell ref="A3301:E3301"/>
    <mergeCell ref="A3302:E3302"/>
    <mergeCell ref="B3303:E3303"/>
    <mergeCell ref="B3304:E3304"/>
    <mergeCell ref="D3305:E3305"/>
    <mergeCell ref="B3288:C3288"/>
    <mergeCell ref="D3288:E3288"/>
    <mergeCell ref="B3289:C3289"/>
    <mergeCell ref="D3289:E3289"/>
    <mergeCell ref="A3295:B3295"/>
    <mergeCell ref="C3295:E3295"/>
    <mergeCell ref="B3283:C3283"/>
    <mergeCell ref="D3283:E3283"/>
    <mergeCell ref="B3284:C3284"/>
    <mergeCell ref="D3284:E3284"/>
    <mergeCell ref="A3285:E3285"/>
    <mergeCell ref="B3287:C3287"/>
    <mergeCell ref="D3287:E3287"/>
    <mergeCell ref="B3277:C3277"/>
    <mergeCell ref="D3277:E3277"/>
    <mergeCell ref="B3278:C3278"/>
    <mergeCell ref="D3278:E3278"/>
    <mergeCell ref="A3280:E3280"/>
    <mergeCell ref="B3282:C3282"/>
    <mergeCell ref="D3282:E3282"/>
    <mergeCell ref="B3274:C3274"/>
    <mergeCell ref="D3274:E3274"/>
    <mergeCell ref="B3275:C3275"/>
    <mergeCell ref="D3275:E3275"/>
    <mergeCell ref="B3276:C3276"/>
    <mergeCell ref="D3276:E3276"/>
    <mergeCell ref="A3268:A3269"/>
    <mergeCell ref="B3268:C3268"/>
    <mergeCell ref="D3268:E3268"/>
    <mergeCell ref="B3269:C3269"/>
    <mergeCell ref="D3269:E3269"/>
    <mergeCell ref="A3271:A3272"/>
    <mergeCell ref="B3271:C3271"/>
    <mergeCell ref="D3271:E3271"/>
    <mergeCell ref="B3272:C3272"/>
    <mergeCell ref="D3272:E3272"/>
    <mergeCell ref="A3328:A3329"/>
    <mergeCell ref="B3328:C3328"/>
    <mergeCell ref="D3328:E3328"/>
    <mergeCell ref="B3329:C3329"/>
    <mergeCell ref="D3329:E3329"/>
    <mergeCell ref="A3331:A3332"/>
    <mergeCell ref="B3331:C3331"/>
    <mergeCell ref="D3331:E3331"/>
    <mergeCell ref="B3332:C3332"/>
    <mergeCell ref="D3332:E3332"/>
    <mergeCell ref="B3324:C3324"/>
    <mergeCell ref="D3324:E3324"/>
    <mergeCell ref="B3325:C3325"/>
    <mergeCell ref="D3325:E3325"/>
    <mergeCell ref="B3326:C3326"/>
    <mergeCell ref="D3326:E3326"/>
    <mergeCell ref="B3318:E3318"/>
    <mergeCell ref="B3319:E3319"/>
    <mergeCell ref="A3320:E3320"/>
    <mergeCell ref="A3321:E3321"/>
    <mergeCell ref="B3323:C3323"/>
    <mergeCell ref="D3323:E3323"/>
    <mergeCell ref="A3312:E3312"/>
    <mergeCell ref="D3313:E3313"/>
    <mergeCell ref="B3314:E3314"/>
    <mergeCell ref="B3315:E3315"/>
    <mergeCell ref="B3316:E3316"/>
    <mergeCell ref="B3317:E3317"/>
    <mergeCell ref="B3306:E3306"/>
    <mergeCell ref="B3307:E3307"/>
    <mergeCell ref="B3308:E3308"/>
    <mergeCell ref="A3309:E3309"/>
    <mergeCell ref="A3310:E3310"/>
    <mergeCell ref="A3311:E3311"/>
    <mergeCell ref="B3366:E3366"/>
    <mergeCell ref="B3367:E3367"/>
    <mergeCell ref="B3368:E3368"/>
    <mergeCell ref="A3369:E3369"/>
    <mergeCell ref="A3370:E3370"/>
    <mergeCell ref="A3371:E3371"/>
    <mergeCell ref="C3356:E3356"/>
    <mergeCell ref="A3361:E3361"/>
    <mergeCell ref="A3362:E3362"/>
    <mergeCell ref="B3363:E3363"/>
    <mergeCell ref="B3364:E3364"/>
    <mergeCell ref="D3365:E3365"/>
    <mergeCell ref="B3348:C3348"/>
    <mergeCell ref="D3348:E3348"/>
    <mergeCell ref="B3349:C3349"/>
    <mergeCell ref="D3349:E3349"/>
    <mergeCell ref="A3355:B3355"/>
    <mergeCell ref="C3355:E3355"/>
    <mergeCell ref="B3343:C3343"/>
    <mergeCell ref="D3343:E3343"/>
    <mergeCell ref="B3344:C3344"/>
    <mergeCell ref="D3344:E3344"/>
    <mergeCell ref="A3345:E3345"/>
    <mergeCell ref="B3347:C3347"/>
    <mergeCell ref="D3347:E3347"/>
    <mergeCell ref="B3337:C3337"/>
    <mergeCell ref="D3337:E3337"/>
    <mergeCell ref="B3338:C3338"/>
    <mergeCell ref="D3338:E3338"/>
    <mergeCell ref="A3340:E3340"/>
    <mergeCell ref="B3342:C3342"/>
    <mergeCell ref="D3342:E3342"/>
    <mergeCell ref="B3334:C3334"/>
    <mergeCell ref="D3334:E3334"/>
    <mergeCell ref="B3335:C3335"/>
    <mergeCell ref="D3335:E3335"/>
    <mergeCell ref="B3336:C3336"/>
    <mergeCell ref="D3336:E3336"/>
    <mergeCell ref="B3394:C3394"/>
    <mergeCell ref="D3394:E3394"/>
    <mergeCell ref="B3395:C3395"/>
    <mergeCell ref="D3395:E3395"/>
    <mergeCell ref="B3396:C3396"/>
    <mergeCell ref="D3396:E3396"/>
    <mergeCell ref="A3388:A3389"/>
    <mergeCell ref="B3388:C3388"/>
    <mergeCell ref="D3388:E3388"/>
    <mergeCell ref="B3389:C3389"/>
    <mergeCell ref="D3389:E3389"/>
    <mergeCell ref="A3391:A3392"/>
    <mergeCell ref="B3391:C3391"/>
    <mergeCell ref="D3391:E3391"/>
    <mergeCell ref="B3392:C3392"/>
    <mergeCell ref="D3392:E3392"/>
    <mergeCell ref="B3384:C3384"/>
    <mergeCell ref="D3384:E3384"/>
    <mergeCell ref="B3385:C3385"/>
    <mergeCell ref="D3385:E3385"/>
    <mergeCell ref="B3386:C3386"/>
    <mergeCell ref="D3386:E3386"/>
    <mergeCell ref="B3378:E3378"/>
    <mergeCell ref="B3379:E3379"/>
    <mergeCell ref="A3380:E3380"/>
    <mergeCell ref="A3381:E3381"/>
    <mergeCell ref="B3383:C3383"/>
    <mergeCell ref="D3383:E3383"/>
    <mergeCell ref="A3372:E3372"/>
    <mergeCell ref="D3373:E3373"/>
    <mergeCell ref="B3374:E3374"/>
    <mergeCell ref="B3375:E3375"/>
    <mergeCell ref="B3376:E3376"/>
    <mergeCell ref="B3377:E3377"/>
    <mergeCell ref="A3432:E3432"/>
    <mergeCell ref="D3433:E3433"/>
    <mergeCell ref="B3434:E3434"/>
    <mergeCell ref="B3435:E3435"/>
    <mergeCell ref="B3436:E3436"/>
    <mergeCell ref="B3437:E3437"/>
    <mergeCell ref="B3426:E3426"/>
    <mergeCell ref="B3427:E3427"/>
    <mergeCell ref="B3428:E3428"/>
    <mergeCell ref="A3429:E3429"/>
    <mergeCell ref="A3430:E3430"/>
    <mergeCell ref="A3431:E3431"/>
    <mergeCell ref="C3416:E3416"/>
    <mergeCell ref="A3421:E3421"/>
    <mergeCell ref="A3422:E3422"/>
    <mergeCell ref="B3423:E3423"/>
    <mergeCell ref="B3424:E3424"/>
    <mergeCell ref="D3425:E3425"/>
    <mergeCell ref="B3408:C3408"/>
    <mergeCell ref="D3408:E3408"/>
    <mergeCell ref="B3409:C3409"/>
    <mergeCell ref="D3409:E3409"/>
    <mergeCell ref="A3415:B3415"/>
    <mergeCell ref="C3415:E3415"/>
    <mergeCell ref="B3403:C3403"/>
    <mergeCell ref="D3403:E3403"/>
    <mergeCell ref="B3404:C3404"/>
    <mergeCell ref="D3404:E3404"/>
    <mergeCell ref="A3405:E3405"/>
    <mergeCell ref="B3407:C3407"/>
    <mergeCell ref="D3407:E3407"/>
    <mergeCell ref="B3397:C3397"/>
    <mergeCell ref="D3397:E3397"/>
    <mergeCell ref="B3398:C3398"/>
    <mergeCell ref="D3398:E3398"/>
    <mergeCell ref="A3400:E3400"/>
    <mergeCell ref="B3402:C3402"/>
    <mergeCell ref="D3402:E3402"/>
    <mergeCell ref="B3457:C3457"/>
    <mergeCell ref="D3457:E3457"/>
    <mergeCell ref="B3458:C3458"/>
    <mergeCell ref="D3458:E3458"/>
    <mergeCell ref="A3460:E3460"/>
    <mergeCell ref="B3462:C3462"/>
    <mergeCell ref="D3462:E3462"/>
    <mergeCell ref="B3454:C3454"/>
    <mergeCell ref="D3454:E3454"/>
    <mergeCell ref="B3455:C3455"/>
    <mergeCell ref="D3455:E3455"/>
    <mergeCell ref="B3456:C3456"/>
    <mergeCell ref="D3456:E3456"/>
    <mergeCell ref="A3448:A3449"/>
    <mergeCell ref="B3448:C3448"/>
    <mergeCell ref="D3448:E3448"/>
    <mergeCell ref="B3449:C3449"/>
    <mergeCell ref="D3449:E3449"/>
    <mergeCell ref="A3451:A3452"/>
    <mergeCell ref="B3451:C3451"/>
    <mergeCell ref="D3451:E3451"/>
    <mergeCell ref="B3452:C3452"/>
    <mergeCell ref="D3452:E3452"/>
    <mergeCell ref="B3444:C3444"/>
    <mergeCell ref="D3444:E3444"/>
    <mergeCell ref="B3445:C3445"/>
    <mergeCell ref="D3445:E3445"/>
    <mergeCell ref="B3446:C3446"/>
    <mergeCell ref="D3446:E3446"/>
    <mergeCell ref="B3438:E3438"/>
    <mergeCell ref="B3439:E3439"/>
    <mergeCell ref="A3440:E3440"/>
    <mergeCell ref="A3441:E3441"/>
    <mergeCell ref="B3443:C3443"/>
    <mergeCell ref="D3443:E3443"/>
    <mergeCell ref="B3498:E3498"/>
    <mergeCell ref="B3499:E3499"/>
    <mergeCell ref="A3500:E3500"/>
    <mergeCell ref="A3501:E3501"/>
    <mergeCell ref="B3503:C3503"/>
    <mergeCell ref="D3503:E3503"/>
    <mergeCell ref="A3492:E3492"/>
    <mergeCell ref="D3493:E3493"/>
    <mergeCell ref="B3494:E3494"/>
    <mergeCell ref="B3495:E3495"/>
    <mergeCell ref="B3496:E3496"/>
    <mergeCell ref="B3497:E3497"/>
    <mergeCell ref="B3486:E3486"/>
    <mergeCell ref="B3487:E3487"/>
    <mergeCell ref="B3488:E3488"/>
    <mergeCell ref="A3489:E3489"/>
    <mergeCell ref="A3490:E3490"/>
    <mergeCell ref="A3491:E3491"/>
    <mergeCell ref="C3476:E3476"/>
    <mergeCell ref="A3481:E3481"/>
    <mergeCell ref="A3482:E3482"/>
    <mergeCell ref="B3483:E3483"/>
    <mergeCell ref="B3484:E3484"/>
    <mergeCell ref="D3485:E3485"/>
    <mergeCell ref="B3468:C3468"/>
    <mergeCell ref="D3468:E3468"/>
    <mergeCell ref="B3469:C3469"/>
    <mergeCell ref="D3469:E3469"/>
    <mergeCell ref="A3475:B3475"/>
    <mergeCell ref="C3475:E3475"/>
    <mergeCell ref="B3463:C3463"/>
    <mergeCell ref="D3463:E3463"/>
    <mergeCell ref="B3464:C3464"/>
    <mergeCell ref="D3464:E3464"/>
    <mergeCell ref="A3465:E3465"/>
    <mergeCell ref="B3467:C3467"/>
    <mergeCell ref="D3467:E3467"/>
    <mergeCell ref="B3523:C3523"/>
    <mergeCell ref="D3523:E3523"/>
    <mergeCell ref="B3524:C3524"/>
    <mergeCell ref="D3524:E3524"/>
    <mergeCell ref="A3525:E3525"/>
    <mergeCell ref="B3527:C3527"/>
    <mergeCell ref="D3527:E3527"/>
    <mergeCell ref="B3517:C3517"/>
    <mergeCell ref="D3517:E3517"/>
    <mergeCell ref="B3518:C3518"/>
    <mergeCell ref="D3518:E3518"/>
    <mergeCell ref="A3520:E3520"/>
    <mergeCell ref="B3522:C3522"/>
    <mergeCell ref="D3522:E3522"/>
    <mergeCell ref="B3514:C3514"/>
    <mergeCell ref="D3514:E3514"/>
    <mergeCell ref="B3515:C3515"/>
    <mergeCell ref="D3515:E3515"/>
    <mergeCell ref="B3516:C3516"/>
    <mergeCell ref="D3516:E3516"/>
    <mergeCell ref="A3508:A3509"/>
    <mergeCell ref="B3508:C3508"/>
    <mergeCell ref="D3508:E3508"/>
    <mergeCell ref="B3509:C3509"/>
    <mergeCell ref="D3509:E3509"/>
    <mergeCell ref="A3511:A3512"/>
    <mergeCell ref="B3511:C3511"/>
    <mergeCell ref="D3511:E3511"/>
    <mergeCell ref="B3512:C3512"/>
    <mergeCell ref="D3512:E3512"/>
    <mergeCell ref="B3504:C3504"/>
    <mergeCell ref="D3504:E3504"/>
    <mergeCell ref="B3505:C3505"/>
    <mergeCell ref="D3505:E3505"/>
    <mergeCell ref="B3506:C3506"/>
    <mergeCell ref="D3506:E3506"/>
    <mergeCell ref="B3564:C3564"/>
    <mergeCell ref="D3564:E3564"/>
    <mergeCell ref="B3565:C3565"/>
    <mergeCell ref="D3565:E3565"/>
    <mergeCell ref="B3566:C3566"/>
    <mergeCell ref="D3566:E3566"/>
    <mergeCell ref="B3558:E3558"/>
    <mergeCell ref="B3559:E3559"/>
    <mergeCell ref="A3560:E3560"/>
    <mergeCell ref="A3561:E3561"/>
    <mergeCell ref="B3563:C3563"/>
    <mergeCell ref="D3563:E3563"/>
    <mergeCell ref="A3552:E3552"/>
    <mergeCell ref="D3553:E3553"/>
    <mergeCell ref="B3554:E3554"/>
    <mergeCell ref="B3555:E3555"/>
    <mergeCell ref="B3556:E3556"/>
    <mergeCell ref="B3557:E3557"/>
    <mergeCell ref="B3546:E3546"/>
    <mergeCell ref="B3547:E3547"/>
    <mergeCell ref="B3548:E3548"/>
    <mergeCell ref="A3549:E3549"/>
    <mergeCell ref="A3550:E3550"/>
    <mergeCell ref="A3551:E3551"/>
    <mergeCell ref="C3536:E3536"/>
    <mergeCell ref="A3541:E3541"/>
    <mergeCell ref="A3542:E3542"/>
    <mergeCell ref="B3543:E3543"/>
    <mergeCell ref="B3544:E3544"/>
    <mergeCell ref="D3545:E3545"/>
    <mergeCell ref="B3528:C3528"/>
    <mergeCell ref="D3528:E3528"/>
    <mergeCell ref="B3529:C3529"/>
    <mergeCell ref="D3529:E3529"/>
    <mergeCell ref="A3535:B3535"/>
    <mergeCell ref="C3535:E3535"/>
    <mergeCell ref="C3596:E3596"/>
    <mergeCell ref="A3601:E3601"/>
    <mergeCell ref="A3602:E3602"/>
    <mergeCell ref="B3603:E3603"/>
    <mergeCell ref="B3604:E3604"/>
    <mergeCell ref="D3605:E3605"/>
    <mergeCell ref="B3588:C3588"/>
    <mergeCell ref="D3588:E3588"/>
    <mergeCell ref="B3589:C3589"/>
    <mergeCell ref="D3589:E3589"/>
    <mergeCell ref="A3595:B3595"/>
    <mergeCell ref="C3595:E3595"/>
    <mergeCell ref="B3583:C3583"/>
    <mergeCell ref="D3583:E3583"/>
    <mergeCell ref="B3584:C3584"/>
    <mergeCell ref="D3584:E3584"/>
    <mergeCell ref="A3585:E3585"/>
    <mergeCell ref="B3587:C3587"/>
    <mergeCell ref="D3587:E3587"/>
    <mergeCell ref="B3577:C3577"/>
    <mergeCell ref="D3577:E3577"/>
    <mergeCell ref="B3578:C3578"/>
    <mergeCell ref="D3578:E3578"/>
    <mergeCell ref="A3580:E3580"/>
    <mergeCell ref="B3582:C3582"/>
    <mergeCell ref="D3582:E3582"/>
    <mergeCell ref="B3574:C3574"/>
    <mergeCell ref="D3574:E3574"/>
    <mergeCell ref="B3575:C3575"/>
    <mergeCell ref="D3575:E3575"/>
    <mergeCell ref="B3576:C3576"/>
    <mergeCell ref="D3576:E3576"/>
    <mergeCell ref="A3568:A3569"/>
    <mergeCell ref="B3568:C3568"/>
    <mergeCell ref="D3568:E3568"/>
    <mergeCell ref="B3569:C3569"/>
    <mergeCell ref="D3569:E3569"/>
    <mergeCell ref="A3571:A3572"/>
    <mergeCell ref="B3571:C3571"/>
    <mergeCell ref="D3571:E3571"/>
    <mergeCell ref="B3572:C3572"/>
    <mergeCell ref="D3572:E3572"/>
    <mergeCell ref="A3628:A3629"/>
    <mergeCell ref="B3628:C3628"/>
    <mergeCell ref="D3628:E3628"/>
    <mergeCell ref="B3629:C3629"/>
    <mergeCell ref="D3629:E3629"/>
    <mergeCell ref="A3631:A3632"/>
    <mergeCell ref="B3631:C3631"/>
    <mergeCell ref="D3631:E3631"/>
    <mergeCell ref="B3632:C3632"/>
    <mergeCell ref="D3632:E3632"/>
    <mergeCell ref="B3624:C3624"/>
    <mergeCell ref="D3624:E3624"/>
    <mergeCell ref="B3625:C3625"/>
    <mergeCell ref="D3625:E3625"/>
    <mergeCell ref="B3626:C3626"/>
    <mergeCell ref="D3626:E3626"/>
    <mergeCell ref="B3618:E3618"/>
    <mergeCell ref="B3619:E3619"/>
    <mergeCell ref="A3620:E3620"/>
    <mergeCell ref="A3621:E3621"/>
    <mergeCell ref="B3623:C3623"/>
    <mergeCell ref="D3623:E3623"/>
    <mergeCell ref="A3612:E3612"/>
    <mergeCell ref="D3613:E3613"/>
    <mergeCell ref="B3614:E3614"/>
    <mergeCell ref="B3615:E3615"/>
    <mergeCell ref="B3616:E3616"/>
    <mergeCell ref="B3617:E3617"/>
    <mergeCell ref="B3606:E3606"/>
    <mergeCell ref="B3607:E3607"/>
    <mergeCell ref="B3608:E3608"/>
    <mergeCell ref="A3609:E3609"/>
    <mergeCell ref="A3610:E3610"/>
    <mergeCell ref="A3611:E3611"/>
    <mergeCell ref="B3666:E3666"/>
    <mergeCell ref="B3667:E3667"/>
    <mergeCell ref="B3668:E3668"/>
    <mergeCell ref="A3669:E3669"/>
    <mergeCell ref="A3670:E3670"/>
    <mergeCell ref="A3671:E3671"/>
    <mergeCell ref="C3656:E3656"/>
    <mergeCell ref="A3661:E3661"/>
    <mergeCell ref="A3662:E3662"/>
    <mergeCell ref="B3663:E3663"/>
    <mergeCell ref="B3664:E3664"/>
    <mergeCell ref="D3665:E3665"/>
    <mergeCell ref="B3648:C3648"/>
    <mergeCell ref="D3648:E3648"/>
    <mergeCell ref="B3649:C3649"/>
    <mergeCell ref="D3649:E3649"/>
    <mergeCell ref="A3655:B3655"/>
    <mergeCell ref="C3655:E3655"/>
    <mergeCell ref="B3643:C3643"/>
    <mergeCell ref="D3643:E3643"/>
    <mergeCell ref="B3644:C3644"/>
    <mergeCell ref="D3644:E3644"/>
    <mergeCell ref="A3645:E3645"/>
    <mergeCell ref="B3647:C3647"/>
    <mergeCell ref="D3647:E3647"/>
    <mergeCell ref="B3637:C3637"/>
    <mergeCell ref="D3637:E3637"/>
    <mergeCell ref="B3638:C3638"/>
    <mergeCell ref="D3638:E3638"/>
    <mergeCell ref="A3640:E3640"/>
    <mergeCell ref="B3642:C3642"/>
    <mergeCell ref="D3642:E3642"/>
    <mergeCell ref="B3634:C3634"/>
    <mergeCell ref="D3634:E3634"/>
    <mergeCell ref="B3635:C3635"/>
    <mergeCell ref="D3635:E3635"/>
    <mergeCell ref="B3636:C3636"/>
    <mergeCell ref="D3636:E3636"/>
    <mergeCell ref="B3694:C3694"/>
    <mergeCell ref="D3694:E3694"/>
    <mergeCell ref="B3695:C3695"/>
    <mergeCell ref="D3695:E3695"/>
    <mergeCell ref="B3696:C3696"/>
    <mergeCell ref="D3696:E3696"/>
    <mergeCell ref="A3688:A3689"/>
    <mergeCell ref="B3688:C3688"/>
    <mergeCell ref="D3688:E3688"/>
    <mergeCell ref="B3689:C3689"/>
    <mergeCell ref="D3689:E3689"/>
    <mergeCell ref="A3691:A3692"/>
    <mergeCell ref="B3691:C3691"/>
    <mergeCell ref="D3691:E3691"/>
    <mergeCell ref="B3692:C3692"/>
    <mergeCell ref="D3692:E3692"/>
    <mergeCell ref="B3684:C3684"/>
    <mergeCell ref="D3684:E3684"/>
    <mergeCell ref="B3685:C3685"/>
    <mergeCell ref="D3685:E3685"/>
    <mergeCell ref="B3686:C3686"/>
    <mergeCell ref="D3686:E3686"/>
    <mergeCell ref="B3678:E3678"/>
    <mergeCell ref="B3679:E3679"/>
    <mergeCell ref="A3680:E3680"/>
    <mergeCell ref="A3681:E3681"/>
    <mergeCell ref="B3683:C3683"/>
    <mergeCell ref="D3683:E3683"/>
    <mergeCell ref="A3672:E3672"/>
    <mergeCell ref="D3673:E3673"/>
    <mergeCell ref="B3674:E3674"/>
    <mergeCell ref="B3675:E3675"/>
    <mergeCell ref="B3676:E3676"/>
    <mergeCell ref="B3677:E3677"/>
    <mergeCell ref="A3732:E3732"/>
    <mergeCell ref="D3733:E3733"/>
    <mergeCell ref="B3734:E3734"/>
    <mergeCell ref="B3735:E3735"/>
    <mergeCell ref="B3736:E3736"/>
    <mergeCell ref="B3737:E3737"/>
    <mergeCell ref="B3726:E3726"/>
    <mergeCell ref="B3727:E3727"/>
    <mergeCell ref="B3728:E3728"/>
    <mergeCell ref="A3729:E3729"/>
    <mergeCell ref="A3730:E3730"/>
    <mergeCell ref="A3731:E3731"/>
    <mergeCell ref="C3716:E3716"/>
    <mergeCell ref="A3721:E3721"/>
    <mergeCell ref="A3722:E3722"/>
    <mergeCell ref="B3723:E3723"/>
    <mergeCell ref="B3724:E3724"/>
    <mergeCell ref="D3725:E3725"/>
    <mergeCell ref="B3708:C3708"/>
    <mergeCell ref="D3708:E3708"/>
    <mergeCell ref="B3709:C3709"/>
    <mergeCell ref="D3709:E3709"/>
    <mergeCell ref="A3715:B3715"/>
    <mergeCell ref="C3715:E3715"/>
    <mergeCell ref="B3703:C3703"/>
    <mergeCell ref="D3703:E3703"/>
    <mergeCell ref="B3704:C3704"/>
    <mergeCell ref="D3704:E3704"/>
    <mergeCell ref="A3705:E3705"/>
    <mergeCell ref="B3707:C3707"/>
    <mergeCell ref="D3707:E3707"/>
    <mergeCell ref="B3697:C3697"/>
    <mergeCell ref="D3697:E3697"/>
    <mergeCell ref="B3698:C3698"/>
    <mergeCell ref="D3698:E3698"/>
    <mergeCell ref="A3700:E3700"/>
    <mergeCell ref="B3702:C3702"/>
    <mergeCell ref="D3702:E3702"/>
    <mergeCell ref="B3757:C3757"/>
    <mergeCell ref="D3757:E3757"/>
    <mergeCell ref="B3758:C3758"/>
    <mergeCell ref="D3758:E3758"/>
    <mergeCell ref="A3760:E3760"/>
    <mergeCell ref="B3762:C3762"/>
    <mergeCell ref="D3762:E3762"/>
    <mergeCell ref="B3754:C3754"/>
    <mergeCell ref="D3754:E3754"/>
    <mergeCell ref="B3755:C3755"/>
    <mergeCell ref="D3755:E3755"/>
    <mergeCell ref="B3756:C3756"/>
    <mergeCell ref="D3756:E3756"/>
    <mergeCell ref="A3748:A3749"/>
    <mergeCell ref="B3748:C3748"/>
    <mergeCell ref="D3748:E3748"/>
    <mergeCell ref="B3749:C3749"/>
    <mergeCell ref="D3749:E3749"/>
    <mergeCell ref="A3751:A3752"/>
    <mergeCell ref="B3751:C3751"/>
    <mergeCell ref="D3751:E3751"/>
    <mergeCell ref="B3752:C3752"/>
    <mergeCell ref="D3752:E3752"/>
    <mergeCell ref="B3744:C3744"/>
    <mergeCell ref="D3744:E3744"/>
    <mergeCell ref="B3745:C3745"/>
    <mergeCell ref="D3745:E3745"/>
    <mergeCell ref="B3746:C3746"/>
    <mergeCell ref="D3746:E3746"/>
    <mergeCell ref="B3738:E3738"/>
    <mergeCell ref="B3739:E3739"/>
    <mergeCell ref="A3740:E3740"/>
    <mergeCell ref="A3741:E3741"/>
    <mergeCell ref="B3743:C3743"/>
    <mergeCell ref="D3743:E3743"/>
    <mergeCell ref="B3798:E3798"/>
    <mergeCell ref="B3799:E3799"/>
    <mergeCell ref="A3800:E3800"/>
    <mergeCell ref="A3801:E3801"/>
    <mergeCell ref="B3803:C3803"/>
    <mergeCell ref="D3803:E3803"/>
    <mergeCell ref="A3792:E3792"/>
    <mergeCell ref="D3793:E3793"/>
    <mergeCell ref="B3794:E3794"/>
    <mergeCell ref="B3795:E3795"/>
    <mergeCell ref="B3796:E3796"/>
    <mergeCell ref="B3797:E3797"/>
    <mergeCell ref="B3786:E3786"/>
    <mergeCell ref="B3787:E3787"/>
    <mergeCell ref="B3788:E3788"/>
    <mergeCell ref="A3789:E3789"/>
    <mergeCell ref="A3790:E3790"/>
    <mergeCell ref="A3791:E3791"/>
    <mergeCell ref="C3776:E3776"/>
    <mergeCell ref="A3781:E3781"/>
    <mergeCell ref="A3782:E3782"/>
    <mergeCell ref="B3783:E3783"/>
    <mergeCell ref="B3784:E3784"/>
    <mergeCell ref="D3785:E3785"/>
    <mergeCell ref="B3768:C3768"/>
    <mergeCell ref="D3768:E3768"/>
    <mergeCell ref="B3769:C3769"/>
    <mergeCell ref="D3769:E3769"/>
    <mergeCell ref="A3775:B3775"/>
    <mergeCell ref="C3775:E3775"/>
    <mergeCell ref="B3763:C3763"/>
    <mergeCell ref="D3763:E3763"/>
    <mergeCell ref="B3764:C3764"/>
    <mergeCell ref="D3764:E3764"/>
    <mergeCell ref="A3765:E3765"/>
    <mergeCell ref="B3767:C3767"/>
    <mergeCell ref="D3767:E3767"/>
    <mergeCell ref="B3823:C3823"/>
    <mergeCell ref="D3823:E3823"/>
    <mergeCell ref="B3824:C3824"/>
    <mergeCell ref="D3824:E3824"/>
    <mergeCell ref="A3825:E3825"/>
    <mergeCell ref="B3827:C3827"/>
    <mergeCell ref="D3827:E3827"/>
    <mergeCell ref="B3817:C3817"/>
    <mergeCell ref="D3817:E3817"/>
    <mergeCell ref="B3818:C3818"/>
    <mergeCell ref="D3818:E3818"/>
    <mergeCell ref="A3820:E3820"/>
    <mergeCell ref="B3822:C3822"/>
    <mergeCell ref="D3822:E3822"/>
    <mergeCell ref="B3814:C3814"/>
    <mergeCell ref="D3814:E3814"/>
    <mergeCell ref="B3815:C3815"/>
    <mergeCell ref="D3815:E3815"/>
    <mergeCell ref="B3816:C3816"/>
    <mergeCell ref="D3816:E3816"/>
    <mergeCell ref="A3808:A3809"/>
    <mergeCell ref="B3808:C3808"/>
    <mergeCell ref="D3808:E3808"/>
    <mergeCell ref="B3809:C3809"/>
    <mergeCell ref="D3809:E3809"/>
    <mergeCell ref="A3811:A3812"/>
    <mergeCell ref="B3811:C3811"/>
    <mergeCell ref="D3811:E3811"/>
    <mergeCell ref="B3812:C3812"/>
    <mergeCell ref="D3812:E3812"/>
    <mergeCell ref="B3804:C3804"/>
    <mergeCell ref="D3804:E3804"/>
    <mergeCell ref="B3805:C3805"/>
    <mergeCell ref="D3805:E3805"/>
    <mergeCell ref="B3806:C3806"/>
    <mergeCell ref="D3806:E3806"/>
    <mergeCell ref="B3864:C3864"/>
    <mergeCell ref="D3864:E3864"/>
    <mergeCell ref="B3865:C3865"/>
    <mergeCell ref="D3865:E3865"/>
    <mergeCell ref="B3866:C3866"/>
    <mergeCell ref="D3866:E3866"/>
    <mergeCell ref="B3858:E3858"/>
    <mergeCell ref="B3859:E3859"/>
    <mergeCell ref="A3860:E3860"/>
    <mergeCell ref="A3861:E3861"/>
    <mergeCell ref="B3863:C3863"/>
    <mergeCell ref="D3863:E3863"/>
    <mergeCell ref="A3852:E3852"/>
    <mergeCell ref="D3853:E3853"/>
    <mergeCell ref="B3854:E3854"/>
    <mergeCell ref="B3855:E3855"/>
    <mergeCell ref="B3856:E3856"/>
    <mergeCell ref="B3857:E3857"/>
    <mergeCell ref="B3846:E3846"/>
    <mergeCell ref="B3847:E3847"/>
    <mergeCell ref="B3848:E3848"/>
    <mergeCell ref="A3849:E3849"/>
    <mergeCell ref="A3850:E3850"/>
    <mergeCell ref="A3851:E3851"/>
    <mergeCell ref="C3836:E3836"/>
    <mergeCell ref="A3841:E3841"/>
    <mergeCell ref="A3842:E3842"/>
    <mergeCell ref="B3843:E3843"/>
    <mergeCell ref="B3844:E3844"/>
    <mergeCell ref="D3845:E3845"/>
    <mergeCell ref="B3828:C3828"/>
    <mergeCell ref="D3828:E3828"/>
    <mergeCell ref="B3829:C3829"/>
    <mergeCell ref="D3829:E3829"/>
    <mergeCell ref="A3835:B3835"/>
    <mergeCell ref="C3835:E3835"/>
    <mergeCell ref="C3896:E3896"/>
    <mergeCell ref="A3901:E3901"/>
    <mergeCell ref="A3902:E3902"/>
    <mergeCell ref="B3903:E3903"/>
    <mergeCell ref="B3904:E3904"/>
    <mergeCell ref="D3905:E3905"/>
    <mergeCell ref="B3888:C3888"/>
    <mergeCell ref="D3888:E3888"/>
    <mergeCell ref="B3889:C3889"/>
    <mergeCell ref="D3889:E3889"/>
    <mergeCell ref="A3895:B3895"/>
    <mergeCell ref="C3895:E3895"/>
    <mergeCell ref="B3883:C3883"/>
    <mergeCell ref="D3883:E3883"/>
    <mergeCell ref="B3884:C3884"/>
    <mergeCell ref="D3884:E3884"/>
    <mergeCell ref="A3885:E3885"/>
    <mergeCell ref="B3887:C3887"/>
    <mergeCell ref="D3887:E3887"/>
    <mergeCell ref="B3877:C3877"/>
    <mergeCell ref="D3877:E3877"/>
    <mergeCell ref="B3878:C3878"/>
    <mergeCell ref="D3878:E3878"/>
    <mergeCell ref="A3880:E3880"/>
    <mergeCell ref="B3882:C3882"/>
    <mergeCell ref="D3882:E3882"/>
    <mergeCell ref="B3874:C3874"/>
    <mergeCell ref="D3874:E3874"/>
    <mergeCell ref="B3875:C3875"/>
    <mergeCell ref="D3875:E3875"/>
    <mergeCell ref="B3876:C3876"/>
    <mergeCell ref="D3876:E3876"/>
    <mergeCell ref="A3868:A3869"/>
    <mergeCell ref="B3868:C3868"/>
    <mergeCell ref="D3868:E3868"/>
    <mergeCell ref="B3869:C3869"/>
    <mergeCell ref="D3869:E3869"/>
    <mergeCell ref="A3871:A3872"/>
    <mergeCell ref="B3871:C3871"/>
    <mergeCell ref="D3871:E3871"/>
    <mergeCell ref="B3872:C3872"/>
    <mergeCell ref="D3872:E3872"/>
    <mergeCell ref="A3928:A3929"/>
    <mergeCell ref="B3928:C3928"/>
    <mergeCell ref="D3928:E3928"/>
    <mergeCell ref="B3929:C3929"/>
    <mergeCell ref="D3929:E3929"/>
    <mergeCell ref="A3931:A3932"/>
    <mergeCell ref="B3931:C3931"/>
    <mergeCell ref="D3931:E3931"/>
    <mergeCell ref="B3932:C3932"/>
    <mergeCell ref="D3932:E3932"/>
    <mergeCell ref="B3924:C3924"/>
    <mergeCell ref="D3924:E3924"/>
    <mergeCell ref="B3925:C3925"/>
    <mergeCell ref="D3925:E3925"/>
    <mergeCell ref="B3926:C3926"/>
    <mergeCell ref="D3926:E3926"/>
    <mergeCell ref="B3918:E3918"/>
    <mergeCell ref="B3919:E3919"/>
    <mergeCell ref="A3920:E3920"/>
    <mergeCell ref="A3921:E3921"/>
    <mergeCell ref="B3923:C3923"/>
    <mergeCell ref="D3923:E3923"/>
    <mergeCell ref="A3912:E3912"/>
    <mergeCell ref="D3913:E3913"/>
    <mergeCell ref="B3914:E3914"/>
    <mergeCell ref="B3915:E3915"/>
    <mergeCell ref="B3916:E3916"/>
    <mergeCell ref="B3917:E3917"/>
    <mergeCell ref="B3906:E3906"/>
    <mergeCell ref="B3907:E3907"/>
    <mergeCell ref="B3908:E3908"/>
    <mergeCell ref="A3909:E3909"/>
    <mergeCell ref="A3910:E3910"/>
    <mergeCell ref="A3911:E3911"/>
    <mergeCell ref="B3966:E3966"/>
    <mergeCell ref="B3967:E3967"/>
    <mergeCell ref="B3968:E3968"/>
    <mergeCell ref="A3969:E3969"/>
    <mergeCell ref="A3970:E3970"/>
    <mergeCell ref="A3971:E3971"/>
    <mergeCell ref="C3956:E3956"/>
    <mergeCell ref="A3961:E3961"/>
    <mergeCell ref="A3962:E3962"/>
    <mergeCell ref="B3963:E3963"/>
    <mergeCell ref="B3964:E3964"/>
    <mergeCell ref="D3965:E3965"/>
    <mergeCell ref="B3948:C3948"/>
    <mergeCell ref="D3948:E3948"/>
    <mergeCell ref="B3949:C3949"/>
    <mergeCell ref="D3949:E3949"/>
    <mergeCell ref="A3955:B3955"/>
    <mergeCell ref="C3955:E3955"/>
    <mergeCell ref="B3943:C3943"/>
    <mergeCell ref="D3943:E3943"/>
    <mergeCell ref="B3944:C3944"/>
    <mergeCell ref="D3944:E3944"/>
    <mergeCell ref="A3945:E3945"/>
    <mergeCell ref="B3947:C3947"/>
    <mergeCell ref="D3947:E3947"/>
    <mergeCell ref="B3937:C3937"/>
    <mergeCell ref="D3937:E3937"/>
    <mergeCell ref="B3938:C3938"/>
    <mergeCell ref="D3938:E3938"/>
    <mergeCell ref="A3940:E3940"/>
    <mergeCell ref="B3942:C3942"/>
    <mergeCell ref="D3942:E3942"/>
    <mergeCell ref="B3934:C3934"/>
    <mergeCell ref="D3934:E3934"/>
    <mergeCell ref="B3935:C3935"/>
    <mergeCell ref="D3935:E3935"/>
    <mergeCell ref="B3936:C3936"/>
    <mergeCell ref="D3936:E3936"/>
    <mergeCell ref="B3994:C3994"/>
    <mergeCell ref="D3994:E3994"/>
    <mergeCell ref="B3995:C3995"/>
    <mergeCell ref="D3995:E3995"/>
    <mergeCell ref="B3996:C3996"/>
    <mergeCell ref="D3996:E3996"/>
    <mergeCell ref="A3988:A3989"/>
    <mergeCell ref="B3988:C3988"/>
    <mergeCell ref="D3988:E3988"/>
    <mergeCell ref="B3989:C3989"/>
    <mergeCell ref="D3989:E3989"/>
    <mergeCell ref="A3991:A3992"/>
    <mergeCell ref="B3991:C3991"/>
    <mergeCell ref="D3991:E3991"/>
    <mergeCell ref="B3992:C3992"/>
    <mergeCell ref="D3992:E3992"/>
    <mergeCell ref="B3984:C3984"/>
    <mergeCell ref="D3984:E3984"/>
    <mergeCell ref="B3985:C3985"/>
    <mergeCell ref="D3985:E3985"/>
    <mergeCell ref="B3986:C3986"/>
    <mergeCell ref="D3986:E3986"/>
    <mergeCell ref="B3978:E3978"/>
    <mergeCell ref="B3979:E3979"/>
    <mergeCell ref="A3980:E3980"/>
    <mergeCell ref="A3981:E3981"/>
    <mergeCell ref="B3983:C3983"/>
    <mergeCell ref="D3983:E3983"/>
    <mergeCell ref="A3972:E3972"/>
    <mergeCell ref="D3973:E3973"/>
    <mergeCell ref="B3974:E3974"/>
    <mergeCell ref="B3975:E3975"/>
    <mergeCell ref="B3976:E3976"/>
    <mergeCell ref="B3977:E3977"/>
    <mergeCell ref="A4032:E4032"/>
    <mergeCell ref="D4033:E4033"/>
    <mergeCell ref="B4034:E4034"/>
    <mergeCell ref="B4035:E4035"/>
    <mergeCell ref="B4036:E4036"/>
    <mergeCell ref="B4037:E4037"/>
    <mergeCell ref="B4026:E4026"/>
    <mergeCell ref="B4027:E4027"/>
    <mergeCell ref="B4028:E4028"/>
    <mergeCell ref="A4029:E4029"/>
    <mergeCell ref="A4030:E4030"/>
    <mergeCell ref="A4031:E4031"/>
    <mergeCell ref="C4016:E4016"/>
    <mergeCell ref="A4021:E4021"/>
    <mergeCell ref="A4022:E4022"/>
    <mergeCell ref="B4023:E4023"/>
    <mergeCell ref="B4024:E4024"/>
    <mergeCell ref="D4025:E4025"/>
    <mergeCell ref="B4008:C4008"/>
    <mergeCell ref="D4008:E4008"/>
    <mergeCell ref="B4009:C4009"/>
    <mergeCell ref="D4009:E4009"/>
    <mergeCell ref="A4015:B4015"/>
    <mergeCell ref="C4015:E4015"/>
    <mergeCell ref="B4003:C4003"/>
    <mergeCell ref="D4003:E4003"/>
    <mergeCell ref="B4004:C4004"/>
    <mergeCell ref="D4004:E4004"/>
    <mergeCell ref="A4005:E4005"/>
    <mergeCell ref="B4007:C4007"/>
    <mergeCell ref="D4007:E4007"/>
    <mergeCell ref="B3997:C3997"/>
    <mergeCell ref="D3997:E3997"/>
    <mergeCell ref="B3998:C3998"/>
    <mergeCell ref="D3998:E3998"/>
    <mergeCell ref="A4000:E4000"/>
    <mergeCell ref="B4002:C4002"/>
    <mergeCell ref="D4002:E4002"/>
    <mergeCell ref="B4057:C4057"/>
    <mergeCell ref="D4057:E4057"/>
    <mergeCell ref="B4058:C4058"/>
    <mergeCell ref="D4058:E4058"/>
    <mergeCell ref="A4060:E4060"/>
    <mergeCell ref="B4062:C4062"/>
    <mergeCell ref="D4062:E4062"/>
    <mergeCell ref="B4054:C4054"/>
    <mergeCell ref="D4054:E4054"/>
    <mergeCell ref="B4055:C4055"/>
    <mergeCell ref="D4055:E4055"/>
    <mergeCell ref="B4056:C4056"/>
    <mergeCell ref="D4056:E4056"/>
    <mergeCell ref="A4048:A4049"/>
    <mergeCell ref="B4048:C4048"/>
    <mergeCell ref="D4048:E4048"/>
    <mergeCell ref="B4049:C4049"/>
    <mergeCell ref="D4049:E4049"/>
    <mergeCell ref="A4051:A4052"/>
    <mergeCell ref="B4051:C4051"/>
    <mergeCell ref="D4051:E4051"/>
    <mergeCell ref="B4052:C4052"/>
    <mergeCell ref="D4052:E4052"/>
    <mergeCell ref="B4044:C4044"/>
    <mergeCell ref="D4044:E4044"/>
    <mergeCell ref="B4045:C4045"/>
    <mergeCell ref="D4045:E4045"/>
    <mergeCell ref="B4046:C4046"/>
    <mergeCell ref="D4046:E4046"/>
    <mergeCell ref="B4038:E4038"/>
    <mergeCell ref="B4039:E4039"/>
    <mergeCell ref="A4040:E4040"/>
    <mergeCell ref="A4041:E4041"/>
    <mergeCell ref="B4043:C4043"/>
    <mergeCell ref="D4043:E4043"/>
    <mergeCell ref="B4098:E4098"/>
    <mergeCell ref="B4099:E4099"/>
    <mergeCell ref="A4100:E4100"/>
    <mergeCell ref="A4101:E4101"/>
    <mergeCell ref="B4103:C4103"/>
    <mergeCell ref="D4103:E4103"/>
    <mergeCell ref="A4092:E4092"/>
    <mergeCell ref="D4093:E4093"/>
    <mergeCell ref="B4094:E4094"/>
    <mergeCell ref="B4095:E4095"/>
    <mergeCell ref="B4096:E4096"/>
    <mergeCell ref="B4097:E4097"/>
    <mergeCell ref="B4086:E4086"/>
    <mergeCell ref="B4087:E4087"/>
    <mergeCell ref="B4088:E4088"/>
    <mergeCell ref="A4089:E4089"/>
    <mergeCell ref="A4090:E4090"/>
    <mergeCell ref="A4091:E4091"/>
    <mergeCell ref="C4076:E4076"/>
    <mergeCell ref="A4081:E4081"/>
    <mergeCell ref="A4082:E4082"/>
    <mergeCell ref="B4083:E4083"/>
    <mergeCell ref="B4084:E4084"/>
    <mergeCell ref="D4085:E4085"/>
    <mergeCell ref="B4068:C4068"/>
    <mergeCell ref="D4068:E4068"/>
    <mergeCell ref="B4069:C4069"/>
    <mergeCell ref="D4069:E4069"/>
    <mergeCell ref="A4075:B4075"/>
    <mergeCell ref="C4075:E4075"/>
    <mergeCell ref="B4063:C4063"/>
    <mergeCell ref="D4063:E4063"/>
    <mergeCell ref="B4064:C4064"/>
    <mergeCell ref="D4064:E4064"/>
    <mergeCell ref="A4065:E4065"/>
    <mergeCell ref="B4067:C4067"/>
    <mergeCell ref="D4067:E4067"/>
    <mergeCell ref="B4123:C4123"/>
    <mergeCell ref="D4123:E4123"/>
    <mergeCell ref="B4124:C4124"/>
    <mergeCell ref="D4124:E4124"/>
    <mergeCell ref="A4125:E4125"/>
    <mergeCell ref="B4127:C4127"/>
    <mergeCell ref="D4127:E4127"/>
    <mergeCell ref="B4117:C4117"/>
    <mergeCell ref="D4117:E4117"/>
    <mergeCell ref="B4118:C4118"/>
    <mergeCell ref="D4118:E4118"/>
    <mergeCell ref="A4120:E4120"/>
    <mergeCell ref="B4122:C4122"/>
    <mergeCell ref="D4122:E4122"/>
    <mergeCell ref="B4114:C4114"/>
    <mergeCell ref="D4114:E4114"/>
    <mergeCell ref="B4115:C4115"/>
    <mergeCell ref="D4115:E4115"/>
    <mergeCell ref="B4116:C4116"/>
    <mergeCell ref="D4116:E4116"/>
    <mergeCell ref="A4108:A4109"/>
    <mergeCell ref="B4108:C4108"/>
    <mergeCell ref="D4108:E4108"/>
    <mergeCell ref="B4109:C4109"/>
    <mergeCell ref="D4109:E4109"/>
    <mergeCell ref="A4111:A4112"/>
    <mergeCell ref="B4111:C4111"/>
    <mergeCell ref="D4111:E4111"/>
    <mergeCell ref="B4112:C4112"/>
    <mergeCell ref="D4112:E4112"/>
    <mergeCell ref="B4104:C4104"/>
    <mergeCell ref="D4104:E4104"/>
    <mergeCell ref="B4105:C4105"/>
    <mergeCell ref="D4105:E4105"/>
    <mergeCell ref="B4106:C4106"/>
    <mergeCell ref="D4106:E4106"/>
    <mergeCell ref="B4164:C4164"/>
    <mergeCell ref="D4164:E4164"/>
    <mergeCell ref="B4165:C4165"/>
    <mergeCell ref="D4165:E4165"/>
    <mergeCell ref="B4166:C4166"/>
    <mergeCell ref="D4166:E4166"/>
    <mergeCell ref="B4158:E4158"/>
    <mergeCell ref="B4159:E4159"/>
    <mergeCell ref="A4160:E4160"/>
    <mergeCell ref="A4161:E4161"/>
    <mergeCell ref="B4163:C4163"/>
    <mergeCell ref="D4163:E4163"/>
    <mergeCell ref="A4152:E4152"/>
    <mergeCell ref="D4153:E4153"/>
    <mergeCell ref="B4154:E4154"/>
    <mergeCell ref="B4155:E4155"/>
    <mergeCell ref="B4156:E4156"/>
    <mergeCell ref="B4157:E4157"/>
    <mergeCell ref="B4146:E4146"/>
    <mergeCell ref="B4147:E4147"/>
    <mergeCell ref="B4148:E4148"/>
    <mergeCell ref="A4149:E4149"/>
    <mergeCell ref="A4150:E4150"/>
    <mergeCell ref="A4151:E4151"/>
    <mergeCell ref="C4136:E4136"/>
    <mergeCell ref="A4141:E4141"/>
    <mergeCell ref="A4142:E4142"/>
    <mergeCell ref="B4143:E4143"/>
    <mergeCell ref="B4144:E4144"/>
    <mergeCell ref="D4145:E4145"/>
    <mergeCell ref="B4128:C4128"/>
    <mergeCell ref="D4128:E4128"/>
    <mergeCell ref="B4129:C4129"/>
    <mergeCell ref="D4129:E4129"/>
    <mergeCell ref="A4135:B4135"/>
    <mergeCell ref="C4135:E4135"/>
    <mergeCell ref="C4196:E4196"/>
    <mergeCell ref="A4201:E4201"/>
    <mergeCell ref="A4202:E4202"/>
    <mergeCell ref="B4203:E4203"/>
    <mergeCell ref="B4204:E4204"/>
    <mergeCell ref="D4205:E4205"/>
    <mergeCell ref="B4188:C4188"/>
    <mergeCell ref="D4188:E4188"/>
    <mergeCell ref="B4189:C4189"/>
    <mergeCell ref="D4189:E4189"/>
    <mergeCell ref="A4195:B4195"/>
    <mergeCell ref="C4195:E4195"/>
    <mergeCell ref="B4183:C4183"/>
    <mergeCell ref="D4183:E4183"/>
    <mergeCell ref="B4184:C4184"/>
    <mergeCell ref="D4184:E4184"/>
    <mergeCell ref="A4185:E4185"/>
    <mergeCell ref="B4187:C4187"/>
    <mergeCell ref="D4187:E4187"/>
    <mergeCell ref="B4177:C4177"/>
    <mergeCell ref="D4177:E4177"/>
    <mergeCell ref="B4178:C4178"/>
    <mergeCell ref="D4178:E4178"/>
    <mergeCell ref="A4180:E4180"/>
    <mergeCell ref="B4182:C4182"/>
    <mergeCell ref="D4182:E4182"/>
    <mergeCell ref="B4174:C4174"/>
    <mergeCell ref="D4174:E4174"/>
    <mergeCell ref="B4175:C4175"/>
    <mergeCell ref="D4175:E4175"/>
    <mergeCell ref="B4176:C4176"/>
    <mergeCell ref="D4176:E4176"/>
    <mergeCell ref="A4168:A4169"/>
    <mergeCell ref="B4168:C4168"/>
    <mergeCell ref="D4168:E4168"/>
    <mergeCell ref="B4169:C4169"/>
    <mergeCell ref="D4169:E4169"/>
    <mergeCell ref="A4171:A4172"/>
    <mergeCell ref="B4171:C4171"/>
    <mergeCell ref="D4171:E4171"/>
    <mergeCell ref="B4172:C4172"/>
    <mergeCell ref="D4172:E4172"/>
    <mergeCell ref="A4228:A4229"/>
    <mergeCell ref="B4228:C4228"/>
    <mergeCell ref="D4228:E4228"/>
    <mergeCell ref="B4229:C4229"/>
    <mergeCell ref="D4229:E4229"/>
    <mergeCell ref="A4231:A4232"/>
    <mergeCell ref="B4231:C4231"/>
    <mergeCell ref="D4231:E4231"/>
    <mergeCell ref="B4232:C4232"/>
    <mergeCell ref="D4232:E4232"/>
    <mergeCell ref="B4224:C4224"/>
    <mergeCell ref="D4224:E4224"/>
    <mergeCell ref="B4225:C4225"/>
    <mergeCell ref="D4225:E4225"/>
    <mergeCell ref="B4226:C4226"/>
    <mergeCell ref="D4226:E4226"/>
    <mergeCell ref="B4218:E4218"/>
    <mergeCell ref="B4219:E4219"/>
    <mergeCell ref="A4220:E4220"/>
    <mergeCell ref="A4221:E4221"/>
    <mergeCell ref="B4223:C4223"/>
    <mergeCell ref="D4223:E4223"/>
    <mergeCell ref="A4212:E4212"/>
    <mergeCell ref="D4213:E4213"/>
    <mergeCell ref="B4214:E4214"/>
    <mergeCell ref="B4215:E4215"/>
    <mergeCell ref="B4216:E4216"/>
    <mergeCell ref="B4217:E4217"/>
    <mergeCell ref="B4206:E4206"/>
    <mergeCell ref="B4207:E4207"/>
    <mergeCell ref="B4208:E4208"/>
    <mergeCell ref="A4209:E4209"/>
    <mergeCell ref="A4210:E4210"/>
    <mergeCell ref="A4211:E4211"/>
    <mergeCell ref="B4266:E4266"/>
    <mergeCell ref="B4267:E4267"/>
    <mergeCell ref="B4268:E4268"/>
    <mergeCell ref="A4269:E4269"/>
    <mergeCell ref="A4270:E4270"/>
    <mergeCell ref="A4271:E4271"/>
    <mergeCell ref="C4256:E4256"/>
    <mergeCell ref="A4261:E4261"/>
    <mergeCell ref="A4262:E4262"/>
    <mergeCell ref="B4263:E4263"/>
    <mergeCell ref="B4264:E4264"/>
    <mergeCell ref="D4265:E4265"/>
    <mergeCell ref="B4248:C4248"/>
    <mergeCell ref="D4248:E4248"/>
    <mergeCell ref="B4249:C4249"/>
    <mergeCell ref="D4249:E4249"/>
    <mergeCell ref="A4255:B4255"/>
    <mergeCell ref="C4255:E4255"/>
    <mergeCell ref="B4243:C4243"/>
    <mergeCell ref="D4243:E4243"/>
    <mergeCell ref="B4244:C4244"/>
    <mergeCell ref="D4244:E4244"/>
    <mergeCell ref="A4245:E4245"/>
    <mergeCell ref="B4247:C4247"/>
    <mergeCell ref="D4247:E4247"/>
    <mergeCell ref="B4237:C4237"/>
    <mergeCell ref="D4237:E4237"/>
    <mergeCell ref="B4238:C4238"/>
    <mergeCell ref="D4238:E4238"/>
    <mergeCell ref="A4240:E4240"/>
    <mergeCell ref="B4242:C4242"/>
    <mergeCell ref="D4242:E4242"/>
    <mergeCell ref="B4234:C4234"/>
    <mergeCell ref="D4234:E4234"/>
    <mergeCell ref="B4235:C4235"/>
    <mergeCell ref="D4235:E4235"/>
    <mergeCell ref="B4236:C4236"/>
    <mergeCell ref="D4236:E4236"/>
    <mergeCell ref="B4294:C4294"/>
    <mergeCell ref="D4294:E4294"/>
    <mergeCell ref="B4295:C4295"/>
    <mergeCell ref="D4295:E4295"/>
    <mergeCell ref="B4296:C4296"/>
    <mergeCell ref="D4296:E4296"/>
    <mergeCell ref="A4288:A4289"/>
    <mergeCell ref="B4288:C4288"/>
    <mergeCell ref="D4288:E4288"/>
    <mergeCell ref="B4289:C4289"/>
    <mergeCell ref="D4289:E4289"/>
    <mergeCell ref="A4291:A4292"/>
    <mergeCell ref="B4291:C4291"/>
    <mergeCell ref="D4291:E4291"/>
    <mergeCell ref="B4292:C4292"/>
    <mergeCell ref="D4292:E4292"/>
    <mergeCell ref="B4284:C4284"/>
    <mergeCell ref="D4284:E4284"/>
    <mergeCell ref="B4285:C4285"/>
    <mergeCell ref="D4285:E4285"/>
    <mergeCell ref="B4286:C4286"/>
    <mergeCell ref="D4286:E4286"/>
    <mergeCell ref="B4278:E4278"/>
    <mergeCell ref="B4279:E4279"/>
    <mergeCell ref="A4280:E4280"/>
    <mergeCell ref="A4281:E4281"/>
    <mergeCell ref="B4283:C4283"/>
    <mergeCell ref="D4283:E4283"/>
    <mergeCell ref="A4272:E4272"/>
    <mergeCell ref="D4273:E4273"/>
    <mergeCell ref="B4274:E4274"/>
    <mergeCell ref="B4275:E4275"/>
    <mergeCell ref="B4276:E4276"/>
    <mergeCell ref="B4277:E4277"/>
    <mergeCell ref="A4332:E4332"/>
    <mergeCell ref="D4333:E4333"/>
    <mergeCell ref="B4334:E4334"/>
    <mergeCell ref="B4335:E4335"/>
    <mergeCell ref="B4336:E4336"/>
    <mergeCell ref="B4337:E4337"/>
    <mergeCell ref="B4326:E4326"/>
    <mergeCell ref="B4327:E4327"/>
    <mergeCell ref="B4328:E4328"/>
    <mergeCell ref="A4329:E4329"/>
    <mergeCell ref="A4330:E4330"/>
    <mergeCell ref="A4331:E4331"/>
    <mergeCell ref="C4316:E4316"/>
    <mergeCell ref="A4321:E4321"/>
    <mergeCell ref="A4322:E4322"/>
    <mergeCell ref="B4323:E4323"/>
    <mergeCell ref="B4324:E4324"/>
    <mergeCell ref="D4325:E4325"/>
    <mergeCell ref="B4308:C4308"/>
    <mergeCell ref="D4308:E4308"/>
    <mergeCell ref="B4309:C4309"/>
    <mergeCell ref="D4309:E4309"/>
    <mergeCell ref="A4315:B4315"/>
    <mergeCell ref="C4315:E4315"/>
    <mergeCell ref="B4303:C4303"/>
    <mergeCell ref="D4303:E4303"/>
    <mergeCell ref="B4304:C4304"/>
    <mergeCell ref="D4304:E4304"/>
    <mergeCell ref="A4305:E4305"/>
    <mergeCell ref="B4307:C4307"/>
    <mergeCell ref="D4307:E4307"/>
    <mergeCell ref="B4297:C4297"/>
    <mergeCell ref="D4297:E4297"/>
    <mergeCell ref="B4298:C4298"/>
    <mergeCell ref="D4298:E4298"/>
    <mergeCell ref="A4300:E4300"/>
    <mergeCell ref="B4302:C4302"/>
    <mergeCell ref="D4302:E4302"/>
    <mergeCell ref="B4357:C4357"/>
    <mergeCell ref="D4357:E4357"/>
    <mergeCell ref="B4358:C4358"/>
    <mergeCell ref="D4358:E4358"/>
    <mergeCell ref="A4360:E4360"/>
    <mergeCell ref="B4362:C4362"/>
    <mergeCell ref="D4362:E4362"/>
    <mergeCell ref="B4354:C4354"/>
    <mergeCell ref="D4354:E4354"/>
    <mergeCell ref="B4355:C4355"/>
    <mergeCell ref="D4355:E4355"/>
    <mergeCell ref="B4356:C4356"/>
    <mergeCell ref="D4356:E4356"/>
    <mergeCell ref="A4348:A4349"/>
    <mergeCell ref="B4348:C4348"/>
    <mergeCell ref="D4348:E4348"/>
    <mergeCell ref="B4349:C4349"/>
    <mergeCell ref="D4349:E4349"/>
    <mergeCell ref="A4351:A4352"/>
    <mergeCell ref="B4351:C4351"/>
    <mergeCell ref="D4351:E4351"/>
    <mergeCell ref="B4352:C4352"/>
    <mergeCell ref="D4352:E4352"/>
    <mergeCell ref="B4344:C4344"/>
    <mergeCell ref="D4344:E4344"/>
    <mergeCell ref="B4345:C4345"/>
    <mergeCell ref="D4345:E4345"/>
    <mergeCell ref="B4346:C4346"/>
    <mergeCell ref="D4346:E4346"/>
    <mergeCell ref="B4338:E4338"/>
    <mergeCell ref="B4339:E4339"/>
    <mergeCell ref="A4340:E4340"/>
    <mergeCell ref="A4341:E4341"/>
    <mergeCell ref="B4343:C4343"/>
    <mergeCell ref="D4343:E4343"/>
    <mergeCell ref="B4398:E4398"/>
    <mergeCell ref="B4399:E4399"/>
    <mergeCell ref="A4400:E4400"/>
    <mergeCell ref="A4401:E4401"/>
    <mergeCell ref="B4403:C4403"/>
    <mergeCell ref="D4403:E4403"/>
    <mergeCell ref="A4392:E4392"/>
    <mergeCell ref="D4393:E4393"/>
    <mergeCell ref="B4394:E4394"/>
    <mergeCell ref="B4395:E4395"/>
    <mergeCell ref="B4396:E4396"/>
    <mergeCell ref="B4397:E4397"/>
    <mergeCell ref="B4386:E4386"/>
    <mergeCell ref="B4387:E4387"/>
    <mergeCell ref="B4388:E4388"/>
    <mergeCell ref="A4389:E4389"/>
    <mergeCell ref="A4390:E4390"/>
    <mergeCell ref="A4391:E4391"/>
    <mergeCell ref="C4376:E4376"/>
    <mergeCell ref="A4381:E4381"/>
    <mergeCell ref="A4382:E4382"/>
    <mergeCell ref="B4383:E4383"/>
    <mergeCell ref="B4384:E4384"/>
    <mergeCell ref="D4385:E4385"/>
    <mergeCell ref="B4368:C4368"/>
    <mergeCell ref="D4368:E4368"/>
    <mergeCell ref="B4369:C4369"/>
    <mergeCell ref="D4369:E4369"/>
    <mergeCell ref="A4375:B4375"/>
    <mergeCell ref="C4375:E4375"/>
    <mergeCell ref="B4363:C4363"/>
    <mergeCell ref="D4363:E4363"/>
    <mergeCell ref="B4364:C4364"/>
    <mergeCell ref="D4364:E4364"/>
    <mergeCell ref="A4365:E4365"/>
    <mergeCell ref="B4367:C4367"/>
    <mergeCell ref="D4367:E4367"/>
    <mergeCell ref="B4423:C4423"/>
    <mergeCell ref="D4423:E4423"/>
    <mergeCell ref="B4424:C4424"/>
    <mergeCell ref="D4424:E4424"/>
    <mergeCell ref="A4425:E4425"/>
    <mergeCell ref="B4427:C4427"/>
    <mergeCell ref="D4427:E4427"/>
    <mergeCell ref="B4417:C4417"/>
    <mergeCell ref="D4417:E4417"/>
    <mergeCell ref="B4418:C4418"/>
    <mergeCell ref="D4418:E4418"/>
    <mergeCell ref="A4420:E4420"/>
    <mergeCell ref="B4422:C4422"/>
    <mergeCell ref="D4422:E4422"/>
    <mergeCell ref="B4414:C4414"/>
    <mergeCell ref="D4414:E4414"/>
    <mergeCell ref="B4415:C4415"/>
    <mergeCell ref="D4415:E4415"/>
    <mergeCell ref="B4416:C4416"/>
    <mergeCell ref="D4416:E4416"/>
    <mergeCell ref="A4408:A4409"/>
    <mergeCell ref="B4408:C4408"/>
    <mergeCell ref="D4408:E4408"/>
    <mergeCell ref="B4409:C4409"/>
    <mergeCell ref="D4409:E4409"/>
    <mergeCell ref="A4411:A4412"/>
    <mergeCell ref="B4411:C4411"/>
    <mergeCell ref="D4411:E4411"/>
    <mergeCell ref="B4412:C4412"/>
    <mergeCell ref="D4412:E4412"/>
    <mergeCell ref="B4404:C4404"/>
    <mergeCell ref="D4404:E4404"/>
    <mergeCell ref="B4405:C4405"/>
    <mergeCell ref="D4405:E4405"/>
    <mergeCell ref="B4406:C4406"/>
    <mergeCell ref="D4406:E4406"/>
    <mergeCell ref="B4464:C4464"/>
    <mergeCell ref="D4464:E4464"/>
    <mergeCell ref="B4465:C4465"/>
    <mergeCell ref="D4465:E4465"/>
    <mergeCell ref="B4466:C4466"/>
    <mergeCell ref="D4466:E4466"/>
    <mergeCell ref="B4458:E4458"/>
    <mergeCell ref="B4459:E4459"/>
    <mergeCell ref="A4460:E4460"/>
    <mergeCell ref="A4461:E4461"/>
    <mergeCell ref="B4463:C4463"/>
    <mergeCell ref="D4463:E4463"/>
    <mergeCell ref="A4452:E4452"/>
    <mergeCell ref="D4453:E4453"/>
    <mergeCell ref="B4454:E4454"/>
    <mergeCell ref="B4455:E4455"/>
    <mergeCell ref="B4456:E4456"/>
    <mergeCell ref="B4457:E4457"/>
    <mergeCell ref="B4446:E4446"/>
    <mergeCell ref="B4447:E4447"/>
    <mergeCell ref="B4448:E4448"/>
    <mergeCell ref="A4449:E4449"/>
    <mergeCell ref="A4450:E4450"/>
    <mergeCell ref="A4451:E4451"/>
    <mergeCell ref="C4436:E4436"/>
    <mergeCell ref="A4441:E4441"/>
    <mergeCell ref="A4442:E4442"/>
    <mergeCell ref="B4443:E4443"/>
    <mergeCell ref="B4444:E4444"/>
    <mergeCell ref="D4445:E4445"/>
    <mergeCell ref="B4428:C4428"/>
    <mergeCell ref="D4428:E4428"/>
    <mergeCell ref="B4429:C4429"/>
    <mergeCell ref="D4429:E4429"/>
    <mergeCell ref="A4435:B4435"/>
    <mergeCell ref="C4435:E4435"/>
    <mergeCell ref="C4496:E4496"/>
    <mergeCell ref="A4501:E4501"/>
    <mergeCell ref="A4502:E4502"/>
    <mergeCell ref="B4503:E4503"/>
    <mergeCell ref="B4504:E4504"/>
    <mergeCell ref="D4505:E4505"/>
    <mergeCell ref="B4488:C4488"/>
    <mergeCell ref="D4488:E4488"/>
    <mergeCell ref="B4489:C4489"/>
    <mergeCell ref="D4489:E4489"/>
    <mergeCell ref="A4495:B4495"/>
    <mergeCell ref="C4495:E4495"/>
    <mergeCell ref="B4483:C4483"/>
    <mergeCell ref="D4483:E4483"/>
    <mergeCell ref="B4484:C4484"/>
    <mergeCell ref="D4484:E4484"/>
    <mergeCell ref="A4485:E4485"/>
    <mergeCell ref="B4487:C4487"/>
    <mergeCell ref="D4487:E4487"/>
    <mergeCell ref="B4477:C4477"/>
    <mergeCell ref="D4477:E4477"/>
    <mergeCell ref="B4478:C4478"/>
    <mergeCell ref="D4478:E4478"/>
    <mergeCell ref="A4480:E4480"/>
    <mergeCell ref="B4482:C4482"/>
    <mergeCell ref="D4482:E4482"/>
    <mergeCell ref="B4474:C4474"/>
    <mergeCell ref="D4474:E4474"/>
    <mergeCell ref="B4475:C4475"/>
    <mergeCell ref="D4475:E4475"/>
    <mergeCell ref="B4476:C4476"/>
    <mergeCell ref="D4476:E4476"/>
    <mergeCell ref="A4468:A4469"/>
    <mergeCell ref="B4468:C4468"/>
    <mergeCell ref="D4468:E4468"/>
    <mergeCell ref="B4469:C4469"/>
    <mergeCell ref="D4469:E4469"/>
    <mergeCell ref="A4471:A4472"/>
    <mergeCell ref="B4471:C4471"/>
    <mergeCell ref="D4471:E4471"/>
    <mergeCell ref="B4472:C4472"/>
    <mergeCell ref="D4472:E4472"/>
    <mergeCell ref="A4528:A4529"/>
    <mergeCell ref="B4528:C4528"/>
    <mergeCell ref="D4528:E4528"/>
    <mergeCell ref="B4529:C4529"/>
    <mergeCell ref="D4529:E4529"/>
    <mergeCell ref="A4531:A4532"/>
    <mergeCell ref="B4531:C4531"/>
    <mergeCell ref="D4531:E4531"/>
    <mergeCell ref="B4532:C4532"/>
    <mergeCell ref="D4532:E4532"/>
    <mergeCell ref="B4524:C4524"/>
    <mergeCell ref="D4524:E4524"/>
    <mergeCell ref="B4525:C4525"/>
    <mergeCell ref="D4525:E4525"/>
    <mergeCell ref="B4526:C4526"/>
    <mergeCell ref="D4526:E4526"/>
    <mergeCell ref="B4518:E4518"/>
    <mergeCell ref="B4519:E4519"/>
    <mergeCell ref="A4520:E4520"/>
    <mergeCell ref="A4521:E4521"/>
    <mergeCell ref="B4523:C4523"/>
    <mergeCell ref="D4523:E4523"/>
    <mergeCell ref="A4512:E4512"/>
    <mergeCell ref="D4513:E4513"/>
    <mergeCell ref="B4514:E4514"/>
    <mergeCell ref="B4515:E4515"/>
    <mergeCell ref="B4516:E4516"/>
    <mergeCell ref="B4517:E4517"/>
    <mergeCell ref="B4506:E4506"/>
    <mergeCell ref="B4507:E4507"/>
    <mergeCell ref="B4508:E4508"/>
    <mergeCell ref="A4509:E4509"/>
    <mergeCell ref="A4510:E4510"/>
    <mergeCell ref="A4511:E4511"/>
    <mergeCell ref="B4566:E4566"/>
    <mergeCell ref="B4567:E4567"/>
    <mergeCell ref="B4568:E4568"/>
    <mergeCell ref="A4569:E4569"/>
    <mergeCell ref="A4570:E4570"/>
    <mergeCell ref="A4571:E4571"/>
    <mergeCell ref="C4556:E4556"/>
    <mergeCell ref="A4561:E4561"/>
    <mergeCell ref="A4562:E4562"/>
    <mergeCell ref="B4563:E4563"/>
    <mergeCell ref="B4564:E4564"/>
    <mergeCell ref="D4565:E4565"/>
    <mergeCell ref="B4548:C4548"/>
    <mergeCell ref="D4548:E4548"/>
    <mergeCell ref="B4549:C4549"/>
    <mergeCell ref="D4549:E4549"/>
    <mergeCell ref="A4555:B4555"/>
    <mergeCell ref="C4555:E4555"/>
    <mergeCell ref="B4543:C4543"/>
    <mergeCell ref="D4543:E4543"/>
    <mergeCell ref="B4544:C4544"/>
    <mergeCell ref="D4544:E4544"/>
    <mergeCell ref="A4545:E4545"/>
    <mergeCell ref="B4547:C4547"/>
    <mergeCell ref="D4547:E4547"/>
    <mergeCell ref="B4537:C4537"/>
    <mergeCell ref="D4537:E4537"/>
    <mergeCell ref="B4538:C4538"/>
    <mergeCell ref="D4538:E4538"/>
    <mergeCell ref="A4540:E4540"/>
    <mergeCell ref="B4542:C4542"/>
    <mergeCell ref="D4542:E4542"/>
    <mergeCell ref="B4534:C4534"/>
    <mergeCell ref="D4534:E4534"/>
    <mergeCell ref="B4535:C4535"/>
    <mergeCell ref="D4535:E4535"/>
    <mergeCell ref="B4536:C4536"/>
    <mergeCell ref="D4536:E4536"/>
    <mergeCell ref="B4594:C4594"/>
    <mergeCell ref="D4594:E4594"/>
    <mergeCell ref="B4595:C4595"/>
    <mergeCell ref="D4595:E4595"/>
    <mergeCell ref="B4596:C4596"/>
    <mergeCell ref="D4596:E4596"/>
    <mergeCell ref="A4588:A4589"/>
    <mergeCell ref="B4588:C4588"/>
    <mergeCell ref="D4588:E4588"/>
    <mergeCell ref="B4589:C4589"/>
    <mergeCell ref="D4589:E4589"/>
    <mergeCell ref="A4591:A4592"/>
    <mergeCell ref="B4591:C4591"/>
    <mergeCell ref="D4591:E4591"/>
    <mergeCell ref="B4592:C4592"/>
    <mergeCell ref="D4592:E4592"/>
    <mergeCell ref="B4584:C4584"/>
    <mergeCell ref="D4584:E4584"/>
    <mergeCell ref="B4585:C4585"/>
    <mergeCell ref="D4585:E4585"/>
    <mergeCell ref="B4586:C4586"/>
    <mergeCell ref="D4586:E4586"/>
    <mergeCell ref="B4578:E4578"/>
    <mergeCell ref="B4579:E4579"/>
    <mergeCell ref="A4580:E4580"/>
    <mergeCell ref="A4581:E4581"/>
    <mergeCell ref="B4583:C4583"/>
    <mergeCell ref="D4583:E4583"/>
    <mergeCell ref="A4572:E4572"/>
    <mergeCell ref="D4573:E4573"/>
    <mergeCell ref="B4574:E4574"/>
    <mergeCell ref="B4575:E4575"/>
    <mergeCell ref="B4576:E4576"/>
    <mergeCell ref="B4577:E4577"/>
    <mergeCell ref="A4632:E4632"/>
    <mergeCell ref="D4633:E4633"/>
    <mergeCell ref="B4634:E4634"/>
    <mergeCell ref="B4635:E4635"/>
    <mergeCell ref="B4636:E4636"/>
    <mergeCell ref="B4637:E4637"/>
    <mergeCell ref="B4626:E4626"/>
    <mergeCell ref="B4627:E4627"/>
    <mergeCell ref="B4628:E4628"/>
    <mergeCell ref="A4629:E4629"/>
    <mergeCell ref="A4630:E4630"/>
    <mergeCell ref="A4631:E4631"/>
    <mergeCell ref="C4616:E4616"/>
    <mergeCell ref="A4621:E4621"/>
    <mergeCell ref="A4622:E4622"/>
    <mergeCell ref="B4623:E4623"/>
    <mergeCell ref="B4624:E4624"/>
    <mergeCell ref="D4625:E4625"/>
    <mergeCell ref="B4608:C4608"/>
    <mergeCell ref="D4608:E4608"/>
    <mergeCell ref="B4609:C4609"/>
    <mergeCell ref="D4609:E4609"/>
    <mergeCell ref="A4615:B4615"/>
    <mergeCell ref="C4615:E4615"/>
    <mergeCell ref="B4603:C4603"/>
    <mergeCell ref="D4603:E4603"/>
    <mergeCell ref="B4604:C4604"/>
    <mergeCell ref="D4604:E4604"/>
    <mergeCell ref="A4605:E4605"/>
    <mergeCell ref="B4607:C4607"/>
    <mergeCell ref="D4607:E4607"/>
    <mergeCell ref="B4597:C4597"/>
    <mergeCell ref="D4597:E4597"/>
    <mergeCell ref="B4598:C4598"/>
    <mergeCell ref="D4598:E4598"/>
    <mergeCell ref="A4600:E4600"/>
    <mergeCell ref="B4602:C4602"/>
    <mergeCell ref="D4602:E4602"/>
    <mergeCell ref="B4657:C4657"/>
    <mergeCell ref="D4657:E4657"/>
    <mergeCell ref="B4658:C4658"/>
    <mergeCell ref="D4658:E4658"/>
    <mergeCell ref="A4660:E4660"/>
    <mergeCell ref="B4662:C4662"/>
    <mergeCell ref="D4662:E4662"/>
    <mergeCell ref="B4654:C4654"/>
    <mergeCell ref="D4654:E4654"/>
    <mergeCell ref="B4655:C4655"/>
    <mergeCell ref="D4655:E4655"/>
    <mergeCell ref="B4656:C4656"/>
    <mergeCell ref="D4656:E4656"/>
    <mergeCell ref="A4648:A4649"/>
    <mergeCell ref="B4648:C4648"/>
    <mergeCell ref="D4648:E4648"/>
    <mergeCell ref="B4649:C4649"/>
    <mergeCell ref="D4649:E4649"/>
    <mergeCell ref="A4651:A4652"/>
    <mergeCell ref="B4651:C4651"/>
    <mergeCell ref="D4651:E4651"/>
    <mergeCell ref="B4652:C4652"/>
    <mergeCell ref="D4652:E4652"/>
    <mergeCell ref="B4644:C4644"/>
    <mergeCell ref="D4644:E4644"/>
    <mergeCell ref="B4645:C4645"/>
    <mergeCell ref="D4645:E4645"/>
    <mergeCell ref="B4646:C4646"/>
    <mergeCell ref="D4646:E4646"/>
    <mergeCell ref="B4638:E4638"/>
    <mergeCell ref="B4639:E4639"/>
    <mergeCell ref="A4640:E4640"/>
    <mergeCell ref="A4641:E4641"/>
    <mergeCell ref="B4643:C4643"/>
    <mergeCell ref="D4643:E4643"/>
    <mergeCell ref="B4698:E4698"/>
    <mergeCell ref="B4699:E4699"/>
    <mergeCell ref="A4700:E4700"/>
    <mergeCell ref="A4701:E4701"/>
    <mergeCell ref="B4703:C4703"/>
    <mergeCell ref="D4703:E4703"/>
    <mergeCell ref="A4692:E4692"/>
    <mergeCell ref="D4693:E4693"/>
    <mergeCell ref="B4694:E4694"/>
    <mergeCell ref="B4695:E4695"/>
    <mergeCell ref="B4696:E4696"/>
    <mergeCell ref="B4697:E4697"/>
    <mergeCell ref="B4686:E4686"/>
    <mergeCell ref="B4687:E4687"/>
    <mergeCell ref="B4688:E4688"/>
    <mergeCell ref="A4689:E4689"/>
    <mergeCell ref="A4690:E4690"/>
    <mergeCell ref="A4691:E4691"/>
    <mergeCell ref="C4676:E4676"/>
    <mergeCell ref="A4681:E4681"/>
    <mergeCell ref="A4682:E4682"/>
    <mergeCell ref="B4683:E4683"/>
    <mergeCell ref="B4684:E4684"/>
    <mergeCell ref="D4685:E4685"/>
    <mergeCell ref="B4668:C4668"/>
    <mergeCell ref="D4668:E4668"/>
    <mergeCell ref="B4669:C4669"/>
    <mergeCell ref="D4669:E4669"/>
    <mergeCell ref="A4675:B4675"/>
    <mergeCell ref="C4675:E4675"/>
    <mergeCell ref="B4663:C4663"/>
    <mergeCell ref="D4663:E4663"/>
    <mergeCell ref="B4664:C4664"/>
    <mergeCell ref="D4664:E4664"/>
    <mergeCell ref="A4665:E4665"/>
    <mergeCell ref="B4667:C4667"/>
    <mergeCell ref="D4667:E4667"/>
    <mergeCell ref="B4723:C4723"/>
    <mergeCell ref="D4723:E4723"/>
    <mergeCell ref="B4724:C4724"/>
    <mergeCell ref="D4724:E4724"/>
    <mergeCell ref="A4725:E4725"/>
    <mergeCell ref="B4727:C4727"/>
    <mergeCell ref="D4727:E4727"/>
    <mergeCell ref="B4717:C4717"/>
    <mergeCell ref="D4717:E4717"/>
    <mergeCell ref="B4718:C4718"/>
    <mergeCell ref="D4718:E4718"/>
    <mergeCell ref="A4720:E4720"/>
    <mergeCell ref="B4722:C4722"/>
    <mergeCell ref="D4722:E4722"/>
    <mergeCell ref="B4714:C4714"/>
    <mergeCell ref="D4714:E4714"/>
    <mergeCell ref="B4715:C4715"/>
    <mergeCell ref="D4715:E4715"/>
    <mergeCell ref="B4716:C4716"/>
    <mergeCell ref="D4716:E4716"/>
    <mergeCell ref="A4708:A4709"/>
    <mergeCell ref="B4708:C4708"/>
    <mergeCell ref="D4708:E4708"/>
    <mergeCell ref="B4709:C4709"/>
    <mergeCell ref="D4709:E4709"/>
    <mergeCell ref="A4711:A4712"/>
    <mergeCell ref="B4711:C4711"/>
    <mergeCell ref="D4711:E4711"/>
    <mergeCell ref="B4712:C4712"/>
    <mergeCell ref="D4712:E4712"/>
    <mergeCell ref="B4704:C4704"/>
    <mergeCell ref="D4704:E4704"/>
    <mergeCell ref="B4705:C4705"/>
    <mergeCell ref="D4705:E4705"/>
    <mergeCell ref="B4706:C4706"/>
    <mergeCell ref="D4706:E4706"/>
    <mergeCell ref="B4764:C4764"/>
    <mergeCell ref="D4764:E4764"/>
    <mergeCell ref="B4765:C4765"/>
    <mergeCell ref="D4765:E4765"/>
    <mergeCell ref="B4766:C4766"/>
    <mergeCell ref="D4766:E4766"/>
    <mergeCell ref="B4758:E4758"/>
    <mergeCell ref="B4759:E4759"/>
    <mergeCell ref="A4760:E4760"/>
    <mergeCell ref="A4761:E4761"/>
    <mergeCell ref="B4763:C4763"/>
    <mergeCell ref="D4763:E4763"/>
    <mergeCell ref="A4752:E4752"/>
    <mergeCell ref="D4753:E4753"/>
    <mergeCell ref="B4754:E4754"/>
    <mergeCell ref="B4755:E4755"/>
    <mergeCell ref="B4756:E4756"/>
    <mergeCell ref="B4757:E4757"/>
    <mergeCell ref="B4746:E4746"/>
    <mergeCell ref="B4747:E4747"/>
    <mergeCell ref="B4748:E4748"/>
    <mergeCell ref="A4749:E4749"/>
    <mergeCell ref="A4750:E4750"/>
    <mergeCell ref="A4751:E4751"/>
    <mergeCell ref="C4736:E4736"/>
    <mergeCell ref="A4741:E4741"/>
    <mergeCell ref="A4742:E4742"/>
    <mergeCell ref="B4743:E4743"/>
    <mergeCell ref="B4744:E4744"/>
    <mergeCell ref="D4745:E4745"/>
    <mergeCell ref="B4728:C4728"/>
    <mergeCell ref="D4728:E4728"/>
    <mergeCell ref="B4729:C4729"/>
    <mergeCell ref="D4729:E4729"/>
    <mergeCell ref="A4735:B4735"/>
    <mergeCell ref="C4735:E4735"/>
    <mergeCell ref="C4796:E4796"/>
    <mergeCell ref="A4801:E4801"/>
    <mergeCell ref="A4802:E4802"/>
    <mergeCell ref="B4803:E4803"/>
    <mergeCell ref="B4804:E4804"/>
    <mergeCell ref="D4805:E4805"/>
    <mergeCell ref="B4788:C4788"/>
    <mergeCell ref="D4788:E4788"/>
    <mergeCell ref="B4789:C4789"/>
    <mergeCell ref="D4789:E4789"/>
    <mergeCell ref="A4795:B4795"/>
    <mergeCell ref="C4795:E4795"/>
    <mergeCell ref="B4783:C4783"/>
    <mergeCell ref="D4783:E4783"/>
    <mergeCell ref="B4784:C4784"/>
    <mergeCell ref="D4784:E4784"/>
    <mergeCell ref="A4785:E4785"/>
    <mergeCell ref="B4787:C4787"/>
    <mergeCell ref="D4787:E4787"/>
    <mergeCell ref="B4777:C4777"/>
    <mergeCell ref="D4777:E4777"/>
    <mergeCell ref="B4778:C4778"/>
    <mergeCell ref="D4778:E4778"/>
    <mergeCell ref="A4780:E4780"/>
    <mergeCell ref="B4782:C4782"/>
    <mergeCell ref="D4782:E4782"/>
    <mergeCell ref="B4774:C4774"/>
    <mergeCell ref="D4774:E4774"/>
    <mergeCell ref="B4775:C4775"/>
    <mergeCell ref="D4775:E4775"/>
    <mergeCell ref="B4776:C4776"/>
    <mergeCell ref="D4776:E4776"/>
    <mergeCell ref="A4768:A4769"/>
    <mergeCell ref="B4768:C4768"/>
    <mergeCell ref="D4768:E4768"/>
    <mergeCell ref="B4769:C4769"/>
    <mergeCell ref="D4769:E4769"/>
    <mergeCell ref="A4771:A4772"/>
    <mergeCell ref="B4771:C4771"/>
    <mergeCell ref="D4771:E4771"/>
    <mergeCell ref="B4772:C4772"/>
    <mergeCell ref="D4772:E4772"/>
    <mergeCell ref="A4828:A4829"/>
    <mergeCell ref="B4828:C4828"/>
    <mergeCell ref="D4828:E4828"/>
    <mergeCell ref="B4829:C4829"/>
    <mergeCell ref="D4829:E4829"/>
    <mergeCell ref="A4831:A4832"/>
    <mergeCell ref="B4831:C4831"/>
    <mergeCell ref="D4831:E4831"/>
    <mergeCell ref="B4832:C4832"/>
    <mergeCell ref="D4832:E4832"/>
    <mergeCell ref="B4824:C4824"/>
    <mergeCell ref="D4824:E4824"/>
    <mergeCell ref="B4825:C4825"/>
    <mergeCell ref="D4825:E4825"/>
    <mergeCell ref="B4826:C4826"/>
    <mergeCell ref="D4826:E4826"/>
    <mergeCell ref="B4818:E4818"/>
    <mergeCell ref="B4819:E4819"/>
    <mergeCell ref="A4820:E4820"/>
    <mergeCell ref="A4821:E4821"/>
    <mergeCell ref="B4823:C4823"/>
    <mergeCell ref="D4823:E4823"/>
    <mergeCell ref="A4812:E4812"/>
    <mergeCell ref="D4813:E4813"/>
    <mergeCell ref="B4814:E4814"/>
    <mergeCell ref="B4815:E4815"/>
    <mergeCell ref="B4816:E4816"/>
    <mergeCell ref="B4817:E4817"/>
    <mergeCell ref="B4806:E4806"/>
    <mergeCell ref="B4807:E4807"/>
    <mergeCell ref="B4808:E4808"/>
    <mergeCell ref="A4809:E4809"/>
    <mergeCell ref="A4810:E4810"/>
    <mergeCell ref="A4811:E4811"/>
    <mergeCell ref="B4866:E4866"/>
    <mergeCell ref="B4867:E4867"/>
    <mergeCell ref="B4868:E4868"/>
    <mergeCell ref="A4869:E4869"/>
    <mergeCell ref="A4870:E4870"/>
    <mergeCell ref="A4871:E4871"/>
    <mergeCell ref="C4856:E4856"/>
    <mergeCell ref="A4861:E4861"/>
    <mergeCell ref="A4862:E4862"/>
    <mergeCell ref="B4863:E4863"/>
    <mergeCell ref="B4864:E4864"/>
    <mergeCell ref="D4865:E4865"/>
    <mergeCell ref="B4848:C4848"/>
    <mergeCell ref="D4848:E4848"/>
    <mergeCell ref="B4849:C4849"/>
    <mergeCell ref="D4849:E4849"/>
    <mergeCell ref="A4855:B4855"/>
    <mergeCell ref="C4855:E4855"/>
    <mergeCell ref="B4843:C4843"/>
    <mergeCell ref="D4843:E4843"/>
    <mergeCell ref="B4844:C4844"/>
    <mergeCell ref="D4844:E4844"/>
    <mergeCell ref="A4845:E4845"/>
    <mergeCell ref="B4847:C4847"/>
    <mergeCell ref="D4847:E4847"/>
    <mergeCell ref="B4837:C4837"/>
    <mergeCell ref="D4837:E4837"/>
    <mergeCell ref="B4838:C4838"/>
    <mergeCell ref="D4838:E4838"/>
    <mergeCell ref="A4840:E4840"/>
    <mergeCell ref="B4842:C4842"/>
    <mergeCell ref="D4842:E4842"/>
    <mergeCell ref="B4834:C4834"/>
    <mergeCell ref="D4834:E4834"/>
    <mergeCell ref="B4835:C4835"/>
    <mergeCell ref="D4835:E4835"/>
    <mergeCell ref="B4836:C4836"/>
    <mergeCell ref="D4836:E4836"/>
    <mergeCell ref="B4894:C4894"/>
    <mergeCell ref="D4894:E4894"/>
    <mergeCell ref="B4895:C4895"/>
    <mergeCell ref="D4895:E4895"/>
    <mergeCell ref="B4896:C4896"/>
    <mergeCell ref="D4896:E4896"/>
    <mergeCell ref="A4888:A4889"/>
    <mergeCell ref="B4888:C4888"/>
    <mergeCell ref="D4888:E4888"/>
    <mergeCell ref="B4889:C4889"/>
    <mergeCell ref="D4889:E4889"/>
    <mergeCell ref="A4891:A4892"/>
    <mergeCell ref="B4891:C4891"/>
    <mergeCell ref="D4891:E4891"/>
    <mergeCell ref="B4892:C4892"/>
    <mergeCell ref="D4892:E4892"/>
    <mergeCell ref="B4884:C4884"/>
    <mergeCell ref="D4884:E4884"/>
    <mergeCell ref="B4885:C4885"/>
    <mergeCell ref="D4885:E4885"/>
    <mergeCell ref="B4886:C4886"/>
    <mergeCell ref="D4886:E4886"/>
    <mergeCell ref="B4878:E4878"/>
    <mergeCell ref="B4879:E4879"/>
    <mergeCell ref="A4880:E4880"/>
    <mergeCell ref="A4881:E4881"/>
    <mergeCell ref="B4883:C4883"/>
    <mergeCell ref="D4883:E4883"/>
    <mergeCell ref="A4872:E4872"/>
    <mergeCell ref="D4873:E4873"/>
    <mergeCell ref="B4874:E4874"/>
    <mergeCell ref="B4875:E4875"/>
    <mergeCell ref="B4876:E4876"/>
    <mergeCell ref="B4877:E4877"/>
    <mergeCell ref="A4932:E4932"/>
    <mergeCell ref="D4933:E4933"/>
    <mergeCell ref="B4934:E4934"/>
    <mergeCell ref="B4935:E4935"/>
    <mergeCell ref="B4936:E4936"/>
    <mergeCell ref="B4937:E4937"/>
    <mergeCell ref="B4926:E4926"/>
    <mergeCell ref="B4927:E4927"/>
    <mergeCell ref="B4928:E4928"/>
    <mergeCell ref="A4929:E4929"/>
    <mergeCell ref="A4930:E4930"/>
    <mergeCell ref="A4931:E4931"/>
    <mergeCell ref="C4916:E4916"/>
    <mergeCell ref="A4921:E4921"/>
    <mergeCell ref="A4922:E4922"/>
    <mergeCell ref="B4923:E4923"/>
    <mergeCell ref="B4924:E4924"/>
    <mergeCell ref="D4925:E4925"/>
    <mergeCell ref="B4908:C4908"/>
    <mergeCell ref="D4908:E4908"/>
    <mergeCell ref="B4909:C4909"/>
    <mergeCell ref="D4909:E4909"/>
    <mergeCell ref="A4915:B4915"/>
    <mergeCell ref="C4915:E4915"/>
    <mergeCell ref="B4903:C4903"/>
    <mergeCell ref="D4903:E4903"/>
    <mergeCell ref="B4904:C4904"/>
    <mergeCell ref="D4904:E4904"/>
    <mergeCell ref="A4905:E4905"/>
    <mergeCell ref="B4907:C4907"/>
    <mergeCell ref="D4907:E4907"/>
    <mergeCell ref="B4897:C4897"/>
    <mergeCell ref="D4897:E4897"/>
    <mergeCell ref="B4898:C4898"/>
    <mergeCell ref="D4898:E4898"/>
    <mergeCell ref="A4900:E4900"/>
    <mergeCell ref="B4902:C4902"/>
    <mergeCell ref="D4902:E4902"/>
    <mergeCell ref="B4957:C4957"/>
    <mergeCell ref="D4957:E4957"/>
    <mergeCell ref="B4958:C4958"/>
    <mergeCell ref="D4958:E4958"/>
    <mergeCell ref="A4960:E4960"/>
    <mergeCell ref="B4962:C4962"/>
    <mergeCell ref="D4962:E4962"/>
    <mergeCell ref="B4954:C4954"/>
    <mergeCell ref="D4954:E4954"/>
    <mergeCell ref="B4955:C4955"/>
    <mergeCell ref="D4955:E4955"/>
    <mergeCell ref="B4956:C4956"/>
    <mergeCell ref="D4956:E4956"/>
    <mergeCell ref="A4948:A4949"/>
    <mergeCell ref="B4948:C4948"/>
    <mergeCell ref="D4948:E4948"/>
    <mergeCell ref="B4949:C4949"/>
    <mergeCell ref="D4949:E4949"/>
    <mergeCell ref="A4951:A4952"/>
    <mergeCell ref="B4951:C4951"/>
    <mergeCell ref="D4951:E4951"/>
    <mergeCell ref="B4952:C4952"/>
    <mergeCell ref="D4952:E4952"/>
    <mergeCell ref="B4944:C4944"/>
    <mergeCell ref="D4944:E4944"/>
    <mergeCell ref="B4945:C4945"/>
    <mergeCell ref="D4945:E4945"/>
    <mergeCell ref="B4946:C4946"/>
    <mergeCell ref="D4946:E4946"/>
    <mergeCell ref="B4938:E4938"/>
    <mergeCell ref="B4939:E4939"/>
    <mergeCell ref="A4940:E4940"/>
    <mergeCell ref="A4941:E4941"/>
    <mergeCell ref="B4943:C4943"/>
    <mergeCell ref="D4943:E4943"/>
    <mergeCell ref="B4998:E4998"/>
    <mergeCell ref="B4999:E4999"/>
    <mergeCell ref="A5000:E5000"/>
    <mergeCell ref="A5001:E5001"/>
    <mergeCell ref="B5003:C5003"/>
    <mergeCell ref="D5003:E5003"/>
    <mergeCell ref="A4992:E4992"/>
    <mergeCell ref="D4993:E4993"/>
    <mergeCell ref="B4994:E4994"/>
    <mergeCell ref="B4995:E4995"/>
    <mergeCell ref="B4996:E4996"/>
    <mergeCell ref="B4997:E4997"/>
    <mergeCell ref="B4986:E4986"/>
    <mergeCell ref="B4987:E4987"/>
    <mergeCell ref="B4988:E4988"/>
    <mergeCell ref="A4989:E4989"/>
    <mergeCell ref="A4990:E4990"/>
    <mergeCell ref="A4991:E4991"/>
    <mergeCell ref="C4976:E4976"/>
    <mergeCell ref="A4981:E4981"/>
    <mergeCell ref="A4982:E4982"/>
    <mergeCell ref="B4983:E4983"/>
    <mergeCell ref="B4984:E4984"/>
    <mergeCell ref="D4985:E4985"/>
    <mergeCell ref="B4968:C4968"/>
    <mergeCell ref="D4968:E4968"/>
    <mergeCell ref="B4969:C4969"/>
    <mergeCell ref="D4969:E4969"/>
    <mergeCell ref="A4975:B4975"/>
    <mergeCell ref="C4975:E4975"/>
    <mergeCell ref="B4963:C4963"/>
    <mergeCell ref="D4963:E4963"/>
    <mergeCell ref="B4964:C4964"/>
    <mergeCell ref="D4964:E4964"/>
    <mergeCell ref="A4965:E4965"/>
    <mergeCell ref="B4967:C4967"/>
    <mergeCell ref="D4967:E4967"/>
    <mergeCell ref="B5023:C5023"/>
    <mergeCell ref="D5023:E5023"/>
    <mergeCell ref="B5024:C5024"/>
    <mergeCell ref="D5024:E5024"/>
    <mergeCell ref="A5025:E5025"/>
    <mergeCell ref="B5027:C5027"/>
    <mergeCell ref="D5027:E5027"/>
    <mergeCell ref="B5017:C5017"/>
    <mergeCell ref="D5017:E5017"/>
    <mergeCell ref="B5018:C5018"/>
    <mergeCell ref="D5018:E5018"/>
    <mergeCell ref="A5020:E5020"/>
    <mergeCell ref="B5022:C5022"/>
    <mergeCell ref="D5022:E5022"/>
    <mergeCell ref="B5014:C5014"/>
    <mergeCell ref="D5014:E5014"/>
    <mergeCell ref="B5015:C5015"/>
    <mergeCell ref="D5015:E5015"/>
    <mergeCell ref="B5016:C5016"/>
    <mergeCell ref="D5016:E5016"/>
    <mergeCell ref="A5008:A5009"/>
    <mergeCell ref="B5008:C5008"/>
    <mergeCell ref="D5008:E5008"/>
    <mergeCell ref="B5009:C5009"/>
    <mergeCell ref="D5009:E5009"/>
    <mergeCell ref="A5011:A5012"/>
    <mergeCell ref="B5011:C5011"/>
    <mergeCell ref="D5011:E5011"/>
    <mergeCell ref="B5012:C5012"/>
    <mergeCell ref="D5012:E5012"/>
    <mergeCell ref="B5004:C5004"/>
    <mergeCell ref="D5004:E5004"/>
    <mergeCell ref="B5005:C5005"/>
    <mergeCell ref="D5005:E5005"/>
    <mergeCell ref="B5006:C5006"/>
    <mergeCell ref="D5006:E5006"/>
    <mergeCell ref="B5064:C5064"/>
    <mergeCell ref="D5064:E5064"/>
    <mergeCell ref="B5065:C5065"/>
    <mergeCell ref="D5065:E5065"/>
    <mergeCell ref="B5066:C5066"/>
    <mergeCell ref="D5066:E5066"/>
    <mergeCell ref="B5058:E5058"/>
    <mergeCell ref="B5059:E5059"/>
    <mergeCell ref="A5060:E5060"/>
    <mergeCell ref="A5061:E5061"/>
    <mergeCell ref="B5063:C5063"/>
    <mergeCell ref="D5063:E5063"/>
    <mergeCell ref="A5052:E5052"/>
    <mergeCell ref="D5053:E5053"/>
    <mergeCell ref="B5054:E5054"/>
    <mergeCell ref="B5055:E5055"/>
    <mergeCell ref="B5056:E5056"/>
    <mergeCell ref="B5057:E5057"/>
    <mergeCell ref="B5046:E5046"/>
    <mergeCell ref="B5047:E5047"/>
    <mergeCell ref="B5048:E5048"/>
    <mergeCell ref="A5049:E5049"/>
    <mergeCell ref="A5050:E5050"/>
    <mergeCell ref="A5051:E5051"/>
    <mergeCell ref="C5036:E5036"/>
    <mergeCell ref="A5041:E5041"/>
    <mergeCell ref="A5042:E5042"/>
    <mergeCell ref="B5043:E5043"/>
    <mergeCell ref="B5044:E5044"/>
    <mergeCell ref="D5045:E5045"/>
    <mergeCell ref="B5028:C5028"/>
    <mergeCell ref="D5028:E5028"/>
    <mergeCell ref="B5029:C5029"/>
    <mergeCell ref="D5029:E5029"/>
    <mergeCell ref="A5035:B5035"/>
    <mergeCell ref="C5035:E5035"/>
    <mergeCell ref="C5096:E5096"/>
    <mergeCell ref="A5101:E5101"/>
    <mergeCell ref="A5102:E5102"/>
    <mergeCell ref="B5103:E5103"/>
    <mergeCell ref="B5104:E5104"/>
    <mergeCell ref="D5105:E5105"/>
    <mergeCell ref="B5088:C5088"/>
    <mergeCell ref="D5088:E5088"/>
    <mergeCell ref="B5089:C5089"/>
    <mergeCell ref="D5089:E5089"/>
    <mergeCell ref="A5095:B5095"/>
    <mergeCell ref="C5095:E5095"/>
    <mergeCell ref="B5083:C5083"/>
    <mergeCell ref="D5083:E5083"/>
    <mergeCell ref="B5084:C5084"/>
    <mergeCell ref="D5084:E5084"/>
    <mergeCell ref="A5085:E5085"/>
    <mergeCell ref="B5087:C5087"/>
    <mergeCell ref="D5087:E5087"/>
    <mergeCell ref="B5077:C5077"/>
    <mergeCell ref="D5077:E5077"/>
    <mergeCell ref="B5078:C5078"/>
    <mergeCell ref="D5078:E5078"/>
    <mergeCell ref="A5080:E5080"/>
    <mergeCell ref="B5082:C5082"/>
    <mergeCell ref="D5082:E5082"/>
    <mergeCell ref="B5074:C5074"/>
    <mergeCell ref="D5074:E5074"/>
    <mergeCell ref="B5075:C5075"/>
    <mergeCell ref="D5075:E5075"/>
    <mergeCell ref="B5076:C5076"/>
    <mergeCell ref="D5076:E5076"/>
    <mergeCell ref="A5068:A5069"/>
    <mergeCell ref="B5068:C5068"/>
    <mergeCell ref="D5068:E5068"/>
    <mergeCell ref="B5069:C5069"/>
    <mergeCell ref="D5069:E5069"/>
    <mergeCell ref="A5071:A5072"/>
    <mergeCell ref="B5071:C5071"/>
    <mergeCell ref="D5071:E5071"/>
    <mergeCell ref="B5072:C5072"/>
    <mergeCell ref="D5072:E5072"/>
    <mergeCell ref="A5128:A5129"/>
    <mergeCell ref="B5128:C5128"/>
    <mergeCell ref="D5128:E5128"/>
    <mergeCell ref="B5129:C5129"/>
    <mergeCell ref="D5129:E5129"/>
    <mergeCell ref="A5131:A5132"/>
    <mergeCell ref="B5131:C5131"/>
    <mergeCell ref="D5131:E5131"/>
    <mergeCell ref="B5132:C5132"/>
    <mergeCell ref="D5132:E5132"/>
    <mergeCell ref="B5124:C5124"/>
    <mergeCell ref="D5124:E5124"/>
    <mergeCell ref="B5125:C5125"/>
    <mergeCell ref="D5125:E5125"/>
    <mergeCell ref="B5126:C5126"/>
    <mergeCell ref="D5126:E5126"/>
    <mergeCell ref="B5118:E5118"/>
    <mergeCell ref="B5119:E5119"/>
    <mergeCell ref="A5120:E5120"/>
    <mergeCell ref="A5121:E5121"/>
    <mergeCell ref="B5123:C5123"/>
    <mergeCell ref="D5123:E5123"/>
    <mergeCell ref="A5112:E5112"/>
    <mergeCell ref="D5113:E5113"/>
    <mergeCell ref="B5114:E5114"/>
    <mergeCell ref="B5115:E5115"/>
    <mergeCell ref="B5116:E5116"/>
    <mergeCell ref="B5117:E5117"/>
    <mergeCell ref="B5106:E5106"/>
    <mergeCell ref="B5107:E5107"/>
    <mergeCell ref="B5108:E5108"/>
    <mergeCell ref="A5109:E5109"/>
    <mergeCell ref="A5110:E5110"/>
    <mergeCell ref="A5111:E5111"/>
    <mergeCell ref="B5166:E5166"/>
    <mergeCell ref="B5167:E5167"/>
    <mergeCell ref="B5168:E5168"/>
    <mergeCell ref="A5169:E5169"/>
    <mergeCell ref="A5170:E5170"/>
    <mergeCell ref="A5171:E5171"/>
    <mergeCell ref="C5156:E5156"/>
    <mergeCell ref="A5161:E5161"/>
    <mergeCell ref="A5162:E5162"/>
    <mergeCell ref="B5163:E5163"/>
    <mergeCell ref="B5164:E5164"/>
    <mergeCell ref="D5165:E5165"/>
    <mergeCell ref="B5148:C5148"/>
    <mergeCell ref="D5148:E5148"/>
    <mergeCell ref="B5149:C5149"/>
    <mergeCell ref="D5149:E5149"/>
    <mergeCell ref="A5155:B5155"/>
    <mergeCell ref="C5155:E5155"/>
    <mergeCell ref="B5143:C5143"/>
    <mergeCell ref="D5143:E5143"/>
    <mergeCell ref="B5144:C5144"/>
    <mergeCell ref="D5144:E5144"/>
    <mergeCell ref="A5145:E5145"/>
    <mergeCell ref="B5147:C5147"/>
    <mergeCell ref="D5147:E5147"/>
    <mergeCell ref="B5137:C5137"/>
    <mergeCell ref="D5137:E5137"/>
    <mergeCell ref="B5138:C5138"/>
    <mergeCell ref="D5138:E5138"/>
    <mergeCell ref="A5140:E5140"/>
    <mergeCell ref="B5142:C5142"/>
    <mergeCell ref="D5142:E5142"/>
    <mergeCell ref="B5134:C5134"/>
    <mergeCell ref="D5134:E5134"/>
    <mergeCell ref="B5135:C5135"/>
    <mergeCell ref="D5135:E5135"/>
    <mergeCell ref="B5136:C5136"/>
    <mergeCell ref="D5136:E5136"/>
    <mergeCell ref="B5194:C5194"/>
    <mergeCell ref="D5194:E5194"/>
    <mergeCell ref="B5195:C5195"/>
    <mergeCell ref="D5195:E5195"/>
    <mergeCell ref="B5196:C5196"/>
    <mergeCell ref="D5196:E5196"/>
    <mergeCell ref="A5188:A5189"/>
    <mergeCell ref="B5188:C5188"/>
    <mergeCell ref="D5188:E5188"/>
    <mergeCell ref="B5189:C5189"/>
    <mergeCell ref="D5189:E5189"/>
    <mergeCell ref="A5191:A5192"/>
    <mergeCell ref="B5191:C5191"/>
    <mergeCell ref="D5191:E5191"/>
    <mergeCell ref="B5192:C5192"/>
    <mergeCell ref="D5192:E5192"/>
    <mergeCell ref="B5184:C5184"/>
    <mergeCell ref="D5184:E5184"/>
    <mergeCell ref="B5185:C5185"/>
    <mergeCell ref="D5185:E5185"/>
    <mergeCell ref="B5186:C5186"/>
    <mergeCell ref="D5186:E5186"/>
    <mergeCell ref="B5178:E5178"/>
    <mergeCell ref="B5179:E5179"/>
    <mergeCell ref="A5180:E5180"/>
    <mergeCell ref="A5181:E5181"/>
    <mergeCell ref="B5183:C5183"/>
    <mergeCell ref="D5183:E5183"/>
    <mergeCell ref="A5172:E5172"/>
    <mergeCell ref="D5173:E5173"/>
    <mergeCell ref="B5174:E5174"/>
    <mergeCell ref="B5175:E5175"/>
    <mergeCell ref="B5176:E5176"/>
    <mergeCell ref="B5177:E5177"/>
    <mergeCell ref="A5232:E5232"/>
    <mergeCell ref="D5233:E5233"/>
    <mergeCell ref="B5234:E5234"/>
    <mergeCell ref="B5235:E5235"/>
    <mergeCell ref="B5236:E5236"/>
    <mergeCell ref="B5237:E5237"/>
    <mergeCell ref="B5226:E5226"/>
    <mergeCell ref="B5227:E5227"/>
    <mergeCell ref="B5228:E5228"/>
    <mergeCell ref="A5229:E5229"/>
    <mergeCell ref="A5230:E5230"/>
    <mergeCell ref="A5231:E5231"/>
    <mergeCell ref="C5216:E5216"/>
    <mergeCell ref="A5221:E5221"/>
    <mergeCell ref="A5222:E5222"/>
    <mergeCell ref="B5223:E5223"/>
    <mergeCell ref="B5224:E5224"/>
    <mergeCell ref="D5225:E5225"/>
    <mergeCell ref="B5208:C5208"/>
    <mergeCell ref="D5208:E5208"/>
    <mergeCell ref="B5209:C5209"/>
    <mergeCell ref="D5209:E5209"/>
    <mergeCell ref="A5215:B5215"/>
    <mergeCell ref="C5215:E5215"/>
    <mergeCell ref="B5203:C5203"/>
    <mergeCell ref="D5203:E5203"/>
    <mergeCell ref="B5204:C5204"/>
    <mergeCell ref="D5204:E5204"/>
    <mergeCell ref="A5205:E5205"/>
    <mergeCell ref="B5207:C5207"/>
    <mergeCell ref="D5207:E5207"/>
    <mergeCell ref="B5197:C5197"/>
    <mergeCell ref="D5197:E5197"/>
    <mergeCell ref="B5198:C5198"/>
    <mergeCell ref="D5198:E5198"/>
    <mergeCell ref="A5200:E5200"/>
    <mergeCell ref="B5202:C5202"/>
    <mergeCell ref="D5202:E5202"/>
    <mergeCell ref="B5257:C5257"/>
    <mergeCell ref="D5257:E5257"/>
    <mergeCell ref="B5258:C5258"/>
    <mergeCell ref="D5258:E5258"/>
    <mergeCell ref="A5260:E5260"/>
    <mergeCell ref="B5262:C5262"/>
    <mergeCell ref="D5262:E5262"/>
    <mergeCell ref="B5254:C5254"/>
    <mergeCell ref="D5254:E5254"/>
    <mergeCell ref="B5255:C5255"/>
    <mergeCell ref="D5255:E5255"/>
    <mergeCell ref="B5256:C5256"/>
    <mergeCell ref="D5256:E5256"/>
    <mergeCell ref="A5248:A5249"/>
    <mergeCell ref="B5248:C5248"/>
    <mergeCell ref="D5248:E5248"/>
    <mergeCell ref="B5249:C5249"/>
    <mergeCell ref="D5249:E5249"/>
    <mergeCell ref="A5251:A5252"/>
    <mergeCell ref="B5251:C5251"/>
    <mergeCell ref="D5251:E5251"/>
    <mergeCell ref="B5252:C5252"/>
    <mergeCell ref="D5252:E5252"/>
    <mergeCell ref="B5244:C5244"/>
    <mergeCell ref="D5244:E5244"/>
    <mergeCell ref="B5245:C5245"/>
    <mergeCell ref="D5245:E5245"/>
    <mergeCell ref="B5246:C5246"/>
    <mergeCell ref="D5246:E5246"/>
    <mergeCell ref="B5238:E5238"/>
    <mergeCell ref="B5239:E5239"/>
    <mergeCell ref="A5240:E5240"/>
    <mergeCell ref="A5241:E5241"/>
    <mergeCell ref="B5243:C5243"/>
    <mergeCell ref="D5243:E5243"/>
    <mergeCell ref="B5298:E5298"/>
    <mergeCell ref="B5299:E5299"/>
    <mergeCell ref="A5300:E5300"/>
    <mergeCell ref="A5301:E5301"/>
    <mergeCell ref="B5303:C5303"/>
    <mergeCell ref="D5303:E5303"/>
    <mergeCell ref="A5292:E5292"/>
    <mergeCell ref="D5293:E5293"/>
    <mergeCell ref="B5294:E5294"/>
    <mergeCell ref="B5295:E5295"/>
    <mergeCell ref="B5296:E5296"/>
    <mergeCell ref="B5297:E5297"/>
    <mergeCell ref="B5286:E5286"/>
    <mergeCell ref="B5287:E5287"/>
    <mergeCell ref="B5288:E5288"/>
    <mergeCell ref="A5289:E5289"/>
    <mergeCell ref="A5290:E5290"/>
    <mergeCell ref="A5291:E5291"/>
    <mergeCell ref="C5276:E5276"/>
    <mergeCell ref="A5281:E5281"/>
    <mergeCell ref="A5282:E5282"/>
    <mergeCell ref="B5283:E5283"/>
    <mergeCell ref="B5284:E5284"/>
    <mergeCell ref="D5285:E5285"/>
    <mergeCell ref="B5268:C5268"/>
    <mergeCell ref="D5268:E5268"/>
    <mergeCell ref="B5269:C5269"/>
    <mergeCell ref="D5269:E5269"/>
    <mergeCell ref="A5275:B5275"/>
    <mergeCell ref="C5275:E5275"/>
    <mergeCell ref="B5263:C5263"/>
    <mergeCell ref="D5263:E5263"/>
    <mergeCell ref="B5264:C5264"/>
    <mergeCell ref="D5264:E5264"/>
    <mergeCell ref="A5265:E5265"/>
    <mergeCell ref="B5267:C5267"/>
    <mergeCell ref="D5267:E5267"/>
    <mergeCell ref="B5323:C5323"/>
    <mergeCell ref="D5323:E5323"/>
    <mergeCell ref="B5324:C5324"/>
    <mergeCell ref="D5324:E5324"/>
    <mergeCell ref="A5325:E5325"/>
    <mergeCell ref="B5327:C5327"/>
    <mergeCell ref="D5327:E5327"/>
    <mergeCell ref="B5317:C5317"/>
    <mergeCell ref="D5317:E5317"/>
    <mergeCell ref="B5318:C5318"/>
    <mergeCell ref="D5318:E5318"/>
    <mergeCell ref="A5320:E5320"/>
    <mergeCell ref="B5322:C5322"/>
    <mergeCell ref="D5322:E5322"/>
    <mergeCell ref="B5314:C5314"/>
    <mergeCell ref="D5314:E5314"/>
    <mergeCell ref="B5315:C5315"/>
    <mergeCell ref="D5315:E5315"/>
    <mergeCell ref="B5316:C5316"/>
    <mergeCell ref="D5316:E5316"/>
    <mergeCell ref="A5308:A5309"/>
    <mergeCell ref="B5308:C5308"/>
    <mergeCell ref="D5308:E5308"/>
    <mergeCell ref="B5309:C5309"/>
    <mergeCell ref="D5309:E5309"/>
    <mergeCell ref="A5311:A5312"/>
    <mergeCell ref="B5311:C5311"/>
    <mergeCell ref="D5311:E5311"/>
    <mergeCell ref="B5312:C5312"/>
    <mergeCell ref="D5312:E5312"/>
    <mergeCell ref="B5304:C5304"/>
    <mergeCell ref="D5304:E5304"/>
    <mergeCell ref="B5305:C5305"/>
    <mergeCell ref="D5305:E5305"/>
    <mergeCell ref="B5306:C5306"/>
    <mergeCell ref="D5306:E5306"/>
    <mergeCell ref="B5364:C5364"/>
    <mergeCell ref="D5364:E5364"/>
    <mergeCell ref="B5365:C5365"/>
    <mergeCell ref="D5365:E5365"/>
    <mergeCell ref="B5366:C5366"/>
    <mergeCell ref="D5366:E5366"/>
    <mergeCell ref="B5358:E5358"/>
    <mergeCell ref="B5359:E5359"/>
    <mergeCell ref="A5360:E5360"/>
    <mergeCell ref="A5361:E5361"/>
    <mergeCell ref="B5363:C5363"/>
    <mergeCell ref="D5363:E5363"/>
    <mergeCell ref="A5352:E5352"/>
    <mergeCell ref="D5353:E5353"/>
    <mergeCell ref="B5354:E5354"/>
    <mergeCell ref="B5355:E5355"/>
    <mergeCell ref="B5356:E5356"/>
    <mergeCell ref="B5357:E5357"/>
    <mergeCell ref="B5346:E5346"/>
    <mergeCell ref="B5347:E5347"/>
    <mergeCell ref="B5348:E5348"/>
    <mergeCell ref="A5349:E5349"/>
    <mergeCell ref="A5350:E5350"/>
    <mergeCell ref="A5351:E5351"/>
    <mergeCell ref="C5336:E5336"/>
    <mergeCell ref="A5341:E5341"/>
    <mergeCell ref="A5342:E5342"/>
    <mergeCell ref="B5343:E5343"/>
    <mergeCell ref="B5344:E5344"/>
    <mergeCell ref="D5345:E5345"/>
    <mergeCell ref="B5328:C5328"/>
    <mergeCell ref="D5328:E5328"/>
    <mergeCell ref="B5329:C5329"/>
    <mergeCell ref="D5329:E5329"/>
    <mergeCell ref="A5335:B5335"/>
    <mergeCell ref="C5335:E5335"/>
    <mergeCell ref="C5396:E5396"/>
    <mergeCell ref="A5401:E5401"/>
    <mergeCell ref="A5402:E5402"/>
    <mergeCell ref="B5403:E5403"/>
    <mergeCell ref="B5404:E5404"/>
    <mergeCell ref="D5405:E5405"/>
    <mergeCell ref="B5388:C5388"/>
    <mergeCell ref="D5388:E5388"/>
    <mergeCell ref="B5389:C5389"/>
    <mergeCell ref="D5389:E5389"/>
    <mergeCell ref="A5395:B5395"/>
    <mergeCell ref="C5395:E5395"/>
    <mergeCell ref="B5383:C5383"/>
    <mergeCell ref="D5383:E5383"/>
    <mergeCell ref="B5384:C5384"/>
    <mergeCell ref="D5384:E5384"/>
    <mergeCell ref="A5385:E5385"/>
    <mergeCell ref="B5387:C5387"/>
    <mergeCell ref="D5387:E5387"/>
    <mergeCell ref="B5377:C5377"/>
    <mergeCell ref="D5377:E5377"/>
    <mergeCell ref="B5378:C5378"/>
    <mergeCell ref="D5378:E5378"/>
    <mergeCell ref="A5380:E5380"/>
    <mergeCell ref="B5382:C5382"/>
    <mergeCell ref="D5382:E5382"/>
    <mergeCell ref="B5374:C5374"/>
    <mergeCell ref="D5374:E5374"/>
    <mergeCell ref="B5375:C5375"/>
    <mergeCell ref="D5375:E5375"/>
    <mergeCell ref="B5376:C5376"/>
    <mergeCell ref="D5376:E5376"/>
    <mergeCell ref="A5368:A5369"/>
    <mergeCell ref="B5368:C5368"/>
    <mergeCell ref="D5368:E5368"/>
    <mergeCell ref="B5369:C5369"/>
    <mergeCell ref="D5369:E5369"/>
    <mergeCell ref="A5371:A5372"/>
    <mergeCell ref="B5371:C5371"/>
    <mergeCell ref="D5371:E5371"/>
    <mergeCell ref="B5372:C5372"/>
    <mergeCell ref="D5372:E5372"/>
    <mergeCell ref="A5428:A5429"/>
    <mergeCell ref="B5428:C5428"/>
    <mergeCell ref="D5428:E5428"/>
    <mergeCell ref="B5429:C5429"/>
    <mergeCell ref="D5429:E5429"/>
    <mergeCell ref="A5431:A5432"/>
    <mergeCell ref="B5431:C5431"/>
    <mergeCell ref="D5431:E5431"/>
    <mergeCell ref="B5432:C5432"/>
    <mergeCell ref="D5432:E5432"/>
    <mergeCell ref="B5424:C5424"/>
    <mergeCell ref="D5424:E5424"/>
    <mergeCell ref="B5425:C5425"/>
    <mergeCell ref="D5425:E5425"/>
    <mergeCell ref="B5426:C5426"/>
    <mergeCell ref="D5426:E5426"/>
    <mergeCell ref="B5418:E5418"/>
    <mergeCell ref="B5419:E5419"/>
    <mergeCell ref="A5420:E5420"/>
    <mergeCell ref="A5421:E5421"/>
    <mergeCell ref="B5423:C5423"/>
    <mergeCell ref="D5423:E5423"/>
    <mergeCell ref="A5412:E5412"/>
    <mergeCell ref="D5413:E5413"/>
    <mergeCell ref="B5414:E5414"/>
    <mergeCell ref="B5415:E5415"/>
    <mergeCell ref="B5416:E5416"/>
    <mergeCell ref="B5417:E5417"/>
    <mergeCell ref="B5406:E5406"/>
    <mergeCell ref="B5407:E5407"/>
    <mergeCell ref="B5408:E5408"/>
    <mergeCell ref="A5409:E5409"/>
    <mergeCell ref="A5410:E5410"/>
    <mergeCell ref="A5411:E5411"/>
    <mergeCell ref="B5466:E5466"/>
    <mergeCell ref="B5467:E5467"/>
    <mergeCell ref="B5468:E5468"/>
    <mergeCell ref="A5469:E5469"/>
    <mergeCell ref="A5470:E5470"/>
    <mergeCell ref="A5471:E5471"/>
    <mergeCell ref="C5456:E5456"/>
    <mergeCell ref="A5461:E5461"/>
    <mergeCell ref="A5462:E5462"/>
    <mergeCell ref="B5463:E5463"/>
    <mergeCell ref="B5464:E5464"/>
    <mergeCell ref="D5465:E5465"/>
    <mergeCell ref="B5448:C5448"/>
    <mergeCell ref="D5448:E5448"/>
    <mergeCell ref="B5449:C5449"/>
    <mergeCell ref="D5449:E5449"/>
    <mergeCell ref="A5455:B5455"/>
    <mergeCell ref="C5455:E5455"/>
    <mergeCell ref="B5443:C5443"/>
    <mergeCell ref="D5443:E5443"/>
    <mergeCell ref="B5444:C5444"/>
    <mergeCell ref="D5444:E5444"/>
    <mergeCell ref="A5445:E5445"/>
    <mergeCell ref="B5447:C5447"/>
    <mergeCell ref="D5447:E5447"/>
    <mergeCell ref="B5437:C5437"/>
    <mergeCell ref="D5437:E5437"/>
    <mergeCell ref="B5438:C5438"/>
    <mergeCell ref="D5438:E5438"/>
    <mergeCell ref="A5440:E5440"/>
    <mergeCell ref="B5442:C5442"/>
    <mergeCell ref="D5442:E5442"/>
    <mergeCell ref="B5434:C5434"/>
    <mergeCell ref="D5434:E5434"/>
    <mergeCell ref="B5435:C5435"/>
    <mergeCell ref="D5435:E5435"/>
    <mergeCell ref="B5436:C5436"/>
    <mergeCell ref="D5436:E5436"/>
    <mergeCell ref="B5494:C5494"/>
    <mergeCell ref="D5494:E5494"/>
    <mergeCell ref="B5495:C5495"/>
    <mergeCell ref="D5495:E5495"/>
    <mergeCell ref="B5496:C5496"/>
    <mergeCell ref="D5496:E5496"/>
    <mergeCell ref="A5488:A5489"/>
    <mergeCell ref="B5488:C5488"/>
    <mergeCell ref="D5488:E5488"/>
    <mergeCell ref="B5489:C5489"/>
    <mergeCell ref="D5489:E5489"/>
    <mergeCell ref="A5491:A5492"/>
    <mergeCell ref="B5491:C5491"/>
    <mergeCell ref="D5491:E5491"/>
    <mergeCell ref="B5492:C5492"/>
    <mergeCell ref="D5492:E5492"/>
    <mergeCell ref="B5484:C5484"/>
    <mergeCell ref="D5484:E5484"/>
    <mergeCell ref="B5485:C5485"/>
    <mergeCell ref="D5485:E5485"/>
    <mergeCell ref="B5486:C5486"/>
    <mergeCell ref="D5486:E5486"/>
    <mergeCell ref="B5478:E5478"/>
    <mergeCell ref="B5479:E5479"/>
    <mergeCell ref="A5480:E5480"/>
    <mergeCell ref="A5481:E5481"/>
    <mergeCell ref="B5483:C5483"/>
    <mergeCell ref="D5483:E5483"/>
    <mergeCell ref="A5472:E5472"/>
    <mergeCell ref="D5473:E5473"/>
    <mergeCell ref="B5474:E5474"/>
    <mergeCell ref="B5475:E5475"/>
    <mergeCell ref="B5476:E5476"/>
    <mergeCell ref="B5477:E5477"/>
    <mergeCell ref="A5532:E5532"/>
    <mergeCell ref="D5533:E5533"/>
    <mergeCell ref="B5534:E5534"/>
    <mergeCell ref="B5535:E5535"/>
    <mergeCell ref="B5536:E5536"/>
    <mergeCell ref="B5537:E5537"/>
    <mergeCell ref="B5526:E5526"/>
    <mergeCell ref="B5527:E5527"/>
    <mergeCell ref="B5528:E5528"/>
    <mergeCell ref="A5529:E5529"/>
    <mergeCell ref="A5530:E5530"/>
    <mergeCell ref="A5531:E5531"/>
    <mergeCell ref="C5516:E5516"/>
    <mergeCell ref="A5521:E5521"/>
    <mergeCell ref="A5522:E5522"/>
    <mergeCell ref="B5523:E5523"/>
    <mergeCell ref="B5524:E5524"/>
    <mergeCell ref="D5525:E5525"/>
    <mergeCell ref="B5508:C5508"/>
    <mergeCell ref="D5508:E5508"/>
    <mergeCell ref="B5509:C5509"/>
    <mergeCell ref="D5509:E5509"/>
    <mergeCell ref="A5515:B5515"/>
    <mergeCell ref="C5515:E5515"/>
    <mergeCell ref="B5503:C5503"/>
    <mergeCell ref="D5503:E5503"/>
    <mergeCell ref="B5504:C5504"/>
    <mergeCell ref="D5504:E5504"/>
    <mergeCell ref="A5505:E5505"/>
    <mergeCell ref="B5507:C5507"/>
    <mergeCell ref="D5507:E5507"/>
    <mergeCell ref="B5497:C5497"/>
    <mergeCell ref="D5497:E5497"/>
    <mergeCell ref="B5498:C5498"/>
    <mergeCell ref="D5498:E5498"/>
    <mergeCell ref="A5500:E5500"/>
    <mergeCell ref="B5502:C5502"/>
    <mergeCell ref="D5502:E5502"/>
    <mergeCell ref="B5557:C5557"/>
    <mergeCell ref="D5557:E5557"/>
    <mergeCell ref="B5558:C5558"/>
    <mergeCell ref="D5558:E5558"/>
    <mergeCell ref="A5560:E5560"/>
    <mergeCell ref="B5562:C5562"/>
    <mergeCell ref="D5562:E5562"/>
    <mergeCell ref="B5554:C5554"/>
    <mergeCell ref="D5554:E5554"/>
    <mergeCell ref="B5555:C5555"/>
    <mergeCell ref="D5555:E5555"/>
    <mergeCell ref="B5556:C5556"/>
    <mergeCell ref="D5556:E5556"/>
    <mergeCell ref="A5548:A5549"/>
    <mergeCell ref="B5548:C5548"/>
    <mergeCell ref="D5548:E5548"/>
    <mergeCell ref="B5549:C5549"/>
    <mergeCell ref="D5549:E5549"/>
    <mergeCell ref="A5551:A5552"/>
    <mergeCell ref="B5551:C5551"/>
    <mergeCell ref="D5551:E5551"/>
    <mergeCell ref="B5552:C5552"/>
    <mergeCell ref="D5552:E5552"/>
    <mergeCell ref="B5544:C5544"/>
    <mergeCell ref="D5544:E5544"/>
    <mergeCell ref="B5545:C5545"/>
    <mergeCell ref="D5545:E5545"/>
    <mergeCell ref="B5546:C5546"/>
    <mergeCell ref="D5546:E5546"/>
    <mergeCell ref="B5538:E5538"/>
    <mergeCell ref="B5539:E5539"/>
    <mergeCell ref="A5540:E5540"/>
    <mergeCell ref="A5541:E5541"/>
    <mergeCell ref="B5543:C5543"/>
    <mergeCell ref="D5543:E5543"/>
    <mergeCell ref="B5598:E5598"/>
    <mergeCell ref="B5599:E5599"/>
    <mergeCell ref="A5600:E5600"/>
    <mergeCell ref="A5601:E5601"/>
    <mergeCell ref="B5603:C5603"/>
    <mergeCell ref="D5603:E5603"/>
    <mergeCell ref="A5592:E5592"/>
    <mergeCell ref="D5593:E5593"/>
    <mergeCell ref="B5594:E5594"/>
    <mergeCell ref="B5595:E5595"/>
    <mergeCell ref="B5596:E5596"/>
    <mergeCell ref="B5597:E5597"/>
    <mergeCell ref="B5586:E5586"/>
    <mergeCell ref="B5587:E5587"/>
    <mergeCell ref="B5588:E5588"/>
    <mergeCell ref="A5589:E5589"/>
    <mergeCell ref="A5590:E5590"/>
    <mergeCell ref="A5591:E5591"/>
    <mergeCell ref="C5576:E5576"/>
    <mergeCell ref="A5581:E5581"/>
    <mergeCell ref="A5582:E5582"/>
    <mergeCell ref="B5583:E5583"/>
    <mergeCell ref="B5584:E5584"/>
    <mergeCell ref="D5585:E5585"/>
    <mergeCell ref="B5568:C5568"/>
    <mergeCell ref="D5568:E5568"/>
    <mergeCell ref="B5569:C5569"/>
    <mergeCell ref="D5569:E5569"/>
    <mergeCell ref="A5575:B5575"/>
    <mergeCell ref="C5575:E5575"/>
    <mergeCell ref="B5563:C5563"/>
    <mergeCell ref="D5563:E5563"/>
    <mergeCell ref="B5564:C5564"/>
    <mergeCell ref="D5564:E5564"/>
    <mergeCell ref="A5565:E5565"/>
    <mergeCell ref="B5567:C5567"/>
    <mergeCell ref="D5567:E5567"/>
    <mergeCell ref="B5623:C5623"/>
    <mergeCell ref="D5623:E5623"/>
    <mergeCell ref="B5624:C5624"/>
    <mergeCell ref="D5624:E5624"/>
    <mergeCell ref="A5625:E5625"/>
    <mergeCell ref="B5627:C5627"/>
    <mergeCell ref="D5627:E5627"/>
    <mergeCell ref="B5617:C5617"/>
    <mergeCell ref="D5617:E5617"/>
    <mergeCell ref="B5618:C5618"/>
    <mergeCell ref="D5618:E5618"/>
    <mergeCell ref="A5620:E5620"/>
    <mergeCell ref="B5622:C5622"/>
    <mergeCell ref="D5622:E5622"/>
    <mergeCell ref="B5614:C5614"/>
    <mergeCell ref="D5614:E5614"/>
    <mergeCell ref="B5615:C5615"/>
    <mergeCell ref="D5615:E5615"/>
    <mergeCell ref="B5616:C5616"/>
    <mergeCell ref="D5616:E5616"/>
    <mergeCell ref="A5608:A5609"/>
    <mergeCell ref="B5608:C5608"/>
    <mergeCell ref="D5608:E5608"/>
    <mergeCell ref="B5609:C5609"/>
    <mergeCell ref="D5609:E5609"/>
    <mergeCell ref="A5611:A5612"/>
    <mergeCell ref="B5611:C5611"/>
    <mergeCell ref="D5611:E5611"/>
    <mergeCell ref="B5612:C5612"/>
    <mergeCell ref="D5612:E5612"/>
    <mergeCell ref="B5604:C5604"/>
    <mergeCell ref="D5604:E5604"/>
    <mergeCell ref="B5605:C5605"/>
    <mergeCell ref="D5605:E5605"/>
    <mergeCell ref="B5606:C5606"/>
    <mergeCell ref="D5606:E5606"/>
    <mergeCell ref="B5664:C5664"/>
    <mergeCell ref="D5664:E5664"/>
    <mergeCell ref="B5665:C5665"/>
    <mergeCell ref="D5665:E5665"/>
    <mergeCell ref="B5666:C5666"/>
    <mergeCell ref="D5666:E5666"/>
    <mergeCell ref="B5658:E5658"/>
    <mergeCell ref="B5659:E5659"/>
    <mergeCell ref="A5660:E5660"/>
    <mergeCell ref="A5661:E5661"/>
    <mergeCell ref="B5663:C5663"/>
    <mergeCell ref="D5663:E5663"/>
    <mergeCell ref="A5652:E5652"/>
    <mergeCell ref="D5653:E5653"/>
    <mergeCell ref="B5654:E5654"/>
    <mergeCell ref="B5655:E5655"/>
    <mergeCell ref="B5656:E5656"/>
    <mergeCell ref="B5657:E5657"/>
    <mergeCell ref="B5646:E5646"/>
    <mergeCell ref="B5647:E5647"/>
    <mergeCell ref="B5648:E5648"/>
    <mergeCell ref="A5649:E5649"/>
    <mergeCell ref="A5650:E5650"/>
    <mergeCell ref="A5651:E5651"/>
    <mergeCell ref="C5636:E5636"/>
    <mergeCell ref="A5641:E5641"/>
    <mergeCell ref="A5642:E5642"/>
    <mergeCell ref="B5643:E5643"/>
    <mergeCell ref="B5644:E5644"/>
    <mergeCell ref="D5645:E5645"/>
    <mergeCell ref="B5628:C5628"/>
    <mergeCell ref="D5628:E5628"/>
    <mergeCell ref="B5629:C5629"/>
    <mergeCell ref="D5629:E5629"/>
    <mergeCell ref="A5635:B5635"/>
    <mergeCell ref="C5635:E5635"/>
    <mergeCell ref="C5696:E5696"/>
    <mergeCell ref="A5701:E5701"/>
    <mergeCell ref="A5702:E5702"/>
    <mergeCell ref="B5703:E5703"/>
    <mergeCell ref="B5704:E5704"/>
    <mergeCell ref="D5705:E5705"/>
    <mergeCell ref="B5688:C5688"/>
    <mergeCell ref="D5688:E5688"/>
    <mergeCell ref="B5689:C5689"/>
    <mergeCell ref="D5689:E5689"/>
    <mergeCell ref="A5695:B5695"/>
    <mergeCell ref="C5695:E5695"/>
    <mergeCell ref="B5683:C5683"/>
    <mergeCell ref="D5683:E5683"/>
    <mergeCell ref="B5684:C5684"/>
    <mergeCell ref="D5684:E5684"/>
    <mergeCell ref="A5685:E5685"/>
    <mergeCell ref="B5687:C5687"/>
    <mergeCell ref="D5687:E5687"/>
    <mergeCell ref="B5677:C5677"/>
    <mergeCell ref="D5677:E5677"/>
    <mergeCell ref="B5678:C5678"/>
    <mergeCell ref="D5678:E5678"/>
    <mergeCell ref="A5680:E5680"/>
    <mergeCell ref="B5682:C5682"/>
    <mergeCell ref="D5682:E5682"/>
    <mergeCell ref="B5674:C5674"/>
    <mergeCell ref="D5674:E5674"/>
    <mergeCell ref="B5675:C5675"/>
    <mergeCell ref="D5675:E5675"/>
    <mergeCell ref="B5676:C5676"/>
    <mergeCell ref="D5676:E5676"/>
    <mergeCell ref="A5668:A5669"/>
    <mergeCell ref="B5668:C5668"/>
    <mergeCell ref="D5668:E5668"/>
    <mergeCell ref="B5669:C5669"/>
    <mergeCell ref="D5669:E5669"/>
    <mergeCell ref="A5671:A5672"/>
    <mergeCell ref="B5671:C5671"/>
    <mergeCell ref="D5671:E5671"/>
    <mergeCell ref="B5672:C5672"/>
    <mergeCell ref="D5672:E5672"/>
    <mergeCell ref="A5728:A5729"/>
    <mergeCell ref="B5728:C5728"/>
    <mergeCell ref="D5728:E5728"/>
    <mergeCell ref="B5729:C5729"/>
    <mergeCell ref="D5729:E5729"/>
    <mergeCell ref="A5731:A5732"/>
    <mergeCell ref="B5731:C5731"/>
    <mergeCell ref="D5731:E5731"/>
    <mergeCell ref="B5732:C5732"/>
    <mergeCell ref="D5732:E5732"/>
    <mergeCell ref="B5724:C5724"/>
    <mergeCell ref="D5724:E5724"/>
    <mergeCell ref="B5725:C5725"/>
    <mergeCell ref="D5725:E5725"/>
    <mergeCell ref="B5726:C5726"/>
    <mergeCell ref="D5726:E5726"/>
    <mergeCell ref="B5718:E5718"/>
    <mergeCell ref="B5719:E5719"/>
    <mergeCell ref="A5720:E5720"/>
    <mergeCell ref="A5721:E5721"/>
    <mergeCell ref="B5723:C5723"/>
    <mergeCell ref="D5723:E5723"/>
    <mergeCell ref="A5712:E5712"/>
    <mergeCell ref="D5713:E5713"/>
    <mergeCell ref="B5714:E5714"/>
    <mergeCell ref="B5715:E5715"/>
    <mergeCell ref="B5716:E5716"/>
    <mergeCell ref="B5717:E5717"/>
    <mergeCell ref="B5706:E5706"/>
    <mergeCell ref="B5707:E5707"/>
    <mergeCell ref="B5708:E5708"/>
    <mergeCell ref="A5709:E5709"/>
    <mergeCell ref="A5710:E5710"/>
    <mergeCell ref="A5711:E5711"/>
    <mergeCell ref="B5766:E5766"/>
    <mergeCell ref="B5767:E5767"/>
    <mergeCell ref="B5768:E5768"/>
    <mergeCell ref="A5769:E5769"/>
    <mergeCell ref="A5770:E5770"/>
    <mergeCell ref="A5771:E5771"/>
    <mergeCell ref="C5756:E5756"/>
    <mergeCell ref="A5761:E5761"/>
    <mergeCell ref="A5762:E5762"/>
    <mergeCell ref="B5763:E5763"/>
    <mergeCell ref="B5764:E5764"/>
    <mergeCell ref="D5765:E5765"/>
    <mergeCell ref="B5748:C5748"/>
    <mergeCell ref="D5748:E5748"/>
    <mergeCell ref="B5749:C5749"/>
    <mergeCell ref="D5749:E5749"/>
    <mergeCell ref="A5755:B5755"/>
    <mergeCell ref="C5755:E5755"/>
    <mergeCell ref="B5743:C5743"/>
    <mergeCell ref="D5743:E5743"/>
    <mergeCell ref="B5744:C5744"/>
    <mergeCell ref="D5744:E5744"/>
    <mergeCell ref="A5745:E5745"/>
    <mergeCell ref="B5747:C5747"/>
    <mergeCell ref="D5747:E5747"/>
    <mergeCell ref="B5737:C5737"/>
    <mergeCell ref="D5737:E5737"/>
    <mergeCell ref="B5738:C5738"/>
    <mergeCell ref="D5738:E5738"/>
    <mergeCell ref="A5740:E5740"/>
    <mergeCell ref="B5742:C5742"/>
    <mergeCell ref="D5742:E5742"/>
    <mergeCell ref="B5734:C5734"/>
    <mergeCell ref="D5734:E5734"/>
    <mergeCell ref="B5735:C5735"/>
    <mergeCell ref="D5735:E5735"/>
    <mergeCell ref="B5736:C5736"/>
    <mergeCell ref="D5736:E5736"/>
    <mergeCell ref="B5794:C5794"/>
    <mergeCell ref="D5794:E5794"/>
    <mergeCell ref="B5795:C5795"/>
    <mergeCell ref="D5795:E5795"/>
    <mergeCell ref="B5796:C5796"/>
    <mergeCell ref="D5796:E5796"/>
    <mergeCell ref="A5788:A5789"/>
    <mergeCell ref="B5788:C5788"/>
    <mergeCell ref="D5788:E5788"/>
    <mergeCell ref="B5789:C5789"/>
    <mergeCell ref="D5789:E5789"/>
    <mergeCell ref="A5791:A5792"/>
    <mergeCell ref="B5791:C5791"/>
    <mergeCell ref="D5791:E5791"/>
    <mergeCell ref="B5792:C5792"/>
    <mergeCell ref="D5792:E5792"/>
    <mergeCell ref="B5784:C5784"/>
    <mergeCell ref="D5784:E5784"/>
    <mergeCell ref="B5785:C5785"/>
    <mergeCell ref="D5785:E5785"/>
    <mergeCell ref="B5786:C5786"/>
    <mergeCell ref="D5786:E5786"/>
    <mergeCell ref="B5778:E5778"/>
    <mergeCell ref="B5779:E5779"/>
    <mergeCell ref="A5780:E5780"/>
    <mergeCell ref="A5781:E5781"/>
    <mergeCell ref="B5783:C5783"/>
    <mergeCell ref="D5783:E5783"/>
    <mergeCell ref="A5772:E5772"/>
    <mergeCell ref="D5773:E5773"/>
    <mergeCell ref="B5774:E5774"/>
    <mergeCell ref="B5775:E5775"/>
    <mergeCell ref="B5776:E5776"/>
    <mergeCell ref="B5777:E5777"/>
    <mergeCell ref="A5832:E5832"/>
    <mergeCell ref="D5833:E5833"/>
    <mergeCell ref="B5834:E5834"/>
    <mergeCell ref="B5835:E5835"/>
    <mergeCell ref="B5836:E5836"/>
    <mergeCell ref="B5837:E5837"/>
    <mergeCell ref="B5826:E5826"/>
    <mergeCell ref="B5827:E5827"/>
    <mergeCell ref="B5828:E5828"/>
    <mergeCell ref="A5829:E5829"/>
    <mergeCell ref="A5830:E5830"/>
    <mergeCell ref="A5831:E5831"/>
    <mergeCell ref="C5816:E5816"/>
    <mergeCell ref="A5821:E5821"/>
    <mergeCell ref="A5822:E5822"/>
    <mergeCell ref="B5823:E5823"/>
    <mergeCell ref="B5824:E5824"/>
    <mergeCell ref="D5825:E5825"/>
    <mergeCell ref="B5808:C5808"/>
    <mergeCell ref="D5808:E5808"/>
    <mergeCell ref="B5809:C5809"/>
    <mergeCell ref="D5809:E5809"/>
    <mergeCell ref="A5815:B5815"/>
    <mergeCell ref="C5815:E5815"/>
    <mergeCell ref="B5803:C5803"/>
    <mergeCell ref="D5803:E5803"/>
    <mergeCell ref="B5804:C5804"/>
    <mergeCell ref="D5804:E5804"/>
    <mergeCell ref="A5805:E5805"/>
    <mergeCell ref="B5807:C5807"/>
    <mergeCell ref="D5807:E5807"/>
    <mergeCell ref="B5797:C5797"/>
    <mergeCell ref="D5797:E5797"/>
    <mergeCell ref="B5798:C5798"/>
    <mergeCell ref="D5798:E5798"/>
    <mergeCell ref="A5800:E5800"/>
    <mergeCell ref="B5802:C5802"/>
    <mergeCell ref="D5802:E5802"/>
    <mergeCell ref="B5857:C5857"/>
    <mergeCell ref="D5857:E5857"/>
    <mergeCell ref="B5858:C5858"/>
    <mergeCell ref="D5858:E5858"/>
    <mergeCell ref="A5860:E5860"/>
    <mergeCell ref="B5862:C5862"/>
    <mergeCell ref="D5862:E5862"/>
    <mergeCell ref="B5854:C5854"/>
    <mergeCell ref="D5854:E5854"/>
    <mergeCell ref="B5855:C5855"/>
    <mergeCell ref="D5855:E5855"/>
    <mergeCell ref="B5856:C5856"/>
    <mergeCell ref="D5856:E5856"/>
    <mergeCell ref="A5848:A5849"/>
    <mergeCell ref="B5848:C5848"/>
    <mergeCell ref="D5848:E5848"/>
    <mergeCell ref="B5849:C5849"/>
    <mergeCell ref="D5849:E5849"/>
    <mergeCell ref="A5851:A5852"/>
    <mergeCell ref="B5851:C5851"/>
    <mergeCell ref="D5851:E5851"/>
    <mergeCell ref="B5852:C5852"/>
    <mergeCell ref="D5852:E5852"/>
    <mergeCell ref="B5844:C5844"/>
    <mergeCell ref="D5844:E5844"/>
    <mergeCell ref="B5845:C5845"/>
    <mergeCell ref="D5845:E5845"/>
    <mergeCell ref="B5846:C5846"/>
    <mergeCell ref="D5846:E5846"/>
    <mergeCell ref="B5838:E5838"/>
    <mergeCell ref="B5839:E5839"/>
    <mergeCell ref="A5840:E5840"/>
    <mergeCell ref="A5841:E5841"/>
    <mergeCell ref="B5843:C5843"/>
    <mergeCell ref="D5843:E5843"/>
    <mergeCell ref="B5898:E5898"/>
    <mergeCell ref="B5899:E5899"/>
    <mergeCell ref="A5900:E5900"/>
    <mergeCell ref="A5901:E5901"/>
    <mergeCell ref="B5903:C5903"/>
    <mergeCell ref="D5903:E5903"/>
    <mergeCell ref="A5892:E5892"/>
    <mergeCell ref="D5893:E5893"/>
    <mergeCell ref="B5894:E5894"/>
    <mergeCell ref="B5895:E5895"/>
    <mergeCell ref="B5896:E5896"/>
    <mergeCell ref="B5897:E5897"/>
    <mergeCell ref="B5886:E5886"/>
    <mergeCell ref="B5887:E5887"/>
    <mergeCell ref="B5888:E5888"/>
    <mergeCell ref="A5889:E5889"/>
    <mergeCell ref="A5890:E5890"/>
    <mergeCell ref="A5891:E5891"/>
    <mergeCell ref="C5876:E5876"/>
    <mergeCell ref="A5881:E5881"/>
    <mergeCell ref="A5882:E5882"/>
    <mergeCell ref="B5883:E5883"/>
    <mergeCell ref="B5884:E5884"/>
    <mergeCell ref="D5885:E5885"/>
    <mergeCell ref="B5868:C5868"/>
    <mergeCell ref="D5868:E5868"/>
    <mergeCell ref="B5869:C5869"/>
    <mergeCell ref="D5869:E5869"/>
    <mergeCell ref="A5875:B5875"/>
    <mergeCell ref="C5875:E5875"/>
    <mergeCell ref="B5863:C5863"/>
    <mergeCell ref="D5863:E5863"/>
    <mergeCell ref="B5864:C5864"/>
    <mergeCell ref="D5864:E5864"/>
    <mergeCell ref="A5865:E5865"/>
    <mergeCell ref="B5867:C5867"/>
    <mergeCell ref="D5867:E5867"/>
    <mergeCell ref="B5923:C5923"/>
    <mergeCell ref="D5923:E5923"/>
    <mergeCell ref="B5924:C5924"/>
    <mergeCell ref="D5924:E5924"/>
    <mergeCell ref="A5925:E5925"/>
    <mergeCell ref="B5927:C5927"/>
    <mergeCell ref="D5927:E5927"/>
    <mergeCell ref="B5917:C5917"/>
    <mergeCell ref="D5917:E5917"/>
    <mergeCell ref="B5918:C5918"/>
    <mergeCell ref="D5918:E5918"/>
    <mergeCell ref="A5920:E5920"/>
    <mergeCell ref="B5922:C5922"/>
    <mergeCell ref="D5922:E5922"/>
    <mergeCell ref="B5914:C5914"/>
    <mergeCell ref="D5914:E5914"/>
    <mergeCell ref="B5915:C5915"/>
    <mergeCell ref="D5915:E5915"/>
    <mergeCell ref="B5916:C5916"/>
    <mergeCell ref="D5916:E5916"/>
    <mergeCell ref="A5908:A5909"/>
    <mergeCell ref="B5908:C5908"/>
    <mergeCell ref="D5908:E5908"/>
    <mergeCell ref="B5909:C5909"/>
    <mergeCell ref="D5909:E5909"/>
    <mergeCell ref="A5911:A5912"/>
    <mergeCell ref="B5911:C5911"/>
    <mergeCell ref="D5911:E5911"/>
    <mergeCell ref="B5912:C5912"/>
    <mergeCell ref="D5912:E5912"/>
    <mergeCell ref="B5904:C5904"/>
    <mergeCell ref="D5904:E5904"/>
    <mergeCell ref="B5905:C5905"/>
    <mergeCell ref="D5905:E5905"/>
    <mergeCell ref="B5906:C5906"/>
    <mergeCell ref="D5906:E5906"/>
    <mergeCell ref="B5964:C5964"/>
    <mergeCell ref="D5964:E5964"/>
    <mergeCell ref="B5965:C5965"/>
    <mergeCell ref="D5965:E5965"/>
    <mergeCell ref="B5966:C5966"/>
    <mergeCell ref="D5966:E5966"/>
    <mergeCell ref="B5958:E5958"/>
    <mergeCell ref="B5959:E5959"/>
    <mergeCell ref="A5960:E5960"/>
    <mergeCell ref="A5961:E5961"/>
    <mergeCell ref="B5963:C5963"/>
    <mergeCell ref="D5963:E5963"/>
    <mergeCell ref="A5952:E5952"/>
    <mergeCell ref="D5953:E5953"/>
    <mergeCell ref="B5954:E5954"/>
    <mergeCell ref="B5955:E5955"/>
    <mergeCell ref="B5956:E5956"/>
    <mergeCell ref="B5957:E5957"/>
    <mergeCell ref="B5946:E5946"/>
    <mergeCell ref="B5947:E5947"/>
    <mergeCell ref="B5948:E5948"/>
    <mergeCell ref="A5949:E5949"/>
    <mergeCell ref="A5950:E5950"/>
    <mergeCell ref="A5951:E5951"/>
    <mergeCell ref="C5936:E5936"/>
    <mergeCell ref="A5941:E5941"/>
    <mergeCell ref="A5942:E5942"/>
    <mergeCell ref="B5943:E5943"/>
    <mergeCell ref="B5944:E5944"/>
    <mergeCell ref="D5945:E5945"/>
    <mergeCell ref="B5928:C5928"/>
    <mergeCell ref="D5928:E5928"/>
    <mergeCell ref="B5929:C5929"/>
    <mergeCell ref="D5929:E5929"/>
    <mergeCell ref="A5935:B5935"/>
    <mergeCell ref="C5935:E5935"/>
    <mergeCell ref="C5996:E5996"/>
    <mergeCell ref="A6001:E6001"/>
    <mergeCell ref="A6002:E6002"/>
    <mergeCell ref="B6003:E6003"/>
    <mergeCell ref="B6004:E6004"/>
    <mergeCell ref="D6005:E6005"/>
    <mergeCell ref="B5988:C5988"/>
    <mergeCell ref="D5988:E5988"/>
    <mergeCell ref="B5989:C5989"/>
    <mergeCell ref="D5989:E5989"/>
    <mergeCell ref="A5995:B5995"/>
    <mergeCell ref="C5995:E5995"/>
    <mergeCell ref="B5983:C5983"/>
    <mergeCell ref="D5983:E5983"/>
    <mergeCell ref="B5984:C5984"/>
    <mergeCell ref="D5984:E5984"/>
    <mergeCell ref="A5985:E5985"/>
    <mergeCell ref="B5987:C5987"/>
    <mergeCell ref="D5987:E5987"/>
    <mergeCell ref="B5977:C5977"/>
    <mergeCell ref="D5977:E5977"/>
    <mergeCell ref="B5978:C5978"/>
    <mergeCell ref="D5978:E5978"/>
    <mergeCell ref="A5980:E5980"/>
    <mergeCell ref="B5982:C5982"/>
    <mergeCell ref="D5982:E5982"/>
    <mergeCell ref="B5974:C5974"/>
    <mergeCell ref="D5974:E5974"/>
    <mergeCell ref="B5975:C5975"/>
    <mergeCell ref="D5975:E5975"/>
    <mergeCell ref="B5976:C5976"/>
    <mergeCell ref="D5976:E5976"/>
    <mergeCell ref="A5968:A5969"/>
    <mergeCell ref="B5968:C5968"/>
    <mergeCell ref="D5968:E5968"/>
    <mergeCell ref="B5969:C5969"/>
    <mergeCell ref="D5969:E5969"/>
    <mergeCell ref="A5971:A5972"/>
    <mergeCell ref="B5971:C5971"/>
    <mergeCell ref="D5971:E5971"/>
    <mergeCell ref="B5972:C5972"/>
    <mergeCell ref="D5972:E5972"/>
    <mergeCell ref="A6028:A6029"/>
    <mergeCell ref="B6028:C6028"/>
    <mergeCell ref="D6028:E6028"/>
    <mergeCell ref="B6029:C6029"/>
    <mergeCell ref="D6029:E6029"/>
    <mergeCell ref="A6031:A6032"/>
    <mergeCell ref="B6031:C6031"/>
    <mergeCell ref="D6031:E6031"/>
    <mergeCell ref="B6032:C6032"/>
    <mergeCell ref="D6032:E6032"/>
    <mergeCell ref="B6024:C6024"/>
    <mergeCell ref="D6024:E6024"/>
    <mergeCell ref="B6025:C6025"/>
    <mergeCell ref="D6025:E6025"/>
    <mergeCell ref="B6026:C6026"/>
    <mergeCell ref="D6026:E6026"/>
    <mergeCell ref="B6018:E6018"/>
    <mergeCell ref="B6019:E6019"/>
    <mergeCell ref="A6020:E6020"/>
    <mergeCell ref="A6021:E6021"/>
    <mergeCell ref="B6023:C6023"/>
    <mergeCell ref="D6023:E6023"/>
    <mergeCell ref="A6012:E6012"/>
    <mergeCell ref="D6013:E6013"/>
    <mergeCell ref="B6014:E6014"/>
    <mergeCell ref="B6015:E6015"/>
    <mergeCell ref="B6016:E6016"/>
    <mergeCell ref="B6017:E6017"/>
    <mergeCell ref="B6006:E6006"/>
    <mergeCell ref="B6007:E6007"/>
    <mergeCell ref="B6008:E6008"/>
    <mergeCell ref="A6009:E6009"/>
    <mergeCell ref="A6010:E6010"/>
    <mergeCell ref="A6011:E6011"/>
    <mergeCell ref="B6066:E6066"/>
    <mergeCell ref="B6067:E6067"/>
    <mergeCell ref="B6068:E6068"/>
    <mergeCell ref="A6069:E6069"/>
    <mergeCell ref="A6070:E6070"/>
    <mergeCell ref="A6071:E6071"/>
    <mergeCell ref="C6056:E6056"/>
    <mergeCell ref="A6061:E6061"/>
    <mergeCell ref="A6062:E6062"/>
    <mergeCell ref="B6063:E6063"/>
    <mergeCell ref="B6064:E6064"/>
    <mergeCell ref="D6065:E6065"/>
    <mergeCell ref="B6048:C6048"/>
    <mergeCell ref="D6048:E6048"/>
    <mergeCell ref="B6049:C6049"/>
    <mergeCell ref="D6049:E6049"/>
    <mergeCell ref="A6055:B6055"/>
    <mergeCell ref="C6055:E6055"/>
    <mergeCell ref="B6043:C6043"/>
    <mergeCell ref="D6043:E6043"/>
    <mergeCell ref="B6044:C6044"/>
    <mergeCell ref="D6044:E6044"/>
    <mergeCell ref="A6045:E6045"/>
    <mergeCell ref="B6047:C6047"/>
    <mergeCell ref="D6047:E6047"/>
    <mergeCell ref="B6037:C6037"/>
    <mergeCell ref="D6037:E6037"/>
    <mergeCell ref="B6038:C6038"/>
    <mergeCell ref="D6038:E6038"/>
    <mergeCell ref="A6040:E6040"/>
    <mergeCell ref="B6042:C6042"/>
    <mergeCell ref="D6042:E6042"/>
    <mergeCell ref="B6034:C6034"/>
    <mergeCell ref="D6034:E6034"/>
    <mergeCell ref="B6035:C6035"/>
    <mergeCell ref="D6035:E6035"/>
    <mergeCell ref="B6036:C6036"/>
    <mergeCell ref="D6036:E6036"/>
    <mergeCell ref="B6094:C6094"/>
    <mergeCell ref="D6094:E6094"/>
    <mergeCell ref="B6095:C6095"/>
    <mergeCell ref="D6095:E6095"/>
    <mergeCell ref="B6096:C6096"/>
    <mergeCell ref="D6096:E6096"/>
    <mergeCell ref="A6088:A6089"/>
    <mergeCell ref="B6088:C6088"/>
    <mergeCell ref="D6088:E6088"/>
    <mergeCell ref="B6089:C6089"/>
    <mergeCell ref="D6089:E6089"/>
    <mergeCell ref="A6091:A6092"/>
    <mergeCell ref="B6091:C6091"/>
    <mergeCell ref="D6091:E6091"/>
    <mergeCell ref="B6092:C6092"/>
    <mergeCell ref="D6092:E6092"/>
    <mergeCell ref="B6084:C6084"/>
    <mergeCell ref="D6084:E6084"/>
    <mergeCell ref="B6085:C6085"/>
    <mergeCell ref="D6085:E6085"/>
    <mergeCell ref="B6086:C6086"/>
    <mergeCell ref="D6086:E6086"/>
    <mergeCell ref="B6078:E6078"/>
    <mergeCell ref="B6079:E6079"/>
    <mergeCell ref="A6080:E6080"/>
    <mergeCell ref="A6081:E6081"/>
    <mergeCell ref="B6083:C6083"/>
    <mergeCell ref="D6083:E6083"/>
    <mergeCell ref="A6072:E6072"/>
    <mergeCell ref="D6073:E6073"/>
    <mergeCell ref="B6074:E6074"/>
    <mergeCell ref="B6075:E6075"/>
    <mergeCell ref="B6076:E6076"/>
    <mergeCell ref="B6077:E6077"/>
    <mergeCell ref="A6132:E6132"/>
    <mergeCell ref="D6133:E6133"/>
    <mergeCell ref="B6134:E6134"/>
    <mergeCell ref="B6135:E6135"/>
    <mergeCell ref="B6136:E6136"/>
    <mergeCell ref="B6137:E6137"/>
    <mergeCell ref="B6126:E6126"/>
    <mergeCell ref="B6127:E6127"/>
    <mergeCell ref="B6128:E6128"/>
    <mergeCell ref="A6129:E6129"/>
    <mergeCell ref="A6130:E6130"/>
    <mergeCell ref="A6131:E6131"/>
    <mergeCell ref="C6116:E6116"/>
    <mergeCell ref="A6121:E6121"/>
    <mergeCell ref="A6122:E6122"/>
    <mergeCell ref="B6123:E6123"/>
    <mergeCell ref="B6124:E6124"/>
    <mergeCell ref="D6125:E6125"/>
    <mergeCell ref="B6108:C6108"/>
    <mergeCell ref="D6108:E6108"/>
    <mergeCell ref="B6109:C6109"/>
    <mergeCell ref="D6109:E6109"/>
    <mergeCell ref="A6115:B6115"/>
    <mergeCell ref="C6115:E6115"/>
    <mergeCell ref="B6103:C6103"/>
    <mergeCell ref="D6103:E6103"/>
    <mergeCell ref="B6104:C6104"/>
    <mergeCell ref="D6104:E6104"/>
    <mergeCell ref="A6105:E6105"/>
    <mergeCell ref="B6107:C6107"/>
    <mergeCell ref="D6107:E6107"/>
    <mergeCell ref="B6097:C6097"/>
    <mergeCell ref="D6097:E6097"/>
    <mergeCell ref="B6098:C6098"/>
    <mergeCell ref="D6098:E6098"/>
    <mergeCell ref="A6100:E6100"/>
    <mergeCell ref="B6102:C6102"/>
    <mergeCell ref="D6102:E6102"/>
    <mergeCell ref="B6157:C6157"/>
    <mergeCell ref="D6157:E6157"/>
    <mergeCell ref="B6158:C6158"/>
    <mergeCell ref="D6158:E6158"/>
    <mergeCell ref="A6160:E6160"/>
    <mergeCell ref="B6162:C6162"/>
    <mergeCell ref="D6162:E6162"/>
    <mergeCell ref="B6154:C6154"/>
    <mergeCell ref="D6154:E6154"/>
    <mergeCell ref="B6155:C6155"/>
    <mergeCell ref="D6155:E6155"/>
    <mergeCell ref="B6156:C6156"/>
    <mergeCell ref="D6156:E6156"/>
    <mergeCell ref="A6148:A6149"/>
    <mergeCell ref="B6148:C6148"/>
    <mergeCell ref="D6148:E6148"/>
    <mergeCell ref="B6149:C6149"/>
    <mergeCell ref="D6149:E6149"/>
    <mergeCell ref="A6151:A6152"/>
    <mergeCell ref="B6151:C6151"/>
    <mergeCell ref="D6151:E6151"/>
    <mergeCell ref="B6152:C6152"/>
    <mergeCell ref="D6152:E6152"/>
    <mergeCell ref="B6144:C6144"/>
    <mergeCell ref="D6144:E6144"/>
    <mergeCell ref="B6145:C6145"/>
    <mergeCell ref="D6145:E6145"/>
    <mergeCell ref="B6146:C6146"/>
    <mergeCell ref="D6146:E6146"/>
    <mergeCell ref="B6138:E6138"/>
    <mergeCell ref="B6139:E6139"/>
    <mergeCell ref="A6140:E6140"/>
    <mergeCell ref="A6141:E6141"/>
    <mergeCell ref="B6143:C6143"/>
    <mergeCell ref="D6143:E6143"/>
    <mergeCell ref="B6198:E6198"/>
    <mergeCell ref="B6199:E6199"/>
    <mergeCell ref="A6200:E6200"/>
    <mergeCell ref="A6201:E6201"/>
    <mergeCell ref="B6203:C6203"/>
    <mergeCell ref="D6203:E6203"/>
    <mergeCell ref="A6192:E6192"/>
    <mergeCell ref="D6193:E6193"/>
    <mergeCell ref="B6194:E6194"/>
    <mergeCell ref="B6195:E6195"/>
    <mergeCell ref="B6196:E6196"/>
    <mergeCell ref="B6197:E6197"/>
    <mergeCell ref="B6186:E6186"/>
    <mergeCell ref="B6187:E6187"/>
    <mergeCell ref="B6188:E6188"/>
    <mergeCell ref="A6189:E6189"/>
    <mergeCell ref="A6190:E6190"/>
    <mergeCell ref="A6191:E6191"/>
    <mergeCell ref="C6176:E6176"/>
    <mergeCell ref="A6181:E6181"/>
    <mergeCell ref="A6182:E6182"/>
    <mergeCell ref="B6183:E6183"/>
    <mergeCell ref="B6184:E6184"/>
    <mergeCell ref="D6185:E6185"/>
    <mergeCell ref="B6168:C6168"/>
    <mergeCell ref="D6168:E6168"/>
    <mergeCell ref="B6169:C6169"/>
    <mergeCell ref="D6169:E6169"/>
    <mergeCell ref="A6175:B6175"/>
    <mergeCell ref="C6175:E6175"/>
    <mergeCell ref="B6163:C6163"/>
    <mergeCell ref="D6163:E6163"/>
    <mergeCell ref="B6164:C6164"/>
    <mergeCell ref="D6164:E6164"/>
    <mergeCell ref="A6165:E6165"/>
    <mergeCell ref="B6167:C6167"/>
    <mergeCell ref="D6167:E6167"/>
    <mergeCell ref="B6223:C6223"/>
    <mergeCell ref="D6223:E6223"/>
    <mergeCell ref="B6224:C6224"/>
    <mergeCell ref="D6224:E6224"/>
    <mergeCell ref="A6225:E6225"/>
    <mergeCell ref="B6227:C6227"/>
    <mergeCell ref="D6227:E6227"/>
    <mergeCell ref="B6217:C6217"/>
    <mergeCell ref="D6217:E6217"/>
    <mergeCell ref="B6218:C6218"/>
    <mergeCell ref="D6218:E6218"/>
    <mergeCell ref="A6220:E6220"/>
    <mergeCell ref="B6222:C6222"/>
    <mergeCell ref="D6222:E6222"/>
    <mergeCell ref="B6214:C6214"/>
    <mergeCell ref="D6214:E6214"/>
    <mergeCell ref="B6215:C6215"/>
    <mergeCell ref="D6215:E6215"/>
    <mergeCell ref="B6216:C6216"/>
    <mergeCell ref="D6216:E6216"/>
    <mergeCell ref="A6208:A6209"/>
    <mergeCell ref="B6208:C6208"/>
    <mergeCell ref="D6208:E6208"/>
    <mergeCell ref="B6209:C6209"/>
    <mergeCell ref="D6209:E6209"/>
    <mergeCell ref="A6211:A6212"/>
    <mergeCell ref="B6211:C6211"/>
    <mergeCell ref="D6211:E6211"/>
    <mergeCell ref="B6212:C6212"/>
    <mergeCell ref="D6212:E6212"/>
    <mergeCell ref="B6204:C6204"/>
    <mergeCell ref="D6204:E6204"/>
    <mergeCell ref="B6205:C6205"/>
    <mergeCell ref="D6205:E6205"/>
    <mergeCell ref="B6206:C6206"/>
    <mergeCell ref="D6206:E6206"/>
    <mergeCell ref="B6264:C6264"/>
    <mergeCell ref="D6264:E6264"/>
    <mergeCell ref="B6265:C6265"/>
    <mergeCell ref="D6265:E6265"/>
    <mergeCell ref="B6266:C6266"/>
    <mergeCell ref="D6266:E6266"/>
    <mergeCell ref="B6258:E6258"/>
    <mergeCell ref="B6259:E6259"/>
    <mergeCell ref="A6260:E6260"/>
    <mergeCell ref="A6261:E6261"/>
    <mergeCell ref="B6263:C6263"/>
    <mergeCell ref="D6263:E6263"/>
    <mergeCell ref="A6252:E6252"/>
    <mergeCell ref="D6253:E6253"/>
    <mergeCell ref="B6254:E6254"/>
    <mergeCell ref="B6255:E6255"/>
    <mergeCell ref="B6256:E6256"/>
    <mergeCell ref="B6257:E6257"/>
    <mergeCell ref="B6246:E6246"/>
    <mergeCell ref="B6247:E6247"/>
    <mergeCell ref="B6248:E6248"/>
    <mergeCell ref="A6249:E6249"/>
    <mergeCell ref="A6250:E6250"/>
    <mergeCell ref="A6251:E6251"/>
    <mergeCell ref="C6236:E6236"/>
    <mergeCell ref="A6241:E6241"/>
    <mergeCell ref="A6242:E6242"/>
    <mergeCell ref="B6243:E6243"/>
    <mergeCell ref="B6244:E6244"/>
    <mergeCell ref="D6245:E6245"/>
    <mergeCell ref="B6228:C6228"/>
    <mergeCell ref="D6228:E6228"/>
    <mergeCell ref="B6229:C6229"/>
    <mergeCell ref="D6229:E6229"/>
    <mergeCell ref="A6235:B6235"/>
    <mergeCell ref="C6235:E6235"/>
    <mergeCell ref="C6296:E6296"/>
    <mergeCell ref="A6301:E6301"/>
    <mergeCell ref="A6302:E6302"/>
    <mergeCell ref="B6303:E6303"/>
    <mergeCell ref="B6304:E6304"/>
    <mergeCell ref="D6305:E6305"/>
    <mergeCell ref="B6288:C6288"/>
    <mergeCell ref="D6288:E6288"/>
    <mergeCell ref="B6289:C6289"/>
    <mergeCell ref="D6289:E6289"/>
    <mergeCell ref="A6295:B6295"/>
    <mergeCell ref="C6295:E6295"/>
    <mergeCell ref="B6283:C6283"/>
    <mergeCell ref="D6283:E6283"/>
    <mergeCell ref="B6284:C6284"/>
    <mergeCell ref="D6284:E6284"/>
    <mergeCell ref="A6285:E6285"/>
    <mergeCell ref="B6287:C6287"/>
    <mergeCell ref="D6287:E6287"/>
    <mergeCell ref="B6277:C6277"/>
    <mergeCell ref="D6277:E6277"/>
    <mergeCell ref="B6278:C6278"/>
    <mergeCell ref="D6278:E6278"/>
    <mergeCell ref="A6280:E6280"/>
    <mergeCell ref="B6282:C6282"/>
    <mergeCell ref="D6282:E6282"/>
    <mergeCell ref="B6274:C6274"/>
    <mergeCell ref="D6274:E6274"/>
    <mergeCell ref="B6275:C6275"/>
    <mergeCell ref="D6275:E6275"/>
    <mergeCell ref="B6276:C6276"/>
    <mergeCell ref="D6276:E6276"/>
    <mergeCell ref="A6268:A6269"/>
    <mergeCell ref="B6268:C6268"/>
    <mergeCell ref="D6268:E6268"/>
    <mergeCell ref="B6269:C6269"/>
    <mergeCell ref="D6269:E6269"/>
    <mergeCell ref="A6271:A6272"/>
    <mergeCell ref="B6271:C6271"/>
    <mergeCell ref="D6271:E6271"/>
    <mergeCell ref="B6272:C6272"/>
    <mergeCell ref="D6272:E6272"/>
    <mergeCell ref="A6328:A6329"/>
    <mergeCell ref="B6328:C6328"/>
    <mergeCell ref="D6328:E6328"/>
    <mergeCell ref="B6329:C6329"/>
    <mergeCell ref="D6329:E6329"/>
    <mergeCell ref="A6331:A6332"/>
    <mergeCell ref="B6331:C6331"/>
    <mergeCell ref="D6331:E6331"/>
    <mergeCell ref="B6332:C6332"/>
    <mergeCell ref="D6332:E6332"/>
    <mergeCell ref="B6324:C6324"/>
    <mergeCell ref="D6324:E6324"/>
    <mergeCell ref="B6325:C6325"/>
    <mergeCell ref="D6325:E6325"/>
    <mergeCell ref="B6326:C6326"/>
    <mergeCell ref="D6326:E6326"/>
    <mergeCell ref="B6318:E6318"/>
    <mergeCell ref="B6319:E6319"/>
    <mergeCell ref="A6320:E6320"/>
    <mergeCell ref="A6321:E6321"/>
    <mergeCell ref="B6323:C6323"/>
    <mergeCell ref="D6323:E6323"/>
    <mergeCell ref="A6312:E6312"/>
    <mergeCell ref="D6313:E6313"/>
    <mergeCell ref="B6314:E6314"/>
    <mergeCell ref="B6315:E6315"/>
    <mergeCell ref="B6316:E6316"/>
    <mergeCell ref="B6317:E6317"/>
    <mergeCell ref="B6306:E6306"/>
    <mergeCell ref="B6307:E6307"/>
    <mergeCell ref="B6308:E6308"/>
    <mergeCell ref="A6309:E6309"/>
    <mergeCell ref="A6310:E6310"/>
    <mergeCell ref="A6311:E6311"/>
    <mergeCell ref="B6366:E6366"/>
    <mergeCell ref="B6367:E6367"/>
    <mergeCell ref="B6368:E6368"/>
    <mergeCell ref="A6369:E6369"/>
    <mergeCell ref="A6370:E6370"/>
    <mergeCell ref="A6371:E6371"/>
    <mergeCell ref="C6356:E6356"/>
    <mergeCell ref="A6361:E6361"/>
    <mergeCell ref="A6362:E6362"/>
    <mergeCell ref="B6363:E6363"/>
    <mergeCell ref="B6364:E6364"/>
    <mergeCell ref="D6365:E6365"/>
    <mergeCell ref="B6348:C6348"/>
    <mergeCell ref="D6348:E6348"/>
    <mergeCell ref="B6349:C6349"/>
    <mergeCell ref="D6349:E6349"/>
    <mergeCell ref="A6355:B6355"/>
    <mergeCell ref="C6355:E6355"/>
    <mergeCell ref="B6343:C6343"/>
    <mergeCell ref="D6343:E6343"/>
    <mergeCell ref="B6344:C6344"/>
    <mergeCell ref="D6344:E6344"/>
    <mergeCell ref="A6345:E6345"/>
    <mergeCell ref="B6347:C6347"/>
    <mergeCell ref="D6347:E6347"/>
    <mergeCell ref="B6337:C6337"/>
    <mergeCell ref="D6337:E6337"/>
    <mergeCell ref="B6338:C6338"/>
    <mergeCell ref="D6338:E6338"/>
    <mergeCell ref="A6340:E6340"/>
    <mergeCell ref="B6342:C6342"/>
    <mergeCell ref="D6342:E6342"/>
    <mergeCell ref="B6334:C6334"/>
    <mergeCell ref="D6334:E6334"/>
    <mergeCell ref="B6335:C6335"/>
    <mergeCell ref="D6335:E6335"/>
    <mergeCell ref="B6336:C6336"/>
    <mergeCell ref="D6336:E6336"/>
    <mergeCell ref="B6394:C6394"/>
    <mergeCell ref="D6394:E6394"/>
    <mergeCell ref="B6395:C6395"/>
    <mergeCell ref="D6395:E6395"/>
    <mergeCell ref="B6396:C6396"/>
    <mergeCell ref="D6396:E6396"/>
    <mergeCell ref="A6388:A6389"/>
    <mergeCell ref="B6388:C6388"/>
    <mergeCell ref="D6388:E6388"/>
    <mergeCell ref="B6389:C6389"/>
    <mergeCell ref="D6389:E6389"/>
    <mergeCell ref="A6391:A6392"/>
    <mergeCell ref="B6391:C6391"/>
    <mergeCell ref="D6391:E6391"/>
    <mergeCell ref="B6392:C6392"/>
    <mergeCell ref="D6392:E6392"/>
    <mergeCell ref="B6384:C6384"/>
    <mergeCell ref="D6384:E6384"/>
    <mergeCell ref="B6385:C6385"/>
    <mergeCell ref="D6385:E6385"/>
    <mergeCell ref="B6386:C6386"/>
    <mergeCell ref="D6386:E6386"/>
    <mergeCell ref="B6378:E6378"/>
    <mergeCell ref="B6379:E6379"/>
    <mergeCell ref="A6380:E6380"/>
    <mergeCell ref="A6381:E6381"/>
    <mergeCell ref="B6383:C6383"/>
    <mergeCell ref="D6383:E6383"/>
    <mergeCell ref="A6372:E6372"/>
    <mergeCell ref="D6373:E6373"/>
    <mergeCell ref="B6374:E6374"/>
    <mergeCell ref="B6375:E6375"/>
    <mergeCell ref="B6376:E6376"/>
    <mergeCell ref="B6377:E6377"/>
    <mergeCell ref="A6432:E6432"/>
    <mergeCell ref="D6433:E6433"/>
    <mergeCell ref="B6434:E6434"/>
    <mergeCell ref="B6435:E6435"/>
    <mergeCell ref="B6436:E6436"/>
    <mergeCell ref="B6437:E6437"/>
    <mergeCell ref="B6426:E6426"/>
    <mergeCell ref="B6427:E6427"/>
    <mergeCell ref="B6428:E6428"/>
    <mergeCell ref="A6429:E6429"/>
    <mergeCell ref="A6430:E6430"/>
    <mergeCell ref="A6431:E6431"/>
    <mergeCell ref="C6416:E6416"/>
    <mergeCell ref="A6421:E6421"/>
    <mergeCell ref="A6422:E6422"/>
    <mergeCell ref="B6423:E6423"/>
    <mergeCell ref="B6424:E6424"/>
    <mergeCell ref="D6425:E6425"/>
    <mergeCell ref="B6408:C6408"/>
    <mergeCell ref="D6408:E6408"/>
    <mergeCell ref="B6409:C6409"/>
    <mergeCell ref="D6409:E6409"/>
    <mergeCell ref="A6415:B6415"/>
    <mergeCell ref="C6415:E6415"/>
    <mergeCell ref="B6403:C6403"/>
    <mergeCell ref="D6403:E6403"/>
    <mergeCell ref="B6404:C6404"/>
    <mergeCell ref="D6404:E6404"/>
    <mergeCell ref="A6405:E6405"/>
    <mergeCell ref="B6407:C6407"/>
    <mergeCell ref="D6407:E6407"/>
    <mergeCell ref="B6397:C6397"/>
    <mergeCell ref="D6397:E6397"/>
    <mergeCell ref="B6398:C6398"/>
    <mergeCell ref="D6398:E6398"/>
    <mergeCell ref="A6400:E6400"/>
    <mergeCell ref="B6402:C6402"/>
    <mergeCell ref="D6402:E6402"/>
    <mergeCell ref="B6457:C6457"/>
    <mergeCell ref="D6457:E6457"/>
    <mergeCell ref="B6458:C6458"/>
    <mergeCell ref="D6458:E6458"/>
    <mergeCell ref="A6460:E6460"/>
    <mergeCell ref="B6462:C6462"/>
    <mergeCell ref="D6462:E6462"/>
    <mergeCell ref="B6454:C6454"/>
    <mergeCell ref="D6454:E6454"/>
    <mergeCell ref="B6455:C6455"/>
    <mergeCell ref="D6455:E6455"/>
    <mergeCell ref="B6456:C6456"/>
    <mergeCell ref="D6456:E6456"/>
    <mergeCell ref="A6448:A6449"/>
    <mergeCell ref="B6448:C6448"/>
    <mergeCell ref="D6448:E6448"/>
    <mergeCell ref="B6449:C6449"/>
    <mergeCell ref="D6449:E6449"/>
    <mergeCell ref="A6451:A6452"/>
    <mergeCell ref="B6451:C6451"/>
    <mergeCell ref="D6451:E6451"/>
    <mergeCell ref="B6452:C6452"/>
    <mergeCell ref="D6452:E6452"/>
    <mergeCell ref="B6444:C6444"/>
    <mergeCell ref="D6444:E6444"/>
    <mergeCell ref="B6445:C6445"/>
    <mergeCell ref="D6445:E6445"/>
    <mergeCell ref="B6446:C6446"/>
    <mergeCell ref="D6446:E6446"/>
    <mergeCell ref="B6438:E6438"/>
    <mergeCell ref="B6439:E6439"/>
    <mergeCell ref="A6440:E6440"/>
    <mergeCell ref="A6441:E6441"/>
    <mergeCell ref="B6443:C6443"/>
    <mergeCell ref="D6443:E6443"/>
    <mergeCell ref="B6498:E6498"/>
    <mergeCell ref="B6499:E6499"/>
    <mergeCell ref="A6500:E6500"/>
    <mergeCell ref="A6501:E6501"/>
    <mergeCell ref="B6503:C6503"/>
    <mergeCell ref="D6503:E6503"/>
    <mergeCell ref="A6492:E6492"/>
    <mergeCell ref="D6493:E6493"/>
    <mergeCell ref="B6494:E6494"/>
    <mergeCell ref="B6495:E6495"/>
    <mergeCell ref="B6496:E6496"/>
    <mergeCell ref="B6497:E6497"/>
    <mergeCell ref="B6486:E6486"/>
    <mergeCell ref="B6487:E6487"/>
    <mergeCell ref="B6488:E6488"/>
    <mergeCell ref="A6489:E6489"/>
    <mergeCell ref="A6490:E6490"/>
    <mergeCell ref="A6491:E6491"/>
    <mergeCell ref="C6476:E6476"/>
    <mergeCell ref="A6481:E6481"/>
    <mergeCell ref="A6482:E6482"/>
    <mergeCell ref="B6483:E6483"/>
    <mergeCell ref="B6484:E6484"/>
    <mergeCell ref="D6485:E6485"/>
    <mergeCell ref="B6468:C6468"/>
    <mergeCell ref="D6468:E6468"/>
    <mergeCell ref="B6469:C6469"/>
    <mergeCell ref="D6469:E6469"/>
    <mergeCell ref="A6475:B6475"/>
    <mergeCell ref="C6475:E6475"/>
    <mergeCell ref="B6463:C6463"/>
    <mergeCell ref="D6463:E6463"/>
    <mergeCell ref="B6464:C6464"/>
    <mergeCell ref="D6464:E6464"/>
    <mergeCell ref="A6465:E6465"/>
    <mergeCell ref="B6467:C6467"/>
    <mergeCell ref="D6467:E6467"/>
    <mergeCell ref="B6523:C6523"/>
    <mergeCell ref="D6523:E6523"/>
    <mergeCell ref="B6524:C6524"/>
    <mergeCell ref="D6524:E6524"/>
    <mergeCell ref="A6525:E6525"/>
    <mergeCell ref="B6527:C6527"/>
    <mergeCell ref="D6527:E6527"/>
    <mergeCell ref="B6517:C6517"/>
    <mergeCell ref="D6517:E6517"/>
    <mergeCell ref="B6518:C6518"/>
    <mergeCell ref="D6518:E6518"/>
    <mergeCell ref="A6520:E6520"/>
    <mergeCell ref="B6522:C6522"/>
    <mergeCell ref="D6522:E6522"/>
    <mergeCell ref="B6514:C6514"/>
    <mergeCell ref="D6514:E6514"/>
    <mergeCell ref="B6515:C6515"/>
    <mergeCell ref="D6515:E6515"/>
    <mergeCell ref="B6516:C6516"/>
    <mergeCell ref="D6516:E6516"/>
    <mergeCell ref="A6508:A6509"/>
    <mergeCell ref="B6508:C6508"/>
    <mergeCell ref="D6508:E6508"/>
    <mergeCell ref="B6509:C6509"/>
    <mergeCell ref="D6509:E6509"/>
    <mergeCell ref="A6511:A6512"/>
    <mergeCell ref="B6511:C6511"/>
    <mergeCell ref="D6511:E6511"/>
    <mergeCell ref="B6512:C6512"/>
    <mergeCell ref="D6512:E6512"/>
    <mergeCell ref="B6504:C6504"/>
    <mergeCell ref="D6504:E6504"/>
    <mergeCell ref="B6505:C6505"/>
    <mergeCell ref="D6505:E6505"/>
    <mergeCell ref="B6506:C6506"/>
    <mergeCell ref="D6506:E6506"/>
    <mergeCell ref="B6564:C6564"/>
    <mergeCell ref="D6564:E6564"/>
    <mergeCell ref="B6565:C6565"/>
    <mergeCell ref="D6565:E6565"/>
    <mergeCell ref="B6566:C6566"/>
    <mergeCell ref="D6566:E6566"/>
    <mergeCell ref="B6558:E6558"/>
    <mergeCell ref="B6559:E6559"/>
    <mergeCell ref="A6560:E6560"/>
    <mergeCell ref="A6561:E6561"/>
    <mergeCell ref="B6563:C6563"/>
    <mergeCell ref="D6563:E6563"/>
    <mergeCell ref="A6552:E6552"/>
    <mergeCell ref="D6553:E6553"/>
    <mergeCell ref="B6554:E6554"/>
    <mergeCell ref="B6555:E6555"/>
    <mergeCell ref="B6556:E6556"/>
    <mergeCell ref="B6557:E6557"/>
    <mergeCell ref="B6546:E6546"/>
    <mergeCell ref="B6547:E6547"/>
    <mergeCell ref="B6548:E6548"/>
    <mergeCell ref="A6549:E6549"/>
    <mergeCell ref="A6550:E6550"/>
    <mergeCell ref="A6551:E6551"/>
    <mergeCell ref="C6536:E6536"/>
    <mergeCell ref="A6541:E6541"/>
    <mergeCell ref="A6542:E6542"/>
    <mergeCell ref="B6543:E6543"/>
    <mergeCell ref="B6544:E6544"/>
    <mergeCell ref="D6545:E6545"/>
    <mergeCell ref="B6528:C6528"/>
    <mergeCell ref="D6528:E6528"/>
    <mergeCell ref="B6529:C6529"/>
    <mergeCell ref="D6529:E6529"/>
    <mergeCell ref="A6535:B6535"/>
    <mergeCell ref="C6535:E6535"/>
    <mergeCell ref="C6596:E6596"/>
    <mergeCell ref="A6601:E6601"/>
    <mergeCell ref="A6602:E6602"/>
    <mergeCell ref="B6603:E6603"/>
    <mergeCell ref="B6604:E6604"/>
    <mergeCell ref="D6605:E6605"/>
    <mergeCell ref="B6588:C6588"/>
    <mergeCell ref="D6588:E6588"/>
    <mergeCell ref="B6589:C6589"/>
    <mergeCell ref="D6589:E6589"/>
    <mergeCell ref="A6595:B6595"/>
    <mergeCell ref="C6595:E6595"/>
    <mergeCell ref="B6583:C6583"/>
    <mergeCell ref="D6583:E6583"/>
    <mergeCell ref="B6584:C6584"/>
    <mergeCell ref="D6584:E6584"/>
    <mergeCell ref="A6585:E6585"/>
    <mergeCell ref="B6587:C6587"/>
    <mergeCell ref="D6587:E6587"/>
    <mergeCell ref="B6577:C6577"/>
    <mergeCell ref="D6577:E6577"/>
    <mergeCell ref="B6578:C6578"/>
    <mergeCell ref="D6578:E6578"/>
    <mergeCell ref="A6580:E6580"/>
    <mergeCell ref="B6582:C6582"/>
    <mergeCell ref="D6582:E6582"/>
    <mergeCell ref="B6574:C6574"/>
    <mergeCell ref="D6574:E6574"/>
    <mergeCell ref="B6575:C6575"/>
    <mergeCell ref="D6575:E6575"/>
    <mergeCell ref="B6576:C6576"/>
    <mergeCell ref="D6576:E6576"/>
    <mergeCell ref="A6568:A6569"/>
    <mergeCell ref="B6568:C6568"/>
    <mergeCell ref="D6568:E6568"/>
    <mergeCell ref="B6569:C6569"/>
    <mergeCell ref="D6569:E6569"/>
    <mergeCell ref="A6571:A6572"/>
    <mergeCell ref="B6571:C6571"/>
    <mergeCell ref="D6571:E6571"/>
    <mergeCell ref="B6572:C6572"/>
    <mergeCell ref="D6572:E6572"/>
    <mergeCell ref="A6628:A6629"/>
    <mergeCell ref="B6628:C6628"/>
    <mergeCell ref="D6628:E6628"/>
    <mergeCell ref="B6629:C6629"/>
    <mergeCell ref="D6629:E6629"/>
    <mergeCell ref="A6631:A6632"/>
    <mergeCell ref="B6631:C6631"/>
    <mergeCell ref="D6631:E6631"/>
    <mergeCell ref="B6632:C6632"/>
    <mergeCell ref="D6632:E6632"/>
    <mergeCell ref="B6624:C6624"/>
    <mergeCell ref="D6624:E6624"/>
    <mergeCell ref="B6625:C6625"/>
    <mergeCell ref="D6625:E6625"/>
    <mergeCell ref="B6626:C6626"/>
    <mergeCell ref="D6626:E6626"/>
    <mergeCell ref="B6618:E6618"/>
    <mergeCell ref="B6619:E6619"/>
    <mergeCell ref="A6620:E6620"/>
    <mergeCell ref="A6621:E6621"/>
    <mergeCell ref="B6623:C6623"/>
    <mergeCell ref="D6623:E6623"/>
    <mergeCell ref="A6612:E6612"/>
    <mergeCell ref="D6613:E6613"/>
    <mergeCell ref="B6614:E6614"/>
    <mergeCell ref="B6615:E6615"/>
    <mergeCell ref="B6616:E6616"/>
    <mergeCell ref="B6617:E6617"/>
    <mergeCell ref="B6606:E6606"/>
    <mergeCell ref="B6607:E6607"/>
    <mergeCell ref="B6608:E6608"/>
    <mergeCell ref="A6609:E6609"/>
    <mergeCell ref="A6610:E6610"/>
    <mergeCell ref="A6611:E6611"/>
    <mergeCell ref="B6666:E6666"/>
    <mergeCell ref="B6667:E6667"/>
    <mergeCell ref="B6668:E6668"/>
    <mergeCell ref="A6669:E6669"/>
    <mergeCell ref="A6670:E6670"/>
    <mergeCell ref="A6671:E6671"/>
    <mergeCell ref="C6656:E6656"/>
    <mergeCell ref="A6661:E6661"/>
    <mergeCell ref="A6662:E6662"/>
    <mergeCell ref="B6663:E6663"/>
    <mergeCell ref="B6664:E6664"/>
    <mergeCell ref="D6665:E6665"/>
    <mergeCell ref="B6648:C6648"/>
    <mergeCell ref="D6648:E6648"/>
    <mergeCell ref="B6649:C6649"/>
    <mergeCell ref="D6649:E6649"/>
    <mergeCell ref="A6655:B6655"/>
    <mergeCell ref="C6655:E6655"/>
    <mergeCell ref="B6643:C6643"/>
    <mergeCell ref="D6643:E6643"/>
    <mergeCell ref="B6644:C6644"/>
    <mergeCell ref="D6644:E6644"/>
    <mergeCell ref="A6645:E6645"/>
    <mergeCell ref="B6647:C6647"/>
    <mergeCell ref="D6647:E6647"/>
    <mergeCell ref="B6637:C6637"/>
    <mergeCell ref="D6637:E6637"/>
    <mergeCell ref="B6638:C6638"/>
    <mergeCell ref="D6638:E6638"/>
    <mergeCell ref="A6640:E6640"/>
    <mergeCell ref="B6642:C6642"/>
    <mergeCell ref="D6642:E6642"/>
    <mergeCell ref="B6634:C6634"/>
    <mergeCell ref="D6634:E6634"/>
    <mergeCell ref="B6635:C6635"/>
    <mergeCell ref="D6635:E6635"/>
    <mergeCell ref="B6636:C6636"/>
    <mergeCell ref="D6636:E6636"/>
    <mergeCell ref="B6694:C6694"/>
    <mergeCell ref="D6694:E6694"/>
    <mergeCell ref="B6695:C6695"/>
    <mergeCell ref="D6695:E6695"/>
    <mergeCell ref="B6696:C6696"/>
    <mergeCell ref="D6696:E6696"/>
    <mergeCell ref="A6688:A6689"/>
    <mergeCell ref="B6688:C6688"/>
    <mergeCell ref="D6688:E6688"/>
    <mergeCell ref="B6689:C6689"/>
    <mergeCell ref="D6689:E6689"/>
    <mergeCell ref="A6691:A6692"/>
    <mergeCell ref="B6691:C6691"/>
    <mergeCell ref="D6691:E6691"/>
    <mergeCell ref="B6692:C6692"/>
    <mergeCell ref="D6692:E6692"/>
    <mergeCell ref="B6684:C6684"/>
    <mergeCell ref="D6684:E6684"/>
    <mergeCell ref="B6685:C6685"/>
    <mergeCell ref="D6685:E6685"/>
    <mergeCell ref="B6686:C6686"/>
    <mergeCell ref="D6686:E6686"/>
    <mergeCell ref="B6678:E6678"/>
    <mergeCell ref="B6679:E6679"/>
    <mergeCell ref="A6680:E6680"/>
    <mergeCell ref="A6681:E6681"/>
    <mergeCell ref="B6683:C6683"/>
    <mergeCell ref="D6683:E6683"/>
    <mergeCell ref="A6672:E6672"/>
    <mergeCell ref="D6673:E6673"/>
    <mergeCell ref="B6674:E6674"/>
    <mergeCell ref="B6675:E6675"/>
    <mergeCell ref="B6676:E6676"/>
    <mergeCell ref="B6677:E6677"/>
    <mergeCell ref="A6732:E6732"/>
    <mergeCell ref="D6733:E6733"/>
    <mergeCell ref="B6734:E6734"/>
    <mergeCell ref="B6735:E6735"/>
    <mergeCell ref="B6736:E6736"/>
    <mergeCell ref="B6737:E6737"/>
    <mergeCell ref="B6726:E6726"/>
    <mergeCell ref="B6727:E6727"/>
    <mergeCell ref="B6728:E6728"/>
    <mergeCell ref="A6729:E6729"/>
    <mergeCell ref="A6730:E6730"/>
    <mergeCell ref="A6731:E6731"/>
    <mergeCell ref="C6716:E6716"/>
    <mergeCell ref="A6721:E6721"/>
    <mergeCell ref="A6722:E6722"/>
    <mergeCell ref="B6723:E6723"/>
    <mergeCell ref="B6724:E6724"/>
    <mergeCell ref="D6725:E6725"/>
    <mergeCell ref="B6708:C6708"/>
    <mergeCell ref="D6708:E6708"/>
    <mergeCell ref="B6709:C6709"/>
    <mergeCell ref="D6709:E6709"/>
    <mergeCell ref="A6715:B6715"/>
    <mergeCell ref="C6715:E6715"/>
    <mergeCell ref="B6703:C6703"/>
    <mergeCell ref="D6703:E6703"/>
    <mergeCell ref="B6704:C6704"/>
    <mergeCell ref="D6704:E6704"/>
    <mergeCell ref="A6705:E6705"/>
    <mergeCell ref="B6707:C6707"/>
    <mergeCell ref="D6707:E6707"/>
    <mergeCell ref="B6697:C6697"/>
    <mergeCell ref="D6697:E6697"/>
    <mergeCell ref="B6698:C6698"/>
    <mergeCell ref="D6698:E6698"/>
    <mergeCell ref="A6700:E6700"/>
    <mergeCell ref="B6702:C6702"/>
    <mergeCell ref="D6702:E6702"/>
    <mergeCell ref="B6757:C6757"/>
    <mergeCell ref="D6757:E6757"/>
    <mergeCell ref="B6758:C6758"/>
    <mergeCell ref="D6758:E6758"/>
    <mergeCell ref="A6760:E6760"/>
    <mergeCell ref="B6762:C6762"/>
    <mergeCell ref="D6762:E6762"/>
    <mergeCell ref="B6754:C6754"/>
    <mergeCell ref="D6754:E6754"/>
    <mergeCell ref="B6755:C6755"/>
    <mergeCell ref="D6755:E6755"/>
    <mergeCell ref="B6756:C6756"/>
    <mergeCell ref="D6756:E6756"/>
    <mergeCell ref="A6748:A6749"/>
    <mergeCell ref="B6748:C6748"/>
    <mergeCell ref="D6748:E6748"/>
    <mergeCell ref="B6749:C6749"/>
    <mergeCell ref="D6749:E6749"/>
    <mergeCell ref="A6751:A6752"/>
    <mergeCell ref="B6751:C6751"/>
    <mergeCell ref="D6751:E6751"/>
    <mergeCell ref="B6752:C6752"/>
    <mergeCell ref="D6752:E6752"/>
    <mergeCell ref="B6744:C6744"/>
    <mergeCell ref="D6744:E6744"/>
    <mergeCell ref="B6745:C6745"/>
    <mergeCell ref="D6745:E6745"/>
    <mergeCell ref="B6746:C6746"/>
    <mergeCell ref="D6746:E6746"/>
    <mergeCell ref="B6738:E6738"/>
    <mergeCell ref="B6739:E6739"/>
    <mergeCell ref="A6740:E6740"/>
    <mergeCell ref="A6741:E6741"/>
    <mergeCell ref="B6743:C6743"/>
    <mergeCell ref="D6743:E6743"/>
    <mergeCell ref="B6798:E6798"/>
    <mergeCell ref="B6799:E6799"/>
    <mergeCell ref="A6800:E6800"/>
    <mergeCell ref="A6801:E6801"/>
    <mergeCell ref="B6803:C6803"/>
    <mergeCell ref="D6803:E6803"/>
    <mergeCell ref="A6792:E6792"/>
    <mergeCell ref="D6793:E6793"/>
    <mergeCell ref="B6794:E6794"/>
    <mergeCell ref="B6795:E6795"/>
    <mergeCell ref="B6796:E6796"/>
    <mergeCell ref="B6797:E6797"/>
    <mergeCell ref="B6786:E6786"/>
    <mergeCell ref="B6787:E6787"/>
    <mergeCell ref="B6788:E6788"/>
    <mergeCell ref="A6789:E6789"/>
    <mergeCell ref="A6790:E6790"/>
    <mergeCell ref="A6791:E6791"/>
    <mergeCell ref="C6776:E6776"/>
    <mergeCell ref="A6781:E6781"/>
    <mergeCell ref="A6782:E6782"/>
    <mergeCell ref="B6783:E6783"/>
    <mergeCell ref="B6784:E6784"/>
    <mergeCell ref="D6785:E6785"/>
    <mergeCell ref="B6768:C6768"/>
    <mergeCell ref="D6768:E6768"/>
    <mergeCell ref="B6769:C6769"/>
    <mergeCell ref="D6769:E6769"/>
    <mergeCell ref="A6775:B6775"/>
    <mergeCell ref="C6775:E6775"/>
    <mergeCell ref="B6763:C6763"/>
    <mergeCell ref="D6763:E6763"/>
    <mergeCell ref="B6764:C6764"/>
    <mergeCell ref="D6764:E6764"/>
    <mergeCell ref="A6765:E6765"/>
    <mergeCell ref="B6767:C6767"/>
    <mergeCell ref="D6767:E6767"/>
    <mergeCell ref="B6823:C6823"/>
    <mergeCell ref="D6823:E6823"/>
    <mergeCell ref="B6824:C6824"/>
    <mergeCell ref="D6824:E6824"/>
    <mergeCell ref="A6825:E6825"/>
    <mergeCell ref="B6827:C6827"/>
    <mergeCell ref="D6827:E6827"/>
    <mergeCell ref="B6817:C6817"/>
    <mergeCell ref="D6817:E6817"/>
    <mergeCell ref="B6818:C6818"/>
    <mergeCell ref="D6818:E6818"/>
    <mergeCell ref="A6820:E6820"/>
    <mergeCell ref="B6822:C6822"/>
    <mergeCell ref="D6822:E6822"/>
    <mergeCell ref="B6814:C6814"/>
    <mergeCell ref="D6814:E6814"/>
    <mergeCell ref="B6815:C6815"/>
    <mergeCell ref="D6815:E6815"/>
    <mergeCell ref="B6816:C6816"/>
    <mergeCell ref="D6816:E6816"/>
    <mergeCell ref="A6808:A6809"/>
    <mergeCell ref="B6808:C6808"/>
    <mergeCell ref="D6808:E6808"/>
    <mergeCell ref="B6809:C6809"/>
    <mergeCell ref="D6809:E6809"/>
    <mergeCell ref="A6811:A6812"/>
    <mergeCell ref="B6811:C6811"/>
    <mergeCell ref="D6811:E6811"/>
    <mergeCell ref="B6812:C6812"/>
    <mergeCell ref="D6812:E6812"/>
    <mergeCell ref="B6804:C6804"/>
    <mergeCell ref="D6804:E6804"/>
    <mergeCell ref="B6805:C6805"/>
    <mergeCell ref="D6805:E6805"/>
    <mergeCell ref="B6806:C6806"/>
    <mergeCell ref="D6806:E6806"/>
    <mergeCell ref="B6864:C6864"/>
    <mergeCell ref="D6864:E6864"/>
    <mergeCell ref="B6865:C6865"/>
    <mergeCell ref="D6865:E6865"/>
    <mergeCell ref="B6866:C6866"/>
    <mergeCell ref="D6866:E6866"/>
    <mergeCell ref="B6858:E6858"/>
    <mergeCell ref="B6859:E6859"/>
    <mergeCell ref="A6860:E6860"/>
    <mergeCell ref="A6861:E6861"/>
    <mergeCell ref="B6863:C6863"/>
    <mergeCell ref="D6863:E6863"/>
    <mergeCell ref="A6852:E6852"/>
    <mergeCell ref="D6853:E6853"/>
    <mergeCell ref="B6854:E6854"/>
    <mergeCell ref="B6855:E6855"/>
    <mergeCell ref="B6856:E6856"/>
    <mergeCell ref="B6857:E6857"/>
    <mergeCell ref="B6846:E6846"/>
    <mergeCell ref="B6847:E6847"/>
    <mergeCell ref="B6848:E6848"/>
    <mergeCell ref="A6849:E6849"/>
    <mergeCell ref="A6850:E6850"/>
    <mergeCell ref="A6851:E6851"/>
    <mergeCell ref="C6836:E6836"/>
    <mergeCell ref="A6841:E6841"/>
    <mergeCell ref="A6842:E6842"/>
    <mergeCell ref="B6843:E6843"/>
    <mergeCell ref="B6844:E6844"/>
    <mergeCell ref="D6845:E6845"/>
    <mergeCell ref="B6828:C6828"/>
    <mergeCell ref="D6828:E6828"/>
    <mergeCell ref="B6829:C6829"/>
    <mergeCell ref="D6829:E6829"/>
    <mergeCell ref="A6835:B6835"/>
    <mergeCell ref="C6835:E6835"/>
    <mergeCell ref="C6896:E6896"/>
    <mergeCell ref="A6901:E6901"/>
    <mergeCell ref="A6902:E6902"/>
    <mergeCell ref="B6903:E6903"/>
    <mergeCell ref="B6904:E6904"/>
    <mergeCell ref="D6905:E6905"/>
    <mergeCell ref="B6888:C6888"/>
    <mergeCell ref="D6888:E6888"/>
    <mergeCell ref="B6889:C6889"/>
    <mergeCell ref="D6889:E6889"/>
    <mergeCell ref="A6895:B6895"/>
    <mergeCell ref="C6895:E6895"/>
    <mergeCell ref="B6883:C6883"/>
    <mergeCell ref="D6883:E6883"/>
    <mergeCell ref="B6884:C6884"/>
    <mergeCell ref="D6884:E6884"/>
    <mergeCell ref="A6885:E6885"/>
    <mergeCell ref="B6887:C6887"/>
    <mergeCell ref="D6887:E6887"/>
    <mergeCell ref="B6877:C6877"/>
    <mergeCell ref="D6877:E6877"/>
    <mergeCell ref="B6878:C6878"/>
    <mergeCell ref="D6878:E6878"/>
    <mergeCell ref="A6880:E6880"/>
    <mergeCell ref="B6882:C6882"/>
    <mergeCell ref="D6882:E6882"/>
    <mergeCell ref="B6874:C6874"/>
    <mergeCell ref="D6874:E6874"/>
    <mergeCell ref="B6875:C6875"/>
    <mergeCell ref="D6875:E6875"/>
    <mergeCell ref="B6876:C6876"/>
    <mergeCell ref="D6876:E6876"/>
    <mergeCell ref="A6868:A6869"/>
    <mergeCell ref="B6868:C6868"/>
    <mergeCell ref="D6868:E6868"/>
    <mergeCell ref="B6869:C6869"/>
    <mergeCell ref="D6869:E6869"/>
    <mergeCell ref="A6871:A6872"/>
    <mergeCell ref="B6871:C6871"/>
    <mergeCell ref="D6871:E6871"/>
    <mergeCell ref="B6872:C6872"/>
    <mergeCell ref="D6872:E6872"/>
    <mergeCell ref="A6928:A6929"/>
    <mergeCell ref="B6928:C6928"/>
    <mergeCell ref="D6928:E6928"/>
    <mergeCell ref="B6929:C6929"/>
    <mergeCell ref="D6929:E6929"/>
    <mergeCell ref="A6931:A6932"/>
    <mergeCell ref="B6931:C6931"/>
    <mergeCell ref="D6931:E6931"/>
    <mergeCell ref="B6932:C6932"/>
    <mergeCell ref="D6932:E6932"/>
    <mergeCell ref="B6924:C6924"/>
    <mergeCell ref="D6924:E6924"/>
    <mergeCell ref="B6925:C6925"/>
    <mergeCell ref="D6925:E6925"/>
    <mergeCell ref="B6926:C6926"/>
    <mergeCell ref="D6926:E6926"/>
    <mergeCell ref="B6918:E6918"/>
    <mergeCell ref="B6919:E6919"/>
    <mergeCell ref="A6920:E6920"/>
    <mergeCell ref="A6921:E6921"/>
    <mergeCell ref="B6923:C6923"/>
    <mergeCell ref="D6923:E6923"/>
    <mergeCell ref="A6912:E6912"/>
    <mergeCell ref="D6913:E6913"/>
    <mergeCell ref="B6914:E6914"/>
    <mergeCell ref="B6915:E6915"/>
    <mergeCell ref="B6916:E6916"/>
    <mergeCell ref="B6917:E6917"/>
    <mergeCell ref="B6906:E6906"/>
    <mergeCell ref="B6907:E6907"/>
    <mergeCell ref="B6908:E6908"/>
    <mergeCell ref="A6909:E6909"/>
    <mergeCell ref="A6910:E6910"/>
    <mergeCell ref="A6911:E6911"/>
    <mergeCell ref="B6966:E6966"/>
    <mergeCell ref="B6967:E6967"/>
    <mergeCell ref="B6968:E6968"/>
    <mergeCell ref="A6969:E6969"/>
    <mergeCell ref="A6970:E6970"/>
    <mergeCell ref="A6971:E6971"/>
    <mergeCell ref="C6956:E6956"/>
    <mergeCell ref="A6961:E6961"/>
    <mergeCell ref="A6962:E6962"/>
    <mergeCell ref="B6963:E6963"/>
    <mergeCell ref="B6964:E6964"/>
    <mergeCell ref="D6965:E6965"/>
    <mergeCell ref="B6948:C6948"/>
    <mergeCell ref="D6948:E6948"/>
    <mergeCell ref="B6949:C6949"/>
    <mergeCell ref="D6949:E6949"/>
    <mergeCell ref="A6955:B6955"/>
    <mergeCell ref="C6955:E6955"/>
    <mergeCell ref="B6943:C6943"/>
    <mergeCell ref="D6943:E6943"/>
    <mergeCell ref="B6944:C6944"/>
    <mergeCell ref="D6944:E6944"/>
    <mergeCell ref="A6945:E6945"/>
    <mergeCell ref="B6947:C6947"/>
    <mergeCell ref="D6947:E6947"/>
    <mergeCell ref="B6937:C6937"/>
    <mergeCell ref="D6937:E6937"/>
    <mergeCell ref="B6938:C6938"/>
    <mergeCell ref="D6938:E6938"/>
    <mergeCell ref="A6940:E6940"/>
    <mergeCell ref="B6942:C6942"/>
    <mergeCell ref="D6942:E6942"/>
    <mergeCell ref="B6934:C6934"/>
    <mergeCell ref="D6934:E6934"/>
    <mergeCell ref="B6935:C6935"/>
    <mergeCell ref="D6935:E6935"/>
    <mergeCell ref="B6936:C6936"/>
    <mergeCell ref="D6936:E6936"/>
    <mergeCell ref="B6994:C6994"/>
    <mergeCell ref="D6994:E6994"/>
    <mergeCell ref="B6995:C6995"/>
    <mergeCell ref="D6995:E6995"/>
    <mergeCell ref="B6996:C6996"/>
    <mergeCell ref="D6996:E6996"/>
    <mergeCell ref="A6988:A6989"/>
    <mergeCell ref="B6988:C6988"/>
    <mergeCell ref="D6988:E6988"/>
    <mergeCell ref="B6989:C6989"/>
    <mergeCell ref="D6989:E6989"/>
    <mergeCell ref="A6991:A6992"/>
    <mergeCell ref="B6991:C6991"/>
    <mergeCell ref="D6991:E6991"/>
    <mergeCell ref="B6992:C6992"/>
    <mergeCell ref="D6992:E6992"/>
    <mergeCell ref="B6984:C6984"/>
    <mergeCell ref="D6984:E6984"/>
    <mergeCell ref="B6985:C6985"/>
    <mergeCell ref="D6985:E6985"/>
    <mergeCell ref="B6986:C6986"/>
    <mergeCell ref="D6986:E6986"/>
    <mergeCell ref="B6978:E6978"/>
    <mergeCell ref="B6979:E6979"/>
    <mergeCell ref="A6980:E6980"/>
    <mergeCell ref="A6981:E6981"/>
    <mergeCell ref="B6983:C6983"/>
    <mergeCell ref="D6983:E6983"/>
    <mergeCell ref="A6972:E6972"/>
    <mergeCell ref="D6973:E6973"/>
    <mergeCell ref="B6974:E6974"/>
    <mergeCell ref="B6975:E6975"/>
    <mergeCell ref="B6976:E6976"/>
    <mergeCell ref="B6977:E6977"/>
    <mergeCell ref="A7032:E7032"/>
    <mergeCell ref="D7033:E7033"/>
    <mergeCell ref="B7034:E7034"/>
    <mergeCell ref="B7035:E7035"/>
    <mergeCell ref="B7036:E7036"/>
    <mergeCell ref="B7037:E7037"/>
    <mergeCell ref="B7026:E7026"/>
    <mergeCell ref="B7027:E7027"/>
    <mergeCell ref="B7028:E7028"/>
    <mergeCell ref="A7029:E7029"/>
    <mergeCell ref="A7030:E7030"/>
    <mergeCell ref="A7031:E7031"/>
    <mergeCell ref="C7016:E7016"/>
    <mergeCell ref="A7021:E7021"/>
    <mergeCell ref="A7022:E7022"/>
    <mergeCell ref="B7023:E7023"/>
    <mergeCell ref="B7024:E7024"/>
    <mergeCell ref="D7025:E7025"/>
    <mergeCell ref="B7008:C7008"/>
    <mergeCell ref="D7008:E7008"/>
    <mergeCell ref="B7009:C7009"/>
    <mergeCell ref="D7009:E7009"/>
    <mergeCell ref="A7015:B7015"/>
    <mergeCell ref="C7015:E7015"/>
    <mergeCell ref="B7003:C7003"/>
    <mergeCell ref="D7003:E7003"/>
    <mergeCell ref="B7004:C7004"/>
    <mergeCell ref="D7004:E7004"/>
    <mergeCell ref="A7005:E7005"/>
    <mergeCell ref="B7007:C7007"/>
    <mergeCell ref="D7007:E7007"/>
    <mergeCell ref="B6997:C6997"/>
    <mergeCell ref="D6997:E6997"/>
    <mergeCell ref="B6998:C6998"/>
    <mergeCell ref="D6998:E6998"/>
    <mergeCell ref="A7000:E7000"/>
    <mergeCell ref="B7002:C7002"/>
    <mergeCell ref="D7002:E7002"/>
    <mergeCell ref="B7057:C7057"/>
    <mergeCell ref="D7057:E7057"/>
    <mergeCell ref="B7058:C7058"/>
    <mergeCell ref="D7058:E7058"/>
    <mergeCell ref="A7060:E7060"/>
    <mergeCell ref="B7062:C7062"/>
    <mergeCell ref="D7062:E7062"/>
    <mergeCell ref="B7054:C7054"/>
    <mergeCell ref="D7054:E7054"/>
    <mergeCell ref="B7055:C7055"/>
    <mergeCell ref="D7055:E7055"/>
    <mergeCell ref="B7056:C7056"/>
    <mergeCell ref="D7056:E7056"/>
    <mergeCell ref="A7048:A7049"/>
    <mergeCell ref="B7048:C7048"/>
    <mergeCell ref="D7048:E7048"/>
    <mergeCell ref="B7049:C7049"/>
    <mergeCell ref="D7049:E7049"/>
    <mergeCell ref="A7051:A7052"/>
    <mergeCell ref="B7051:C7051"/>
    <mergeCell ref="D7051:E7051"/>
    <mergeCell ref="B7052:C7052"/>
    <mergeCell ref="D7052:E7052"/>
    <mergeCell ref="B7044:C7044"/>
    <mergeCell ref="D7044:E7044"/>
    <mergeCell ref="B7045:C7045"/>
    <mergeCell ref="D7045:E7045"/>
    <mergeCell ref="B7046:C7046"/>
    <mergeCell ref="D7046:E7046"/>
    <mergeCell ref="B7038:E7038"/>
    <mergeCell ref="B7039:E7039"/>
    <mergeCell ref="A7040:E7040"/>
    <mergeCell ref="A7041:E7041"/>
    <mergeCell ref="B7043:C7043"/>
    <mergeCell ref="D7043:E7043"/>
    <mergeCell ref="B7098:E7098"/>
    <mergeCell ref="B7099:E7099"/>
    <mergeCell ref="A7100:E7100"/>
    <mergeCell ref="A7101:E7101"/>
    <mergeCell ref="B7103:C7103"/>
    <mergeCell ref="D7103:E7103"/>
    <mergeCell ref="A7092:E7092"/>
    <mergeCell ref="D7093:E7093"/>
    <mergeCell ref="B7094:E7094"/>
    <mergeCell ref="B7095:E7095"/>
    <mergeCell ref="B7096:E7096"/>
    <mergeCell ref="B7097:E7097"/>
    <mergeCell ref="B7086:E7086"/>
    <mergeCell ref="B7087:E7087"/>
    <mergeCell ref="B7088:E7088"/>
    <mergeCell ref="A7089:E7089"/>
    <mergeCell ref="A7090:E7090"/>
    <mergeCell ref="A7091:E7091"/>
    <mergeCell ref="C7076:E7076"/>
    <mergeCell ref="A7081:E7081"/>
    <mergeCell ref="A7082:E7082"/>
    <mergeCell ref="B7083:E7083"/>
    <mergeCell ref="B7084:E7084"/>
    <mergeCell ref="D7085:E7085"/>
    <mergeCell ref="B7068:C7068"/>
    <mergeCell ref="D7068:E7068"/>
    <mergeCell ref="B7069:C7069"/>
    <mergeCell ref="D7069:E7069"/>
    <mergeCell ref="A7075:B7075"/>
    <mergeCell ref="C7075:E7075"/>
    <mergeCell ref="B7063:C7063"/>
    <mergeCell ref="D7063:E7063"/>
    <mergeCell ref="B7064:C7064"/>
    <mergeCell ref="D7064:E7064"/>
    <mergeCell ref="A7065:E7065"/>
    <mergeCell ref="B7067:C7067"/>
    <mergeCell ref="D7067:E7067"/>
    <mergeCell ref="B7123:C7123"/>
    <mergeCell ref="D7123:E7123"/>
    <mergeCell ref="B7124:C7124"/>
    <mergeCell ref="D7124:E7124"/>
    <mergeCell ref="A7125:E7125"/>
    <mergeCell ref="B7127:C7127"/>
    <mergeCell ref="D7127:E7127"/>
    <mergeCell ref="B7117:C7117"/>
    <mergeCell ref="D7117:E7117"/>
    <mergeCell ref="B7118:C7118"/>
    <mergeCell ref="D7118:E7118"/>
    <mergeCell ref="A7120:E7120"/>
    <mergeCell ref="B7122:C7122"/>
    <mergeCell ref="D7122:E7122"/>
    <mergeCell ref="B7114:C7114"/>
    <mergeCell ref="D7114:E7114"/>
    <mergeCell ref="B7115:C7115"/>
    <mergeCell ref="D7115:E7115"/>
    <mergeCell ref="B7116:C7116"/>
    <mergeCell ref="D7116:E7116"/>
    <mergeCell ref="A7108:A7109"/>
    <mergeCell ref="B7108:C7108"/>
    <mergeCell ref="D7108:E7108"/>
    <mergeCell ref="B7109:C7109"/>
    <mergeCell ref="D7109:E7109"/>
    <mergeCell ref="A7111:A7112"/>
    <mergeCell ref="B7111:C7111"/>
    <mergeCell ref="D7111:E7111"/>
    <mergeCell ref="B7112:C7112"/>
    <mergeCell ref="D7112:E7112"/>
    <mergeCell ref="B7104:C7104"/>
    <mergeCell ref="D7104:E7104"/>
    <mergeCell ref="B7105:C7105"/>
    <mergeCell ref="D7105:E7105"/>
    <mergeCell ref="B7106:C7106"/>
    <mergeCell ref="D7106:E7106"/>
    <mergeCell ref="B7164:C7164"/>
    <mergeCell ref="D7164:E7164"/>
    <mergeCell ref="B7165:C7165"/>
    <mergeCell ref="D7165:E7165"/>
    <mergeCell ref="B7166:C7166"/>
    <mergeCell ref="D7166:E7166"/>
    <mergeCell ref="B7158:E7158"/>
    <mergeCell ref="B7159:E7159"/>
    <mergeCell ref="A7160:E7160"/>
    <mergeCell ref="A7161:E7161"/>
    <mergeCell ref="B7163:C7163"/>
    <mergeCell ref="D7163:E7163"/>
    <mergeCell ref="A7152:E7152"/>
    <mergeCell ref="D7153:E7153"/>
    <mergeCell ref="B7154:E7154"/>
    <mergeCell ref="B7155:E7155"/>
    <mergeCell ref="B7156:E7156"/>
    <mergeCell ref="B7157:E7157"/>
    <mergeCell ref="B7146:E7146"/>
    <mergeCell ref="B7147:E7147"/>
    <mergeCell ref="B7148:E7148"/>
    <mergeCell ref="A7149:E7149"/>
    <mergeCell ref="A7150:E7150"/>
    <mergeCell ref="A7151:E7151"/>
    <mergeCell ref="C7136:E7136"/>
    <mergeCell ref="A7141:E7141"/>
    <mergeCell ref="A7142:E7142"/>
    <mergeCell ref="B7143:E7143"/>
    <mergeCell ref="B7144:E7144"/>
    <mergeCell ref="D7145:E7145"/>
    <mergeCell ref="B7128:C7128"/>
    <mergeCell ref="D7128:E7128"/>
    <mergeCell ref="B7129:C7129"/>
    <mergeCell ref="D7129:E7129"/>
    <mergeCell ref="A7135:B7135"/>
    <mergeCell ref="C7135:E7135"/>
    <mergeCell ref="C7196:E7196"/>
    <mergeCell ref="A7201:E7201"/>
    <mergeCell ref="A7202:E7202"/>
    <mergeCell ref="B7203:E7203"/>
    <mergeCell ref="B7204:E7204"/>
    <mergeCell ref="D7205:E7205"/>
    <mergeCell ref="B7188:C7188"/>
    <mergeCell ref="D7188:E7188"/>
    <mergeCell ref="B7189:C7189"/>
    <mergeCell ref="D7189:E7189"/>
    <mergeCell ref="A7195:B7195"/>
    <mergeCell ref="C7195:E7195"/>
    <mergeCell ref="B7183:C7183"/>
    <mergeCell ref="D7183:E7183"/>
    <mergeCell ref="B7184:C7184"/>
    <mergeCell ref="D7184:E7184"/>
    <mergeCell ref="A7185:E7185"/>
    <mergeCell ref="B7187:C7187"/>
    <mergeCell ref="D7187:E7187"/>
    <mergeCell ref="B7177:C7177"/>
    <mergeCell ref="D7177:E7177"/>
    <mergeCell ref="B7178:C7178"/>
    <mergeCell ref="D7178:E7178"/>
    <mergeCell ref="A7180:E7180"/>
    <mergeCell ref="B7182:C7182"/>
    <mergeCell ref="D7182:E7182"/>
    <mergeCell ref="B7174:C7174"/>
    <mergeCell ref="D7174:E7174"/>
    <mergeCell ref="B7175:C7175"/>
    <mergeCell ref="D7175:E7175"/>
    <mergeCell ref="B7176:C7176"/>
    <mergeCell ref="D7176:E7176"/>
    <mergeCell ref="A7168:A7169"/>
    <mergeCell ref="B7168:C7168"/>
    <mergeCell ref="D7168:E7168"/>
    <mergeCell ref="B7169:C7169"/>
    <mergeCell ref="D7169:E7169"/>
    <mergeCell ref="A7171:A7172"/>
    <mergeCell ref="B7171:C7171"/>
    <mergeCell ref="D7171:E7171"/>
    <mergeCell ref="B7172:C7172"/>
    <mergeCell ref="D7172:E7172"/>
    <mergeCell ref="A7228:A7229"/>
    <mergeCell ref="B7228:C7228"/>
    <mergeCell ref="D7228:E7228"/>
    <mergeCell ref="B7229:C7229"/>
    <mergeCell ref="D7229:E7229"/>
    <mergeCell ref="A7231:A7232"/>
    <mergeCell ref="B7231:C7231"/>
    <mergeCell ref="D7231:E7231"/>
    <mergeCell ref="B7232:C7232"/>
    <mergeCell ref="D7232:E7232"/>
    <mergeCell ref="B7224:C7224"/>
    <mergeCell ref="D7224:E7224"/>
    <mergeCell ref="B7225:C7225"/>
    <mergeCell ref="D7225:E7225"/>
    <mergeCell ref="B7226:C7226"/>
    <mergeCell ref="D7226:E7226"/>
    <mergeCell ref="B7218:E7218"/>
    <mergeCell ref="B7219:E7219"/>
    <mergeCell ref="A7220:E7220"/>
    <mergeCell ref="A7221:E7221"/>
    <mergeCell ref="B7223:C7223"/>
    <mergeCell ref="D7223:E7223"/>
    <mergeCell ref="A7212:E7212"/>
    <mergeCell ref="D7213:E7213"/>
    <mergeCell ref="B7214:E7214"/>
    <mergeCell ref="B7215:E7215"/>
    <mergeCell ref="B7216:E7216"/>
    <mergeCell ref="B7217:E7217"/>
    <mergeCell ref="B7206:E7206"/>
    <mergeCell ref="B7207:E7207"/>
    <mergeCell ref="B7208:E7208"/>
    <mergeCell ref="A7209:E7209"/>
    <mergeCell ref="A7210:E7210"/>
    <mergeCell ref="A7211:E7211"/>
    <mergeCell ref="B7266:E7266"/>
    <mergeCell ref="B7267:E7267"/>
    <mergeCell ref="B7268:E7268"/>
    <mergeCell ref="A7269:E7269"/>
    <mergeCell ref="A7270:E7270"/>
    <mergeCell ref="A7271:E7271"/>
    <mergeCell ref="C7256:E7256"/>
    <mergeCell ref="A7261:E7261"/>
    <mergeCell ref="A7262:E7262"/>
    <mergeCell ref="B7263:E7263"/>
    <mergeCell ref="B7264:E7264"/>
    <mergeCell ref="D7265:E7265"/>
    <mergeCell ref="B7248:C7248"/>
    <mergeCell ref="D7248:E7248"/>
    <mergeCell ref="B7249:C7249"/>
    <mergeCell ref="D7249:E7249"/>
    <mergeCell ref="A7255:B7255"/>
    <mergeCell ref="C7255:E7255"/>
    <mergeCell ref="B7243:C7243"/>
    <mergeCell ref="D7243:E7243"/>
    <mergeCell ref="B7244:C7244"/>
    <mergeCell ref="D7244:E7244"/>
    <mergeCell ref="A7245:E7245"/>
    <mergeCell ref="B7247:C7247"/>
    <mergeCell ref="D7247:E7247"/>
    <mergeCell ref="B7237:C7237"/>
    <mergeCell ref="D7237:E7237"/>
    <mergeCell ref="B7238:C7238"/>
    <mergeCell ref="D7238:E7238"/>
    <mergeCell ref="A7240:E7240"/>
    <mergeCell ref="B7242:C7242"/>
    <mergeCell ref="D7242:E7242"/>
    <mergeCell ref="B7234:C7234"/>
    <mergeCell ref="D7234:E7234"/>
    <mergeCell ref="B7235:C7235"/>
    <mergeCell ref="D7235:E7235"/>
    <mergeCell ref="B7236:C7236"/>
    <mergeCell ref="D7236:E7236"/>
    <mergeCell ref="B7294:C7294"/>
    <mergeCell ref="D7294:E7294"/>
    <mergeCell ref="B7295:C7295"/>
    <mergeCell ref="D7295:E7295"/>
    <mergeCell ref="B7296:C7296"/>
    <mergeCell ref="D7296:E7296"/>
    <mergeCell ref="A7288:A7289"/>
    <mergeCell ref="B7288:C7288"/>
    <mergeCell ref="D7288:E7288"/>
    <mergeCell ref="B7289:C7289"/>
    <mergeCell ref="D7289:E7289"/>
    <mergeCell ref="A7291:A7292"/>
    <mergeCell ref="B7291:C7291"/>
    <mergeCell ref="D7291:E7291"/>
    <mergeCell ref="B7292:C7292"/>
    <mergeCell ref="D7292:E7292"/>
    <mergeCell ref="B7284:C7284"/>
    <mergeCell ref="D7284:E7284"/>
    <mergeCell ref="B7285:C7285"/>
    <mergeCell ref="D7285:E7285"/>
    <mergeCell ref="B7286:C7286"/>
    <mergeCell ref="D7286:E7286"/>
    <mergeCell ref="B7278:E7278"/>
    <mergeCell ref="B7279:E7279"/>
    <mergeCell ref="A7280:E7280"/>
    <mergeCell ref="A7281:E7281"/>
    <mergeCell ref="B7283:C7283"/>
    <mergeCell ref="D7283:E7283"/>
    <mergeCell ref="A7272:E7272"/>
    <mergeCell ref="D7273:E7273"/>
    <mergeCell ref="B7274:E7274"/>
    <mergeCell ref="B7275:E7275"/>
    <mergeCell ref="B7276:E7276"/>
    <mergeCell ref="B7277:E7277"/>
    <mergeCell ref="A7332:E7332"/>
    <mergeCell ref="D7333:E7333"/>
    <mergeCell ref="B7334:E7334"/>
    <mergeCell ref="B7335:E7335"/>
    <mergeCell ref="B7336:E7336"/>
    <mergeCell ref="B7337:E7337"/>
    <mergeCell ref="B7326:E7326"/>
    <mergeCell ref="B7327:E7327"/>
    <mergeCell ref="B7328:E7328"/>
    <mergeCell ref="A7329:E7329"/>
    <mergeCell ref="A7330:E7330"/>
    <mergeCell ref="A7331:E7331"/>
    <mergeCell ref="C7316:E7316"/>
    <mergeCell ref="A7321:E7321"/>
    <mergeCell ref="A7322:E7322"/>
    <mergeCell ref="B7323:E7323"/>
    <mergeCell ref="B7324:E7324"/>
    <mergeCell ref="D7325:E7325"/>
    <mergeCell ref="B7308:C7308"/>
    <mergeCell ref="D7308:E7308"/>
    <mergeCell ref="B7309:C7309"/>
    <mergeCell ref="D7309:E7309"/>
    <mergeCell ref="A7315:B7315"/>
    <mergeCell ref="C7315:E7315"/>
    <mergeCell ref="B7303:C7303"/>
    <mergeCell ref="D7303:E7303"/>
    <mergeCell ref="B7304:C7304"/>
    <mergeCell ref="D7304:E7304"/>
    <mergeCell ref="A7305:E7305"/>
    <mergeCell ref="B7307:C7307"/>
    <mergeCell ref="D7307:E7307"/>
    <mergeCell ref="B7297:C7297"/>
    <mergeCell ref="D7297:E7297"/>
    <mergeCell ref="B7298:C7298"/>
    <mergeCell ref="D7298:E7298"/>
    <mergeCell ref="A7300:E7300"/>
    <mergeCell ref="B7302:C7302"/>
    <mergeCell ref="D7302:E7302"/>
    <mergeCell ref="B7357:C7357"/>
    <mergeCell ref="D7357:E7357"/>
    <mergeCell ref="B7358:C7358"/>
    <mergeCell ref="D7358:E7358"/>
    <mergeCell ref="A7360:E7360"/>
    <mergeCell ref="B7362:C7362"/>
    <mergeCell ref="D7362:E7362"/>
    <mergeCell ref="B7354:C7354"/>
    <mergeCell ref="D7354:E7354"/>
    <mergeCell ref="B7355:C7355"/>
    <mergeCell ref="D7355:E7355"/>
    <mergeCell ref="B7356:C7356"/>
    <mergeCell ref="D7356:E7356"/>
    <mergeCell ref="A7348:A7349"/>
    <mergeCell ref="B7348:C7348"/>
    <mergeCell ref="D7348:E7348"/>
    <mergeCell ref="B7349:C7349"/>
    <mergeCell ref="D7349:E7349"/>
    <mergeCell ref="A7351:A7352"/>
    <mergeCell ref="B7351:C7351"/>
    <mergeCell ref="D7351:E7351"/>
    <mergeCell ref="B7352:C7352"/>
    <mergeCell ref="D7352:E7352"/>
    <mergeCell ref="B7344:C7344"/>
    <mergeCell ref="D7344:E7344"/>
    <mergeCell ref="B7345:C7345"/>
    <mergeCell ref="D7345:E7345"/>
    <mergeCell ref="B7346:C7346"/>
    <mergeCell ref="D7346:E7346"/>
    <mergeCell ref="B7338:E7338"/>
    <mergeCell ref="B7339:E7339"/>
    <mergeCell ref="A7340:E7340"/>
    <mergeCell ref="A7341:E7341"/>
    <mergeCell ref="B7343:C7343"/>
    <mergeCell ref="D7343:E7343"/>
    <mergeCell ref="B7398:E7398"/>
    <mergeCell ref="B7399:E7399"/>
    <mergeCell ref="A7400:E7400"/>
    <mergeCell ref="A7401:E7401"/>
    <mergeCell ref="B7403:C7403"/>
    <mergeCell ref="D7403:E7403"/>
    <mergeCell ref="A7392:E7392"/>
    <mergeCell ref="D7393:E7393"/>
    <mergeCell ref="B7394:E7394"/>
    <mergeCell ref="B7395:E7395"/>
    <mergeCell ref="B7396:E7396"/>
    <mergeCell ref="B7397:E7397"/>
    <mergeCell ref="B7386:E7386"/>
    <mergeCell ref="B7387:E7387"/>
    <mergeCell ref="B7388:E7388"/>
    <mergeCell ref="A7389:E7389"/>
    <mergeCell ref="A7390:E7390"/>
    <mergeCell ref="A7391:E7391"/>
    <mergeCell ref="C7376:E7376"/>
    <mergeCell ref="A7381:E7381"/>
    <mergeCell ref="A7382:E7382"/>
    <mergeCell ref="B7383:E7383"/>
    <mergeCell ref="B7384:E7384"/>
    <mergeCell ref="D7385:E7385"/>
    <mergeCell ref="B7368:C7368"/>
    <mergeCell ref="D7368:E7368"/>
    <mergeCell ref="B7369:C7369"/>
    <mergeCell ref="D7369:E7369"/>
    <mergeCell ref="A7375:B7375"/>
    <mergeCell ref="C7375:E7375"/>
    <mergeCell ref="B7363:C7363"/>
    <mergeCell ref="D7363:E7363"/>
    <mergeCell ref="B7364:C7364"/>
    <mergeCell ref="D7364:E7364"/>
    <mergeCell ref="A7365:E7365"/>
    <mergeCell ref="B7367:C7367"/>
    <mergeCell ref="D7367:E7367"/>
    <mergeCell ref="B7423:C7423"/>
    <mergeCell ref="D7423:E7423"/>
    <mergeCell ref="B7424:C7424"/>
    <mergeCell ref="D7424:E7424"/>
    <mergeCell ref="A7425:E7425"/>
    <mergeCell ref="B7427:C7427"/>
    <mergeCell ref="D7427:E7427"/>
    <mergeCell ref="B7417:C7417"/>
    <mergeCell ref="D7417:E7417"/>
    <mergeCell ref="B7418:C7418"/>
    <mergeCell ref="D7418:E7418"/>
    <mergeCell ref="A7420:E7420"/>
    <mergeCell ref="B7422:C7422"/>
    <mergeCell ref="D7422:E7422"/>
    <mergeCell ref="B7414:C7414"/>
    <mergeCell ref="D7414:E7414"/>
    <mergeCell ref="B7415:C7415"/>
    <mergeCell ref="D7415:E7415"/>
    <mergeCell ref="B7416:C7416"/>
    <mergeCell ref="D7416:E7416"/>
    <mergeCell ref="A7408:A7409"/>
    <mergeCell ref="B7408:C7408"/>
    <mergeCell ref="D7408:E7408"/>
    <mergeCell ref="B7409:C7409"/>
    <mergeCell ref="D7409:E7409"/>
    <mergeCell ref="A7411:A7412"/>
    <mergeCell ref="B7411:C7411"/>
    <mergeCell ref="D7411:E7411"/>
    <mergeCell ref="B7412:C7412"/>
    <mergeCell ref="D7412:E7412"/>
    <mergeCell ref="B7404:C7404"/>
    <mergeCell ref="D7404:E7404"/>
    <mergeCell ref="B7405:C7405"/>
    <mergeCell ref="D7405:E7405"/>
    <mergeCell ref="B7406:C7406"/>
    <mergeCell ref="D7406:E7406"/>
    <mergeCell ref="B7464:C7464"/>
    <mergeCell ref="D7464:E7464"/>
    <mergeCell ref="B7465:C7465"/>
    <mergeCell ref="D7465:E7465"/>
    <mergeCell ref="B7466:C7466"/>
    <mergeCell ref="D7466:E7466"/>
    <mergeCell ref="B7458:E7458"/>
    <mergeCell ref="B7459:E7459"/>
    <mergeCell ref="A7460:E7460"/>
    <mergeCell ref="A7461:E7461"/>
    <mergeCell ref="B7463:C7463"/>
    <mergeCell ref="D7463:E7463"/>
    <mergeCell ref="A7452:E7452"/>
    <mergeCell ref="D7453:E7453"/>
    <mergeCell ref="B7454:E7454"/>
    <mergeCell ref="B7455:E7455"/>
    <mergeCell ref="B7456:E7456"/>
    <mergeCell ref="B7457:E7457"/>
    <mergeCell ref="B7446:E7446"/>
    <mergeCell ref="B7447:E7447"/>
    <mergeCell ref="B7448:E7448"/>
    <mergeCell ref="A7449:E7449"/>
    <mergeCell ref="A7450:E7450"/>
    <mergeCell ref="A7451:E7451"/>
    <mergeCell ref="C7436:E7436"/>
    <mergeCell ref="A7441:E7441"/>
    <mergeCell ref="A7442:E7442"/>
    <mergeCell ref="B7443:E7443"/>
    <mergeCell ref="B7444:E7444"/>
    <mergeCell ref="D7445:E7445"/>
    <mergeCell ref="B7428:C7428"/>
    <mergeCell ref="D7428:E7428"/>
    <mergeCell ref="B7429:C7429"/>
    <mergeCell ref="D7429:E7429"/>
    <mergeCell ref="A7435:B7435"/>
    <mergeCell ref="C7435:E7435"/>
    <mergeCell ref="C7496:E7496"/>
    <mergeCell ref="A7501:E7501"/>
    <mergeCell ref="A7502:E7502"/>
    <mergeCell ref="B7503:E7503"/>
    <mergeCell ref="B7504:E7504"/>
    <mergeCell ref="D7505:E7505"/>
    <mergeCell ref="B7488:C7488"/>
    <mergeCell ref="D7488:E7488"/>
    <mergeCell ref="B7489:C7489"/>
    <mergeCell ref="D7489:E7489"/>
    <mergeCell ref="A7495:B7495"/>
    <mergeCell ref="C7495:E7495"/>
    <mergeCell ref="B7483:C7483"/>
    <mergeCell ref="D7483:E7483"/>
    <mergeCell ref="B7484:C7484"/>
    <mergeCell ref="D7484:E7484"/>
    <mergeCell ref="A7485:E7485"/>
    <mergeCell ref="B7487:C7487"/>
    <mergeCell ref="D7487:E7487"/>
    <mergeCell ref="B7477:C7477"/>
    <mergeCell ref="D7477:E7477"/>
    <mergeCell ref="B7478:C7478"/>
    <mergeCell ref="D7478:E7478"/>
    <mergeCell ref="A7480:E7480"/>
    <mergeCell ref="B7482:C7482"/>
    <mergeCell ref="D7482:E7482"/>
    <mergeCell ref="B7474:C7474"/>
    <mergeCell ref="D7474:E7474"/>
    <mergeCell ref="B7475:C7475"/>
    <mergeCell ref="D7475:E7475"/>
    <mergeCell ref="B7476:C7476"/>
    <mergeCell ref="D7476:E7476"/>
    <mergeCell ref="A7468:A7469"/>
    <mergeCell ref="B7468:C7468"/>
    <mergeCell ref="D7468:E7468"/>
    <mergeCell ref="B7469:C7469"/>
    <mergeCell ref="D7469:E7469"/>
    <mergeCell ref="A7471:A7472"/>
    <mergeCell ref="B7471:C7471"/>
    <mergeCell ref="D7471:E7471"/>
    <mergeCell ref="B7472:C7472"/>
    <mergeCell ref="D7472:E7472"/>
    <mergeCell ref="A7528:A7529"/>
    <mergeCell ref="B7528:C7528"/>
    <mergeCell ref="D7528:E7528"/>
    <mergeCell ref="B7529:C7529"/>
    <mergeCell ref="D7529:E7529"/>
    <mergeCell ref="A7531:A7532"/>
    <mergeCell ref="B7531:C7531"/>
    <mergeCell ref="D7531:E7531"/>
    <mergeCell ref="B7532:C7532"/>
    <mergeCell ref="D7532:E7532"/>
    <mergeCell ref="B7524:C7524"/>
    <mergeCell ref="D7524:E7524"/>
    <mergeCell ref="B7525:C7525"/>
    <mergeCell ref="D7525:E7525"/>
    <mergeCell ref="B7526:C7526"/>
    <mergeCell ref="D7526:E7526"/>
    <mergeCell ref="B7518:E7518"/>
    <mergeCell ref="B7519:E7519"/>
    <mergeCell ref="A7520:E7520"/>
    <mergeCell ref="A7521:E7521"/>
    <mergeCell ref="B7523:C7523"/>
    <mergeCell ref="D7523:E7523"/>
    <mergeCell ref="A7512:E7512"/>
    <mergeCell ref="D7513:E7513"/>
    <mergeCell ref="B7514:E7514"/>
    <mergeCell ref="B7515:E7515"/>
    <mergeCell ref="B7516:E7516"/>
    <mergeCell ref="B7517:E7517"/>
    <mergeCell ref="B7506:E7506"/>
    <mergeCell ref="B7507:E7507"/>
    <mergeCell ref="B7508:E7508"/>
    <mergeCell ref="A7509:E7509"/>
    <mergeCell ref="A7510:E7510"/>
    <mergeCell ref="A7511:E7511"/>
    <mergeCell ref="B7566:E7566"/>
    <mergeCell ref="B7567:E7567"/>
    <mergeCell ref="B7568:E7568"/>
    <mergeCell ref="A7569:E7569"/>
    <mergeCell ref="A7570:E7570"/>
    <mergeCell ref="A7571:E7571"/>
    <mergeCell ref="C7556:E7556"/>
    <mergeCell ref="A7561:E7561"/>
    <mergeCell ref="A7562:E7562"/>
    <mergeCell ref="B7563:E7563"/>
    <mergeCell ref="B7564:E7564"/>
    <mergeCell ref="D7565:E7565"/>
    <mergeCell ref="B7548:C7548"/>
    <mergeCell ref="D7548:E7548"/>
    <mergeCell ref="B7549:C7549"/>
    <mergeCell ref="D7549:E7549"/>
    <mergeCell ref="A7555:B7555"/>
    <mergeCell ref="C7555:E7555"/>
    <mergeCell ref="B7543:C7543"/>
    <mergeCell ref="D7543:E7543"/>
    <mergeCell ref="B7544:C7544"/>
    <mergeCell ref="D7544:E7544"/>
    <mergeCell ref="A7545:E7545"/>
    <mergeCell ref="B7547:C7547"/>
    <mergeCell ref="D7547:E7547"/>
    <mergeCell ref="B7537:C7537"/>
    <mergeCell ref="D7537:E7537"/>
    <mergeCell ref="B7538:C7538"/>
    <mergeCell ref="D7538:E7538"/>
    <mergeCell ref="A7540:E7540"/>
    <mergeCell ref="B7542:C7542"/>
    <mergeCell ref="D7542:E7542"/>
    <mergeCell ref="B7534:C7534"/>
    <mergeCell ref="D7534:E7534"/>
    <mergeCell ref="B7535:C7535"/>
    <mergeCell ref="D7535:E7535"/>
    <mergeCell ref="B7536:C7536"/>
    <mergeCell ref="D7536:E7536"/>
    <mergeCell ref="B7594:C7594"/>
    <mergeCell ref="D7594:E7594"/>
    <mergeCell ref="B7595:C7595"/>
    <mergeCell ref="D7595:E7595"/>
    <mergeCell ref="B7596:C7596"/>
    <mergeCell ref="D7596:E7596"/>
    <mergeCell ref="A7588:A7589"/>
    <mergeCell ref="B7588:C7588"/>
    <mergeCell ref="D7588:E7588"/>
    <mergeCell ref="B7589:C7589"/>
    <mergeCell ref="D7589:E7589"/>
    <mergeCell ref="A7591:A7592"/>
    <mergeCell ref="B7591:C7591"/>
    <mergeCell ref="D7591:E7591"/>
    <mergeCell ref="B7592:C7592"/>
    <mergeCell ref="D7592:E7592"/>
    <mergeCell ref="B7584:C7584"/>
    <mergeCell ref="D7584:E7584"/>
    <mergeCell ref="B7585:C7585"/>
    <mergeCell ref="D7585:E7585"/>
    <mergeCell ref="B7586:C7586"/>
    <mergeCell ref="D7586:E7586"/>
    <mergeCell ref="B7578:E7578"/>
    <mergeCell ref="B7579:E7579"/>
    <mergeCell ref="A7580:E7580"/>
    <mergeCell ref="A7581:E7581"/>
    <mergeCell ref="B7583:C7583"/>
    <mergeCell ref="D7583:E7583"/>
    <mergeCell ref="A7572:E7572"/>
    <mergeCell ref="D7573:E7573"/>
    <mergeCell ref="B7574:E7574"/>
    <mergeCell ref="B7575:E7575"/>
    <mergeCell ref="B7576:E7576"/>
    <mergeCell ref="B7577:E7577"/>
    <mergeCell ref="A7632:E7632"/>
    <mergeCell ref="D7633:E7633"/>
    <mergeCell ref="B7634:E7634"/>
    <mergeCell ref="B7635:E7635"/>
    <mergeCell ref="B7636:E7636"/>
    <mergeCell ref="B7637:E7637"/>
    <mergeCell ref="B7626:E7626"/>
    <mergeCell ref="B7627:E7627"/>
    <mergeCell ref="B7628:E7628"/>
    <mergeCell ref="A7629:E7629"/>
    <mergeCell ref="A7630:E7630"/>
    <mergeCell ref="A7631:E7631"/>
    <mergeCell ref="C7616:E7616"/>
    <mergeCell ref="A7621:E7621"/>
    <mergeCell ref="A7622:E7622"/>
    <mergeCell ref="B7623:E7623"/>
    <mergeCell ref="B7624:E7624"/>
    <mergeCell ref="D7625:E7625"/>
    <mergeCell ref="B7608:C7608"/>
    <mergeCell ref="D7608:E7608"/>
    <mergeCell ref="B7609:C7609"/>
    <mergeCell ref="D7609:E7609"/>
    <mergeCell ref="A7615:B7615"/>
    <mergeCell ref="C7615:E7615"/>
    <mergeCell ref="B7603:C7603"/>
    <mergeCell ref="D7603:E7603"/>
    <mergeCell ref="B7604:C7604"/>
    <mergeCell ref="D7604:E7604"/>
    <mergeCell ref="A7605:E7605"/>
    <mergeCell ref="B7607:C7607"/>
    <mergeCell ref="D7607:E7607"/>
    <mergeCell ref="B7597:C7597"/>
    <mergeCell ref="D7597:E7597"/>
    <mergeCell ref="B7598:C7598"/>
    <mergeCell ref="D7598:E7598"/>
    <mergeCell ref="A7600:E7600"/>
    <mergeCell ref="B7602:C7602"/>
    <mergeCell ref="D7602:E7602"/>
    <mergeCell ref="B7657:C7657"/>
    <mergeCell ref="D7657:E7657"/>
    <mergeCell ref="B7658:C7658"/>
    <mergeCell ref="D7658:E7658"/>
    <mergeCell ref="A7660:E7660"/>
    <mergeCell ref="B7662:C7662"/>
    <mergeCell ref="D7662:E7662"/>
    <mergeCell ref="B7654:C7654"/>
    <mergeCell ref="D7654:E7654"/>
    <mergeCell ref="B7655:C7655"/>
    <mergeCell ref="D7655:E7655"/>
    <mergeCell ref="B7656:C7656"/>
    <mergeCell ref="D7656:E7656"/>
    <mergeCell ref="A7648:A7649"/>
    <mergeCell ref="B7648:C7648"/>
    <mergeCell ref="D7648:E7648"/>
    <mergeCell ref="B7649:C7649"/>
    <mergeCell ref="D7649:E7649"/>
    <mergeCell ref="A7651:A7652"/>
    <mergeCell ref="B7651:C7651"/>
    <mergeCell ref="D7651:E7651"/>
    <mergeCell ref="B7652:C7652"/>
    <mergeCell ref="D7652:E7652"/>
    <mergeCell ref="B7644:C7644"/>
    <mergeCell ref="D7644:E7644"/>
    <mergeCell ref="B7645:C7645"/>
    <mergeCell ref="D7645:E7645"/>
    <mergeCell ref="B7646:C7646"/>
    <mergeCell ref="D7646:E7646"/>
    <mergeCell ref="B7638:E7638"/>
    <mergeCell ref="B7639:E7639"/>
    <mergeCell ref="A7640:E7640"/>
    <mergeCell ref="A7641:E7641"/>
    <mergeCell ref="B7643:C7643"/>
    <mergeCell ref="D7643:E7643"/>
    <mergeCell ref="B7698:E7698"/>
    <mergeCell ref="B7699:E7699"/>
    <mergeCell ref="A7700:E7700"/>
    <mergeCell ref="A7701:E7701"/>
    <mergeCell ref="B7703:C7703"/>
    <mergeCell ref="D7703:E7703"/>
    <mergeCell ref="A7692:E7692"/>
    <mergeCell ref="D7693:E7693"/>
    <mergeCell ref="B7694:E7694"/>
    <mergeCell ref="B7695:E7695"/>
    <mergeCell ref="B7696:E7696"/>
    <mergeCell ref="B7697:E7697"/>
    <mergeCell ref="B7686:E7686"/>
    <mergeCell ref="B7687:E7687"/>
    <mergeCell ref="B7688:E7688"/>
    <mergeCell ref="A7689:E7689"/>
    <mergeCell ref="A7690:E7690"/>
    <mergeCell ref="A7691:E7691"/>
    <mergeCell ref="C7676:E7676"/>
    <mergeCell ref="A7681:E7681"/>
    <mergeCell ref="A7682:E7682"/>
    <mergeCell ref="B7683:E7683"/>
    <mergeCell ref="B7684:E7684"/>
    <mergeCell ref="D7685:E7685"/>
    <mergeCell ref="B7668:C7668"/>
    <mergeCell ref="D7668:E7668"/>
    <mergeCell ref="B7669:C7669"/>
    <mergeCell ref="D7669:E7669"/>
    <mergeCell ref="A7675:B7675"/>
    <mergeCell ref="C7675:E7675"/>
    <mergeCell ref="B7663:C7663"/>
    <mergeCell ref="D7663:E7663"/>
    <mergeCell ref="B7664:C7664"/>
    <mergeCell ref="D7664:E7664"/>
    <mergeCell ref="A7665:E7665"/>
    <mergeCell ref="B7667:C7667"/>
    <mergeCell ref="D7667:E7667"/>
    <mergeCell ref="B7723:C7723"/>
    <mergeCell ref="D7723:E7723"/>
    <mergeCell ref="B7724:C7724"/>
    <mergeCell ref="D7724:E7724"/>
    <mergeCell ref="A7725:E7725"/>
    <mergeCell ref="B7727:C7727"/>
    <mergeCell ref="D7727:E7727"/>
    <mergeCell ref="B7717:C7717"/>
    <mergeCell ref="D7717:E7717"/>
    <mergeCell ref="B7718:C7718"/>
    <mergeCell ref="D7718:E7718"/>
    <mergeCell ref="A7720:E7720"/>
    <mergeCell ref="B7722:C7722"/>
    <mergeCell ref="D7722:E7722"/>
    <mergeCell ref="B7714:C7714"/>
    <mergeCell ref="D7714:E7714"/>
    <mergeCell ref="B7715:C7715"/>
    <mergeCell ref="D7715:E7715"/>
    <mergeCell ref="B7716:C7716"/>
    <mergeCell ref="D7716:E7716"/>
    <mergeCell ref="A7708:A7709"/>
    <mergeCell ref="B7708:C7708"/>
    <mergeCell ref="D7708:E7708"/>
    <mergeCell ref="B7709:C7709"/>
    <mergeCell ref="D7709:E7709"/>
    <mergeCell ref="A7711:A7712"/>
    <mergeCell ref="B7711:C7711"/>
    <mergeCell ref="D7711:E7711"/>
    <mergeCell ref="B7712:C7712"/>
    <mergeCell ref="D7712:E7712"/>
    <mergeCell ref="B7704:C7704"/>
    <mergeCell ref="D7704:E7704"/>
    <mergeCell ref="B7705:C7705"/>
    <mergeCell ref="D7705:E7705"/>
    <mergeCell ref="B7706:C7706"/>
    <mergeCell ref="D7706:E7706"/>
    <mergeCell ref="B7764:C7764"/>
    <mergeCell ref="D7764:E7764"/>
    <mergeCell ref="B7765:C7765"/>
    <mergeCell ref="D7765:E7765"/>
    <mergeCell ref="B7766:C7766"/>
    <mergeCell ref="D7766:E7766"/>
    <mergeCell ref="B7758:E7758"/>
    <mergeCell ref="B7759:E7759"/>
    <mergeCell ref="A7760:E7760"/>
    <mergeCell ref="A7761:E7761"/>
    <mergeCell ref="B7763:C7763"/>
    <mergeCell ref="D7763:E7763"/>
    <mergeCell ref="A7752:E7752"/>
    <mergeCell ref="D7753:E7753"/>
    <mergeCell ref="B7754:E7754"/>
    <mergeCell ref="B7755:E7755"/>
    <mergeCell ref="B7756:E7756"/>
    <mergeCell ref="B7757:E7757"/>
    <mergeCell ref="B7746:E7746"/>
    <mergeCell ref="B7747:E7747"/>
    <mergeCell ref="B7748:E7748"/>
    <mergeCell ref="A7749:E7749"/>
    <mergeCell ref="A7750:E7750"/>
    <mergeCell ref="A7751:E7751"/>
    <mergeCell ref="C7736:E7736"/>
    <mergeCell ref="A7741:E7741"/>
    <mergeCell ref="A7742:E7742"/>
    <mergeCell ref="B7743:E7743"/>
    <mergeCell ref="B7744:E7744"/>
    <mergeCell ref="D7745:E7745"/>
    <mergeCell ref="B7728:C7728"/>
    <mergeCell ref="D7728:E7728"/>
    <mergeCell ref="B7729:C7729"/>
    <mergeCell ref="D7729:E7729"/>
    <mergeCell ref="A7735:B7735"/>
    <mergeCell ref="C7735:E7735"/>
    <mergeCell ref="C7796:E7796"/>
    <mergeCell ref="A7801:E7801"/>
    <mergeCell ref="A7802:E7802"/>
    <mergeCell ref="B7803:E7803"/>
    <mergeCell ref="B7804:E7804"/>
    <mergeCell ref="D7805:E7805"/>
    <mergeCell ref="B7788:C7788"/>
    <mergeCell ref="D7788:E7788"/>
    <mergeCell ref="B7789:C7789"/>
    <mergeCell ref="D7789:E7789"/>
    <mergeCell ref="A7795:B7795"/>
    <mergeCell ref="C7795:E7795"/>
    <mergeCell ref="B7783:C7783"/>
    <mergeCell ref="D7783:E7783"/>
    <mergeCell ref="B7784:C7784"/>
    <mergeCell ref="D7784:E7784"/>
    <mergeCell ref="A7785:E7785"/>
    <mergeCell ref="B7787:C7787"/>
    <mergeCell ref="D7787:E7787"/>
    <mergeCell ref="B7777:C7777"/>
    <mergeCell ref="D7777:E7777"/>
    <mergeCell ref="B7778:C7778"/>
    <mergeCell ref="D7778:E7778"/>
    <mergeCell ref="A7780:E7780"/>
    <mergeCell ref="B7782:C7782"/>
    <mergeCell ref="D7782:E7782"/>
    <mergeCell ref="B7774:C7774"/>
    <mergeCell ref="D7774:E7774"/>
    <mergeCell ref="B7775:C7775"/>
    <mergeCell ref="D7775:E7775"/>
    <mergeCell ref="B7776:C7776"/>
    <mergeCell ref="D7776:E7776"/>
    <mergeCell ref="A7768:A7769"/>
    <mergeCell ref="B7768:C7768"/>
    <mergeCell ref="D7768:E7768"/>
    <mergeCell ref="B7769:C7769"/>
    <mergeCell ref="D7769:E7769"/>
    <mergeCell ref="A7771:A7772"/>
    <mergeCell ref="B7771:C7771"/>
    <mergeCell ref="D7771:E7771"/>
    <mergeCell ref="B7772:C7772"/>
    <mergeCell ref="D7772:E7772"/>
    <mergeCell ref="A7828:A7829"/>
    <mergeCell ref="B7828:C7828"/>
    <mergeCell ref="D7828:E7828"/>
    <mergeCell ref="B7829:C7829"/>
    <mergeCell ref="D7829:E7829"/>
    <mergeCell ref="A7831:A7832"/>
    <mergeCell ref="B7831:C7831"/>
    <mergeCell ref="D7831:E7831"/>
    <mergeCell ref="B7832:C7832"/>
    <mergeCell ref="D7832:E7832"/>
    <mergeCell ref="B7824:C7824"/>
    <mergeCell ref="D7824:E7824"/>
    <mergeCell ref="B7825:C7825"/>
    <mergeCell ref="D7825:E7825"/>
    <mergeCell ref="B7826:C7826"/>
    <mergeCell ref="D7826:E7826"/>
    <mergeCell ref="B7818:E7818"/>
    <mergeCell ref="B7819:E7819"/>
    <mergeCell ref="A7820:E7820"/>
    <mergeCell ref="A7821:E7821"/>
    <mergeCell ref="B7823:C7823"/>
    <mergeCell ref="D7823:E7823"/>
    <mergeCell ref="A7812:E7812"/>
    <mergeCell ref="D7813:E7813"/>
    <mergeCell ref="B7814:E7814"/>
    <mergeCell ref="B7815:E7815"/>
    <mergeCell ref="B7816:E7816"/>
    <mergeCell ref="B7817:E7817"/>
    <mergeCell ref="B7806:E7806"/>
    <mergeCell ref="B7807:E7807"/>
    <mergeCell ref="B7808:E7808"/>
    <mergeCell ref="A7809:E7809"/>
    <mergeCell ref="A7810:E7810"/>
    <mergeCell ref="A7811:E7811"/>
    <mergeCell ref="B7866:E7866"/>
    <mergeCell ref="B7867:E7867"/>
    <mergeCell ref="B7868:E7868"/>
    <mergeCell ref="A7869:E7869"/>
    <mergeCell ref="A7870:E7870"/>
    <mergeCell ref="A7871:E7871"/>
    <mergeCell ref="C7856:E7856"/>
    <mergeCell ref="A7861:E7861"/>
    <mergeCell ref="A7862:E7862"/>
    <mergeCell ref="B7863:E7863"/>
    <mergeCell ref="B7864:E7864"/>
    <mergeCell ref="D7865:E7865"/>
    <mergeCell ref="B7848:C7848"/>
    <mergeCell ref="D7848:E7848"/>
    <mergeCell ref="B7849:C7849"/>
    <mergeCell ref="D7849:E7849"/>
    <mergeCell ref="A7855:B7855"/>
    <mergeCell ref="C7855:E7855"/>
    <mergeCell ref="B7843:C7843"/>
    <mergeCell ref="D7843:E7843"/>
    <mergeCell ref="B7844:C7844"/>
    <mergeCell ref="D7844:E7844"/>
    <mergeCell ref="A7845:E7845"/>
    <mergeCell ref="B7847:C7847"/>
    <mergeCell ref="D7847:E7847"/>
    <mergeCell ref="B7837:C7837"/>
    <mergeCell ref="D7837:E7837"/>
    <mergeCell ref="B7838:C7838"/>
    <mergeCell ref="D7838:E7838"/>
    <mergeCell ref="A7840:E7840"/>
    <mergeCell ref="B7842:C7842"/>
    <mergeCell ref="D7842:E7842"/>
    <mergeCell ref="B7834:C7834"/>
    <mergeCell ref="D7834:E7834"/>
    <mergeCell ref="B7835:C7835"/>
    <mergeCell ref="D7835:E7835"/>
    <mergeCell ref="B7836:C7836"/>
    <mergeCell ref="D7836:E7836"/>
    <mergeCell ref="B7894:C7894"/>
    <mergeCell ref="D7894:E7894"/>
    <mergeCell ref="B7895:C7895"/>
    <mergeCell ref="D7895:E7895"/>
    <mergeCell ref="B7896:C7896"/>
    <mergeCell ref="D7896:E7896"/>
    <mergeCell ref="A7888:A7889"/>
    <mergeCell ref="B7888:C7888"/>
    <mergeCell ref="D7888:E7888"/>
    <mergeCell ref="B7889:C7889"/>
    <mergeCell ref="D7889:E7889"/>
    <mergeCell ref="A7891:A7892"/>
    <mergeCell ref="B7891:C7891"/>
    <mergeCell ref="D7891:E7891"/>
    <mergeCell ref="B7892:C7892"/>
    <mergeCell ref="D7892:E7892"/>
    <mergeCell ref="B7884:C7884"/>
    <mergeCell ref="D7884:E7884"/>
    <mergeCell ref="B7885:C7885"/>
    <mergeCell ref="D7885:E7885"/>
    <mergeCell ref="B7886:C7886"/>
    <mergeCell ref="D7886:E7886"/>
    <mergeCell ref="B7878:E7878"/>
    <mergeCell ref="B7879:E7879"/>
    <mergeCell ref="A7880:E7880"/>
    <mergeCell ref="A7881:E7881"/>
    <mergeCell ref="B7883:C7883"/>
    <mergeCell ref="D7883:E7883"/>
    <mergeCell ref="A7872:E7872"/>
    <mergeCell ref="D7873:E7873"/>
    <mergeCell ref="B7874:E7874"/>
    <mergeCell ref="B7875:E7875"/>
    <mergeCell ref="B7876:E7876"/>
    <mergeCell ref="B7877:E7877"/>
    <mergeCell ref="A7932:E7932"/>
    <mergeCell ref="D7933:E7933"/>
    <mergeCell ref="B7934:E7934"/>
    <mergeCell ref="B7935:E7935"/>
    <mergeCell ref="B7936:E7936"/>
    <mergeCell ref="B7937:E7937"/>
    <mergeCell ref="B7926:E7926"/>
    <mergeCell ref="B7927:E7927"/>
    <mergeCell ref="B7928:E7928"/>
    <mergeCell ref="A7929:E7929"/>
    <mergeCell ref="A7930:E7930"/>
    <mergeCell ref="A7931:E7931"/>
    <mergeCell ref="C7916:E7916"/>
    <mergeCell ref="A7921:E7921"/>
    <mergeCell ref="A7922:E7922"/>
    <mergeCell ref="B7923:E7923"/>
    <mergeCell ref="B7924:E7924"/>
    <mergeCell ref="D7925:E7925"/>
    <mergeCell ref="B7908:C7908"/>
    <mergeCell ref="D7908:E7908"/>
    <mergeCell ref="B7909:C7909"/>
    <mergeCell ref="D7909:E7909"/>
    <mergeCell ref="A7915:B7915"/>
    <mergeCell ref="C7915:E7915"/>
    <mergeCell ref="B7903:C7903"/>
    <mergeCell ref="D7903:E7903"/>
    <mergeCell ref="B7904:C7904"/>
    <mergeCell ref="D7904:E7904"/>
    <mergeCell ref="A7905:E7905"/>
    <mergeCell ref="B7907:C7907"/>
    <mergeCell ref="D7907:E7907"/>
    <mergeCell ref="B7897:C7897"/>
    <mergeCell ref="D7897:E7897"/>
    <mergeCell ref="B7898:C7898"/>
    <mergeCell ref="D7898:E7898"/>
    <mergeCell ref="A7900:E7900"/>
    <mergeCell ref="B7902:C7902"/>
    <mergeCell ref="D7902:E7902"/>
    <mergeCell ref="B7957:C7957"/>
    <mergeCell ref="D7957:E7957"/>
    <mergeCell ref="B7958:C7958"/>
    <mergeCell ref="D7958:E7958"/>
    <mergeCell ref="A7960:E7960"/>
    <mergeCell ref="B7962:C7962"/>
    <mergeCell ref="D7962:E7962"/>
    <mergeCell ref="B7954:C7954"/>
    <mergeCell ref="D7954:E7954"/>
    <mergeCell ref="B7955:C7955"/>
    <mergeCell ref="D7955:E7955"/>
    <mergeCell ref="B7956:C7956"/>
    <mergeCell ref="D7956:E7956"/>
    <mergeCell ref="A7948:A7949"/>
    <mergeCell ref="B7948:C7948"/>
    <mergeCell ref="D7948:E7948"/>
    <mergeCell ref="B7949:C7949"/>
    <mergeCell ref="D7949:E7949"/>
    <mergeCell ref="A7951:A7952"/>
    <mergeCell ref="B7951:C7951"/>
    <mergeCell ref="D7951:E7951"/>
    <mergeCell ref="B7952:C7952"/>
    <mergeCell ref="D7952:E7952"/>
    <mergeCell ref="B7944:C7944"/>
    <mergeCell ref="D7944:E7944"/>
    <mergeCell ref="B7945:C7945"/>
    <mergeCell ref="D7945:E7945"/>
    <mergeCell ref="B7946:C7946"/>
    <mergeCell ref="D7946:E7946"/>
    <mergeCell ref="B7938:E7938"/>
    <mergeCell ref="B7939:E7939"/>
    <mergeCell ref="A7940:E7940"/>
    <mergeCell ref="A7941:E7941"/>
    <mergeCell ref="B7943:C7943"/>
    <mergeCell ref="D7943:E7943"/>
    <mergeCell ref="B7998:E7998"/>
    <mergeCell ref="B7999:E7999"/>
    <mergeCell ref="A8000:E8000"/>
    <mergeCell ref="A8001:E8001"/>
    <mergeCell ref="B8003:C8003"/>
    <mergeCell ref="D8003:E8003"/>
    <mergeCell ref="A7992:E7992"/>
    <mergeCell ref="D7993:E7993"/>
    <mergeCell ref="B7994:E7994"/>
    <mergeCell ref="B7995:E7995"/>
    <mergeCell ref="B7996:E7996"/>
    <mergeCell ref="B7997:E7997"/>
    <mergeCell ref="B7986:E7986"/>
    <mergeCell ref="B7987:E7987"/>
    <mergeCell ref="B7988:E7988"/>
    <mergeCell ref="A7989:E7989"/>
    <mergeCell ref="A7990:E7990"/>
    <mergeCell ref="A7991:E7991"/>
    <mergeCell ref="C7976:E7976"/>
    <mergeCell ref="A7981:E7981"/>
    <mergeCell ref="A7982:E7982"/>
    <mergeCell ref="B7983:E7983"/>
    <mergeCell ref="B7984:E7984"/>
    <mergeCell ref="D7985:E7985"/>
    <mergeCell ref="B7968:C7968"/>
    <mergeCell ref="D7968:E7968"/>
    <mergeCell ref="B7969:C7969"/>
    <mergeCell ref="D7969:E7969"/>
    <mergeCell ref="A7975:B7975"/>
    <mergeCell ref="C7975:E7975"/>
    <mergeCell ref="B7963:C7963"/>
    <mergeCell ref="D7963:E7963"/>
    <mergeCell ref="B7964:C7964"/>
    <mergeCell ref="D7964:E7964"/>
    <mergeCell ref="A7965:E7965"/>
    <mergeCell ref="B7967:C7967"/>
    <mergeCell ref="D7967:E7967"/>
    <mergeCell ref="B8023:C8023"/>
    <mergeCell ref="D8023:E8023"/>
    <mergeCell ref="B8024:C8024"/>
    <mergeCell ref="D8024:E8024"/>
    <mergeCell ref="A8025:E8025"/>
    <mergeCell ref="B8027:C8027"/>
    <mergeCell ref="D8027:E8027"/>
    <mergeCell ref="B8017:C8017"/>
    <mergeCell ref="D8017:E8017"/>
    <mergeCell ref="B8018:C8018"/>
    <mergeCell ref="D8018:E8018"/>
    <mergeCell ref="A8020:E8020"/>
    <mergeCell ref="B8022:C8022"/>
    <mergeCell ref="D8022:E8022"/>
    <mergeCell ref="B8014:C8014"/>
    <mergeCell ref="D8014:E8014"/>
    <mergeCell ref="B8015:C8015"/>
    <mergeCell ref="D8015:E8015"/>
    <mergeCell ref="B8016:C8016"/>
    <mergeCell ref="D8016:E8016"/>
    <mergeCell ref="A8008:A8009"/>
    <mergeCell ref="B8008:C8008"/>
    <mergeCell ref="D8008:E8008"/>
    <mergeCell ref="B8009:C8009"/>
    <mergeCell ref="D8009:E8009"/>
    <mergeCell ref="A8011:A8012"/>
    <mergeCell ref="B8011:C8011"/>
    <mergeCell ref="D8011:E8011"/>
    <mergeCell ref="B8012:C8012"/>
    <mergeCell ref="D8012:E8012"/>
    <mergeCell ref="B8004:C8004"/>
    <mergeCell ref="D8004:E8004"/>
    <mergeCell ref="B8005:C8005"/>
    <mergeCell ref="D8005:E8005"/>
    <mergeCell ref="B8006:C8006"/>
    <mergeCell ref="D8006:E8006"/>
    <mergeCell ref="B8064:C8064"/>
    <mergeCell ref="D8064:E8064"/>
    <mergeCell ref="B8065:C8065"/>
    <mergeCell ref="D8065:E8065"/>
    <mergeCell ref="B8066:C8066"/>
    <mergeCell ref="D8066:E8066"/>
    <mergeCell ref="B8058:E8058"/>
    <mergeCell ref="B8059:E8059"/>
    <mergeCell ref="A8060:E8060"/>
    <mergeCell ref="A8061:E8061"/>
    <mergeCell ref="B8063:C8063"/>
    <mergeCell ref="D8063:E8063"/>
    <mergeCell ref="A8052:E8052"/>
    <mergeCell ref="D8053:E8053"/>
    <mergeCell ref="B8054:E8054"/>
    <mergeCell ref="B8055:E8055"/>
    <mergeCell ref="B8056:E8056"/>
    <mergeCell ref="B8057:E8057"/>
    <mergeCell ref="B8046:E8046"/>
    <mergeCell ref="B8047:E8047"/>
    <mergeCell ref="B8048:E8048"/>
    <mergeCell ref="A8049:E8049"/>
    <mergeCell ref="A8050:E8050"/>
    <mergeCell ref="A8051:E8051"/>
    <mergeCell ref="C8036:E8036"/>
    <mergeCell ref="A8041:E8041"/>
    <mergeCell ref="A8042:E8042"/>
    <mergeCell ref="B8043:E8043"/>
    <mergeCell ref="B8044:E8044"/>
    <mergeCell ref="D8045:E8045"/>
    <mergeCell ref="B8028:C8028"/>
    <mergeCell ref="D8028:E8028"/>
    <mergeCell ref="B8029:C8029"/>
    <mergeCell ref="D8029:E8029"/>
    <mergeCell ref="A8035:B8035"/>
    <mergeCell ref="C8035:E8035"/>
    <mergeCell ref="C8096:E8096"/>
    <mergeCell ref="A8101:E8101"/>
    <mergeCell ref="A8102:E8102"/>
    <mergeCell ref="B8103:E8103"/>
    <mergeCell ref="B8104:E8104"/>
    <mergeCell ref="D8105:E8105"/>
    <mergeCell ref="B8088:C8088"/>
    <mergeCell ref="D8088:E8088"/>
    <mergeCell ref="B8089:C8089"/>
    <mergeCell ref="D8089:E8089"/>
    <mergeCell ref="A8095:B8095"/>
    <mergeCell ref="C8095:E8095"/>
    <mergeCell ref="B8083:C8083"/>
    <mergeCell ref="D8083:E8083"/>
    <mergeCell ref="B8084:C8084"/>
    <mergeCell ref="D8084:E8084"/>
    <mergeCell ref="A8085:E8085"/>
    <mergeCell ref="B8087:C8087"/>
    <mergeCell ref="D8087:E8087"/>
    <mergeCell ref="B8077:C8077"/>
    <mergeCell ref="D8077:E8077"/>
    <mergeCell ref="B8078:C8078"/>
    <mergeCell ref="D8078:E8078"/>
    <mergeCell ref="A8080:E8080"/>
    <mergeCell ref="B8082:C8082"/>
    <mergeCell ref="D8082:E8082"/>
    <mergeCell ref="B8074:C8074"/>
    <mergeCell ref="D8074:E8074"/>
    <mergeCell ref="B8075:C8075"/>
    <mergeCell ref="D8075:E8075"/>
    <mergeCell ref="B8076:C8076"/>
    <mergeCell ref="D8076:E8076"/>
    <mergeCell ref="A8068:A8069"/>
    <mergeCell ref="B8068:C8068"/>
    <mergeCell ref="D8068:E8068"/>
    <mergeCell ref="B8069:C8069"/>
    <mergeCell ref="D8069:E8069"/>
    <mergeCell ref="A8071:A8072"/>
    <mergeCell ref="B8071:C8071"/>
    <mergeCell ref="D8071:E8071"/>
    <mergeCell ref="B8072:C8072"/>
    <mergeCell ref="D8072:E8072"/>
    <mergeCell ref="A8128:A8129"/>
    <mergeCell ref="B8128:C8128"/>
    <mergeCell ref="D8128:E8128"/>
    <mergeCell ref="B8129:C8129"/>
    <mergeCell ref="D8129:E8129"/>
    <mergeCell ref="A8131:A8132"/>
    <mergeCell ref="B8131:C8131"/>
    <mergeCell ref="D8131:E8131"/>
    <mergeCell ref="B8132:C8132"/>
    <mergeCell ref="D8132:E8132"/>
    <mergeCell ref="B8124:C8124"/>
    <mergeCell ref="D8124:E8124"/>
    <mergeCell ref="B8125:C8125"/>
    <mergeCell ref="D8125:E8125"/>
    <mergeCell ref="B8126:C8126"/>
    <mergeCell ref="D8126:E8126"/>
    <mergeCell ref="B8118:E8118"/>
    <mergeCell ref="B8119:E8119"/>
    <mergeCell ref="A8120:E8120"/>
    <mergeCell ref="A8121:E8121"/>
    <mergeCell ref="B8123:C8123"/>
    <mergeCell ref="D8123:E8123"/>
    <mergeCell ref="A8112:E8112"/>
    <mergeCell ref="D8113:E8113"/>
    <mergeCell ref="B8114:E8114"/>
    <mergeCell ref="B8115:E8115"/>
    <mergeCell ref="B8116:E8116"/>
    <mergeCell ref="B8117:E8117"/>
    <mergeCell ref="B8106:E8106"/>
    <mergeCell ref="B8107:E8107"/>
    <mergeCell ref="B8108:E8108"/>
    <mergeCell ref="A8109:E8109"/>
    <mergeCell ref="A8110:E8110"/>
    <mergeCell ref="A8111:E8111"/>
    <mergeCell ref="B8166:E8166"/>
    <mergeCell ref="B8167:E8167"/>
    <mergeCell ref="B8168:E8168"/>
    <mergeCell ref="A8169:E8169"/>
    <mergeCell ref="A8170:E8170"/>
    <mergeCell ref="A8171:E8171"/>
    <mergeCell ref="C8156:E8156"/>
    <mergeCell ref="A8161:E8161"/>
    <mergeCell ref="A8162:E8162"/>
    <mergeCell ref="B8163:E8163"/>
    <mergeCell ref="B8164:E8164"/>
    <mergeCell ref="D8165:E8165"/>
    <mergeCell ref="B8148:C8148"/>
    <mergeCell ref="D8148:E8148"/>
    <mergeCell ref="B8149:C8149"/>
    <mergeCell ref="D8149:E8149"/>
    <mergeCell ref="A8155:B8155"/>
    <mergeCell ref="C8155:E8155"/>
    <mergeCell ref="B8143:C8143"/>
    <mergeCell ref="D8143:E8143"/>
    <mergeCell ref="B8144:C8144"/>
    <mergeCell ref="D8144:E8144"/>
    <mergeCell ref="A8145:E8145"/>
    <mergeCell ref="B8147:C8147"/>
    <mergeCell ref="D8147:E8147"/>
    <mergeCell ref="B8137:C8137"/>
    <mergeCell ref="D8137:E8137"/>
    <mergeCell ref="B8138:C8138"/>
    <mergeCell ref="D8138:E8138"/>
    <mergeCell ref="A8140:E8140"/>
    <mergeCell ref="B8142:C8142"/>
    <mergeCell ref="D8142:E8142"/>
    <mergeCell ref="B8134:C8134"/>
    <mergeCell ref="D8134:E8134"/>
    <mergeCell ref="B8135:C8135"/>
    <mergeCell ref="D8135:E8135"/>
    <mergeCell ref="B8136:C8136"/>
    <mergeCell ref="D8136:E8136"/>
    <mergeCell ref="B8194:C8194"/>
    <mergeCell ref="D8194:E8194"/>
    <mergeCell ref="B8195:C8195"/>
    <mergeCell ref="D8195:E8195"/>
    <mergeCell ref="B8196:C8196"/>
    <mergeCell ref="D8196:E8196"/>
    <mergeCell ref="A8188:A8189"/>
    <mergeCell ref="B8188:C8188"/>
    <mergeCell ref="D8188:E8188"/>
    <mergeCell ref="B8189:C8189"/>
    <mergeCell ref="D8189:E8189"/>
    <mergeCell ref="A8191:A8192"/>
    <mergeCell ref="B8191:C8191"/>
    <mergeCell ref="D8191:E8191"/>
    <mergeCell ref="B8192:C8192"/>
    <mergeCell ref="D8192:E8192"/>
    <mergeCell ref="B8184:C8184"/>
    <mergeCell ref="D8184:E8184"/>
    <mergeCell ref="B8185:C8185"/>
    <mergeCell ref="D8185:E8185"/>
    <mergeCell ref="B8186:C8186"/>
    <mergeCell ref="D8186:E8186"/>
    <mergeCell ref="B8178:E8178"/>
    <mergeCell ref="B8179:E8179"/>
    <mergeCell ref="A8180:E8180"/>
    <mergeCell ref="A8181:E8181"/>
    <mergeCell ref="B8183:C8183"/>
    <mergeCell ref="D8183:E8183"/>
    <mergeCell ref="A8172:E8172"/>
    <mergeCell ref="D8173:E8173"/>
    <mergeCell ref="B8174:E8174"/>
    <mergeCell ref="B8175:E8175"/>
    <mergeCell ref="B8176:E8176"/>
    <mergeCell ref="B8177:E8177"/>
    <mergeCell ref="A8232:E8232"/>
    <mergeCell ref="D8233:E8233"/>
    <mergeCell ref="B8234:E8234"/>
    <mergeCell ref="B8235:E8235"/>
    <mergeCell ref="B8236:E8236"/>
    <mergeCell ref="B8237:E8237"/>
    <mergeCell ref="B8226:E8226"/>
    <mergeCell ref="B8227:E8227"/>
    <mergeCell ref="B8228:E8228"/>
    <mergeCell ref="A8229:E8229"/>
    <mergeCell ref="A8230:E8230"/>
    <mergeCell ref="A8231:E8231"/>
    <mergeCell ref="C8216:E8216"/>
    <mergeCell ref="A8221:E8221"/>
    <mergeCell ref="A8222:E8222"/>
    <mergeCell ref="B8223:E8223"/>
    <mergeCell ref="B8224:E8224"/>
    <mergeCell ref="D8225:E8225"/>
    <mergeCell ref="B8208:C8208"/>
    <mergeCell ref="D8208:E8208"/>
    <mergeCell ref="B8209:C8209"/>
    <mergeCell ref="D8209:E8209"/>
    <mergeCell ref="A8215:B8215"/>
    <mergeCell ref="C8215:E8215"/>
    <mergeCell ref="B8203:C8203"/>
    <mergeCell ref="D8203:E8203"/>
    <mergeCell ref="B8204:C8204"/>
    <mergeCell ref="D8204:E8204"/>
    <mergeCell ref="A8205:E8205"/>
    <mergeCell ref="B8207:C8207"/>
    <mergeCell ref="D8207:E8207"/>
    <mergeCell ref="B8197:C8197"/>
    <mergeCell ref="D8197:E8197"/>
    <mergeCell ref="B8198:C8198"/>
    <mergeCell ref="D8198:E8198"/>
    <mergeCell ref="A8200:E8200"/>
    <mergeCell ref="B8202:C8202"/>
    <mergeCell ref="D8202:E8202"/>
    <mergeCell ref="B8257:C8257"/>
    <mergeCell ref="D8257:E8257"/>
    <mergeCell ref="B8258:C8258"/>
    <mergeCell ref="D8258:E8258"/>
    <mergeCell ref="A8260:E8260"/>
    <mergeCell ref="B8262:C8262"/>
    <mergeCell ref="D8262:E8262"/>
    <mergeCell ref="B8254:C8254"/>
    <mergeCell ref="D8254:E8254"/>
    <mergeCell ref="B8255:C8255"/>
    <mergeCell ref="D8255:E8255"/>
    <mergeCell ref="B8256:C8256"/>
    <mergeCell ref="D8256:E8256"/>
    <mergeCell ref="A8248:A8249"/>
    <mergeCell ref="B8248:C8248"/>
    <mergeCell ref="D8248:E8248"/>
    <mergeCell ref="B8249:C8249"/>
    <mergeCell ref="D8249:E8249"/>
    <mergeCell ref="A8251:A8252"/>
    <mergeCell ref="B8251:C8251"/>
    <mergeCell ref="D8251:E8251"/>
    <mergeCell ref="B8252:C8252"/>
    <mergeCell ref="D8252:E8252"/>
    <mergeCell ref="B8244:C8244"/>
    <mergeCell ref="D8244:E8244"/>
    <mergeCell ref="B8245:C8245"/>
    <mergeCell ref="D8245:E8245"/>
    <mergeCell ref="B8246:C8246"/>
    <mergeCell ref="D8246:E8246"/>
    <mergeCell ref="B8238:E8238"/>
    <mergeCell ref="B8239:E8239"/>
    <mergeCell ref="A8240:E8240"/>
    <mergeCell ref="A8241:E8241"/>
    <mergeCell ref="B8243:C8243"/>
    <mergeCell ref="D8243:E8243"/>
    <mergeCell ref="B8298:E8298"/>
    <mergeCell ref="B8299:E8299"/>
    <mergeCell ref="A8300:E8300"/>
    <mergeCell ref="A8301:E8301"/>
    <mergeCell ref="B8303:C8303"/>
    <mergeCell ref="D8303:E8303"/>
    <mergeCell ref="A8292:E8292"/>
    <mergeCell ref="D8293:E8293"/>
    <mergeCell ref="B8294:E8294"/>
    <mergeCell ref="B8295:E8295"/>
    <mergeCell ref="B8296:E8296"/>
    <mergeCell ref="B8297:E8297"/>
    <mergeCell ref="B8286:E8286"/>
    <mergeCell ref="B8287:E8287"/>
    <mergeCell ref="B8288:E8288"/>
    <mergeCell ref="A8289:E8289"/>
    <mergeCell ref="A8290:E8290"/>
    <mergeCell ref="A8291:E8291"/>
    <mergeCell ref="C8276:E8276"/>
    <mergeCell ref="A8281:E8281"/>
    <mergeCell ref="A8282:E8282"/>
    <mergeCell ref="B8283:E8283"/>
    <mergeCell ref="B8284:E8284"/>
    <mergeCell ref="D8285:E8285"/>
    <mergeCell ref="B8268:C8268"/>
    <mergeCell ref="D8268:E8268"/>
    <mergeCell ref="B8269:C8269"/>
    <mergeCell ref="D8269:E8269"/>
    <mergeCell ref="A8275:B8275"/>
    <mergeCell ref="C8275:E8275"/>
    <mergeCell ref="B8263:C8263"/>
    <mergeCell ref="D8263:E8263"/>
    <mergeCell ref="B8264:C8264"/>
    <mergeCell ref="D8264:E8264"/>
    <mergeCell ref="A8265:E8265"/>
    <mergeCell ref="B8267:C8267"/>
    <mergeCell ref="D8267:E8267"/>
    <mergeCell ref="B8323:C8323"/>
    <mergeCell ref="D8323:E8323"/>
    <mergeCell ref="B8324:C8324"/>
    <mergeCell ref="D8324:E8324"/>
    <mergeCell ref="A8325:E8325"/>
    <mergeCell ref="B8327:C8327"/>
    <mergeCell ref="D8327:E8327"/>
    <mergeCell ref="B8317:C8317"/>
    <mergeCell ref="D8317:E8317"/>
    <mergeCell ref="B8318:C8318"/>
    <mergeCell ref="D8318:E8318"/>
    <mergeCell ref="A8320:E8320"/>
    <mergeCell ref="B8322:C8322"/>
    <mergeCell ref="D8322:E8322"/>
    <mergeCell ref="B8314:C8314"/>
    <mergeCell ref="D8314:E8314"/>
    <mergeCell ref="B8315:C8315"/>
    <mergeCell ref="D8315:E8315"/>
    <mergeCell ref="B8316:C8316"/>
    <mergeCell ref="D8316:E8316"/>
    <mergeCell ref="A8308:A8309"/>
    <mergeCell ref="B8308:C8308"/>
    <mergeCell ref="D8308:E8308"/>
    <mergeCell ref="B8309:C8309"/>
    <mergeCell ref="D8309:E8309"/>
    <mergeCell ref="A8311:A8312"/>
    <mergeCell ref="B8311:C8311"/>
    <mergeCell ref="D8311:E8311"/>
    <mergeCell ref="B8312:C8312"/>
    <mergeCell ref="D8312:E8312"/>
    <mergeCell ref="B8304:C8304"/>
    <mergeCell ref="D8304:E8304"/>
    <mergeCell ref="B8305:C8305"/>
    <mergeCell ref="D8305:E8305"/>
    <mergeCell ref="B8306:C8306"/>
    <mergeCell ref="D8306:E8306"/>
    <mergeCell ref="B8364:C8364"/>
    <mergeCell ref="D8364:E8364"/>
    <mergeCell ref="B8365:C8365"/>
    <mergeCell ref="D8365:E8365"/>
    <mergeCell ref="B8366:C8366"/>
    <mergeCell ref="D8366:E8366"/>
    <mergeCell ref="B8358:E8358"/>
    <mergeCell ref="B8359:E8359"/>
    <mergeCell ref="A8360:E8360"/>
    <mergeCell ref="A8361:E8361"/>
    <mergeCell ref="B8363:C8363"/>
    <mergeCell ref="D8363:E8363"/>
    <mergeCell ref="A8352:E8352"/>
    <mergeCell ref="D8353:E8353"/>
    <mergeCell ref="B8354:E8354"/>
    <mergeCell ref="B8355:E8355"/>
    <mergeCell ref="B8356:E8356"/>
    <mergeCell ref="B8357:E8357"/>
    <mergeCell ref="B8346:E8346"/>
    <mergeCell ref="B8347:E8347"/>
    <mergeCell ref="B8348:E8348"/>
    <mergeCell ref="A8349:E8349"/>
    <mergeCell ref="A8350:E8350"/>
    <mergeCell ref="A8351:E8351"/>
    <mergeCell ref="C8336:E8336"/>
    <mergeCell ref="A8341:E8341"/>
    <mergeCell ref="A8342:E8342"/>
    <mergeCell ref="B8343:E8343"/>
    <mergeCell ref="B8344:E8344"/>
    <mergeCell ref="D8345:E8345"/>
    <mergeCell ref="B8328:C8328"/>
    <mergeCell ref="D8328:E8328"/>
    <mergeCell ref="B8329:C8329"/>
    <mergeCell ref="D8329:E8329"/>
    <mergeCell ref="A8335:B8335"/>
    <mergeCell ref="C8335:E8335"/>
    <mergeCell ref="C8396:E8396"/>
    <mergeCell ref="A8401:E8401"/>
    <mergeCell ref="A8402:E8402"/>
    <mergeCell ref="B8403:E8403"/>
    <mergeCell ref="B8404:E8404"/>
    <mergeCell ref="D8405:E8405"/>
    <mergeCell ref="B8388:C8388"/>
    <mergeCell ref="D8388:E8388"/>
    <mergeCell ref="B8389:C8389"/>
    <mergeCell ref="D8389:E8389"/>
    <mergeCell ref="A8395:B8395"/>
    <mergeCell ref="C8395:E8395"/>
    <mergeCell ref="B8383:C8383"/>
    <mergeCell ref="D8383:E8383"/>
    <mergeCell ref="B8384:C8384"/>
    <mergeCell ref="D8384:E8384"/>
    <mergeCell ref="A8385:E8385"/>
    <mergeCell ref="B8387:C8387"/>
    <mergeCell ref="D8387:E8387"/>
    <mergeCell ref="B8377:C8377"/>
    <mergeCell ref="D8377:E8377"/>
    <mergeCell ref="B8378:C8378"/>
    <mergeCell ref="D8378:E8378"/>
    <mergeCell ref="A8380:E8380"/>
    <mergeCell ref="B8382:C8382"/>
    <mergeCell ref="D8382:E8382"/>
    <mergeCell ref="B8374:C8374"/>
    <mergeCell ref="D8374:E8374"/>
    <mergeCell ref="B8375:C8375"/>
    <mergeCell ref="D8375:E8375"/>
    <mergeCell ref="B8376:C8376"/>
    <mergeCell ref="D8376:E8376"/>
    <mergeCell ref="A8368:A8369"/>
    <mergeCell ref="B8368:C8368"/>
    <mergeCell ref="D8368:E8368"/>
    <mergeCell ref="B8369:C8369"/>
    <mergeCell ref="D8369:E8369"/>
    <mergeCell ref="A8371:A8372"/>
    <mergeCell ref="B8371:C8371"/>
    <mergeCell ref="D8371:E8371"/>
    <mergeCell ref="B8372:C8372"/>
    <mergeCell ref="D8372:E8372"/>
    <mergeCell ref="A8428:A8429"/>
    <mergeCell ref="B8428:C8428"/>
    <mergeCell ref="D8428:E8428"/>
    <mergeCell ref="B8429:C8429"/>
    <mergeCell ref="D8429:E8429"/>
    <mergeCell ref="A8431:A8432"/>
    <mergeCell ref="B8431:C8431"/>
    <mergeCell ref="D8431:E8431"/>
    <mergeCell ref="B8432:C8432"/>
    <mergeCell ref="D8432:E8432"/>
    <mergeCell ref="B8424:C8424"/>
    <mergeCell ref="D8424:E8424"/>
    <mergeCell ref="B8425:C8425"/>
    <mergeCell ref="D8425:E8425"/>
    <mergeCell ref="B8426:C8426"/>
    <mergeCell ref="D8426:E8426"/>
    <mergeCell ref="B8418:E8418"/>
    <mergeCell ref="B8419:E8419"/>
    <mergeCell ref="A8420:E8420"/>
    <mergeCell ref="A8421:E8421"/>
    <mergeCell ref="B8423:C8423"/>
    <mergeCell ref="D8423:E8423"/>
    <mergeCell ref="A8412:E8412"/>
    <mergeCell ref="D8413:E8413"/>
    <mergeCell ref="B8414:E8414"/>
    <mergeCell ref="B8415:E8415"/>
    <mergeCell ref="B8416:E8416"/>
    <mergeCell ref="B8417:E8417"/>
    <mergeCell ref="B8406:E8406"/>
    <mergeCell ref="B8407:E8407"/>
    <mergeCell ref="B8408:E8408"/>
    <mergeCell ref="A8409:E8409"/>
    <mergeCell ref="A8410:E8410"/>
    <mergeCell ref="A8411:E8411"/>
    <mergeCell ref="B8466:E8466"/>
    <mergeCell ref="B8467:E8467"/>
    <mergeCell ref="B8468:E8468"/>
    <mergeCell ref="A8469:E8469"/>
    <mergeCell ref="A8470:E8470"/>
    <mergeCell ref="A8471:E8471"/>
    <mergeCell ref="C8456:E8456"/>
    <mergeCell ref="A8461:E8461"/>
    <mergeCell ref="A8462:E8462"/>
    <mergeCell ref="B8463:E8463"/>
    <mergeCell ref="B8464:E8464"/>
    <mergeCell ref="D8465:E8465"/>
    <mergeCell ref="B8448:C8448"/>
    <mergeCell ref="D8448:E8448"/>
    <mergeCell ref="B8449:C8449"/>
    <mergeCell ref="D8449:E8449"/>
    <mergeCell ref="A8455:B8455"/>
    <mergeCell ref="C8455:E8455"/>
    <mergeCell ref="B8443:C8443"/>
    <mergeCell ref="D8443:E8443"/>
    <mergeCell ref="B8444:C8444"/>
    <mergeCell ref="D8444:E8444"/>
    <mergeCell ref="A8445:E8445"/>
    <mergeCell ref="B8447:C8447"/>
    <mergeCell ref="D8447:E8447"/>
    <mergeCell ref="B8437:C8437"/>
    <mergeCell ref="D8437:E8437"/>
    <mergeCell ref="B8438:C8438"/>
    <mergeCell ref="D8438:E8438"/>
    <mergeCell ref="A8440:E8440"/>
    <mergeCell ref="B8442:C8442"/>
    <mergeCell ref="D8442:E8442"/>
    <mergeCell ref="B8434:C8434"/>
    <mergeCell ref="D8434:E8434"/>
    <mergeCell ref="B8435:C8435"/>
    <mergeCell ref="D8435:E8435"/>
    <mergeCell ref="B8436:C8436"/>
    <mergeCell ref="D8436:E8436"/>
    <mergeCell ref="B8494:C8494"/>
    <mergeCell ref="D8494:E8494"/>
    <mergeCell ref="B8495:C8495"/>
    <mergeCell ref="D8495:E8495"/>
    <mergeCell ref="B8496:C8496"/>
    <mergeCell ref="D8496:E8496"/>
    <mergeCell ref="A8488:A8489"/>
    <mergeCell ref="B8488:C8488"/>
    <mergeCell ref="D8488:E8488"/>
    <mergeCell ref="B8489:C8489"/>
    <mergeCell ref="D8489:E8489"/>
    <mergeCell ref="A8491:A8492"/>
    <mergeCell ref="B8491:C8491"/>
    <mergeCell ref="D8491:E8491"/>
    <mergeCell ref="B8492:C8492"/>
    <mergeCell ref="D8492:E8492"/>
    <mergeCell ref="B8484:C8484"/>
    <mergeCell ref="D8484:E8484"/>
    <mergeCell ref="B8485:C8485"/>
    <mergeCell ref="D8485:E8485"/>
    <mergeCell ref="B8486:C8486"/>
    <mergeCell ref="D8486:E8486"/>
    <mergeCell ref="B8478:E8478"/>
    <mergeCell ref="B8479:E8479"/>
    <mergeCell ref="A8480:E8480"/>
    <mergeCell ref="A8481:E8481"/>
    <mergeCell ref="B8483:C8483"/>
    <mergeCell ref="D8483:E8483"/>
    <mergeCell ref="A8472:E8472"/>
    <mergeCell ref="D8473:E8473"/>
    <mergeCell ref="B8474:E8474"/>
    <mergeCell ref="B8475:E8475"/>
    <mergeCell ref="B8476:E8476"/>
    <mergeCell ref="B8477:E8477"/>
    <mergeCell ref="A8532:E8532"/>
    <mergeCell ref="D8533:E8533"/>
    <mergeCell ref="B8534:E8534"/>
    <mergeCell ref="B8535:E8535"/>
    <mergeCell ref="B8536:E8536"/>
    <mergeCell ref="B8537:E8537"/>
    <mergeCell ref="B8526:E8526"/>
    <mergeCell ref="B8527:E8527"/>
    <mergeCell ref="B8528:E8528"/>
    <mergeCell ref="A8529:E8529"/>
    <mergeCell ref="A8530:E8530"/>
    <mergeCell ref="A8531:E8531"/>
    <mergeCell ref="C8516:E8516"/>
    <mergeCell ref="A8521:E8521"/>
    <mergeCell ref="A8522:E8522"/>
    <mergeCell ref="B8523:E8523"/>
    <mergeCell ref="B8524:E8524"/>
    <mergeCell ref="D8525:E8525"/>
    <mergeCell ref="B8508:C8508"/>
    <mergeCell ref="D8508:E8508"/>
    <mergeCell ref="B8509:C8509"/>
    <mergeCell ref="D8509:E8509"/>
    <mergeCell ref="A8515:B8515"/>
    <mergeCell ref="C8515:E8515"/>
    <mergeCell ref="B8503:C8503"/>
    <mergeCell ref="D8503:E8503"/>
    <mergeCell ref="B8504:C8504"/>
    <mergeCell ref="D8504:E8504"/>
    <mergeCell ref="A8505:E8505"/>
    <mergeCell ref="B8507:C8507"/>
    <mergeCell ref="D8507:E8507"/>
    <mergeCell ref="B8497:C8497"/>
    <mergeCell ref="D8497:E8497"/>
    <mergeCell ref="B8498:C8498"/>
    <mergeCell ref="D8498:E8498"/>
    <mergeCell ref="A8500:E8500"/>
    <mergeCell ref="B8502:C8502"/>
    <mergeCell ref="D8502:E8502"/>
    <mergeCell ref="B8557:C8557"/>
    <mergeCell ref="D8557:E8557"/>
    <mergeCell ref="B8558:C8558"/>
    <mergeCell ref="D8558:E8558"/>
    <mergeCell ref="A8560:E8560"/>
    <mergeCell ref="B8562:C8562"/>
    <mergeCell ref="D8562:E8562"/>
    <mergeCell ref="B8554:C8554"/>
    <mergeCell ref="D8554:E8554"/>
    <mergeCell ref="B8555:C8555"/>
    <mergeCell ref="D8555:E8555"/>
    <mergeCell ref="B8556:C8556"/>
    <mergeCell ref="D8556:E8556"/>
    <mergeCell ref="A8548:A8549"/>
    <mergeCell ref="B8548:C8548"/>
    <mergeCell ref="D8548:E8548"/>
    <mergeCell ref="B8549:C8549"/>
    <mergeCell ref="D8549:E8549"/>
    <mergeCell ref="A8551:A8552"/>
    <mergeCell ref="B8551:C8551"/>
    <mergeCell ref="D8551:E8551"/>
    <mergeCell ref="B8552:C8552"/>
    <mergeCell ref="D8552:E8552"/>
    <mergeCell ref="B8544:C8544"/>
    <mergeCell ref="D8544:E8544"/>
    <mergeCell ref="B8545:C8545"/>
    <mergeCell ref="D8545:E8545"/>
    <mergeCell ref="B8546:C8546"/>
    <mergeCell ref="D8546:E8546"/>
    <mergeCell ref="B8538:E8538"/>
    <mergeCell ref="B8539:E8539"/>
    <mergeCell ref="A8540:E8540"/>
    <mergeCell ref="A8541:E8541"/>
    <mergeCell ref="B8543:C8543"/>
    <mergeCell ref="D8543:E8543"/>
    <mergeCell ref="B8598:E8598"/>
    <mergeCell ref="B8599:E8599"/>
    <mergeCell ref="A8600:E8600"/>
    <mergeCell ref="A8601:E8601"/>
    <mergeCell ref="B8603:C8603"/>
    <mergeCell ref="D8603:E8603"/>
    <mergeCell ref="A8592:E8592"/>
    <mergeCell ref="D8593:E8593"/>
    <mergeCell ref="B8594:E8594"/>
    <mergeCell ref="B8595:E8595"/>
    <mergeCell ref="B8596:E8596"/>
    <mergeCell ref="B8597:E8597"/>
    <mergeCell ref="B8586:E8586"/>
    <mergeCell ref="B8587:E8587"/>
    <mergeCell ref="B8588:E8588"/>
    <mergeCell ref="A8589:E8589"/>
    <mergeCell ref="A8590:E8590"/>
    <mergeCell ref="A8591:E8591"/>
    <mergeCell ref="C8576:E8576"/>
    <mergeCell ref="A8581:E8581"/>
    <mergeCell ref="A8582:E8582"/>
    <mergeCell ref="B8583:E8583"/>
    <mergeCell ref="B8584:E8584"/>
    <mergeCell ref="D8585:E8585"/>
    <mergeCell ref="B8568:C8568"/>
    <mergeCell ref="D8568:E8568"/>
    <mergeCell ref="B8569:C8569"/>
    <mergeCell ref="D8569:E8569"/>
    <mergeCell ref="A8575:B8575"/>
    <mergeCell ref="C8575:E8575"/>
    <mergeCell ref="B8563:C8563"/>
    <mergeCell ref="D8563:E8563"/>
    <mergeCell ref="B8564:C8564"/>
    <mergeCell ref="D8564:E8564"/>
    <mergeCell ref="A8565:E8565"/>
    <mergeCell ref="B8567:C8567"/>
    <mergeCell ref="D8567:E8567"/>
    <mergeCell ref="B8623:C8623"/>
    <mergeCell ref="D8623:E8623"/>
    <mergeCell ref="B8624:C8624"/>
    <mergeCell ref="D8624:E8624"/>
    <mergeCell ref="A8625:E8625"/>
    <mergeCell ref="B8627:C8627"/>
    <mergeCell ref="D8627:E8627"/>
    <mergeCell ref="B8617:C8617"/>
    <mergeCell ref="D8617:E8617"/>
    <mergeCell ref="B8618:C8618"/>
    <mergeCell ref="D8618:E8618"/>
    <mergeCell ref="A8620:E8620"/>
    <mergeCell ref="B8622:C8622"/>
    <mergeCell ref="D8622:E8622"/>
    <mergeCell ref="B8614:C8614"/>
    <mergeCell ref="D8614:E8614"/>
    <mergeCell ref="B8615:C8615"/>
    <mergeCell ref="D8615:E8615"/>
    <mergeCell ref="B8616:C8616"/>
    <mergeCell ref="D8616:E8616"/>
    <mergeCell ref="A8608:A8609"/>
    <mergeCell ref="B8608:C8608"/>
    <mergeCell ref="D8608:E8608"/>
    <mergeCell ref="B8609:C8609"/>
    <mergeCell ref="D8609:E8609"/>
    <mergeCell ref="A8611:A8612"/>
    <mergeCell ref="B8611:C8611"/>
    <mergeCell ref="D8611:E8611"/>
    <mergeCell ref="B8612:C8612"/>
    <mergeCell ref="D8612:E8612"/>
    <mergeCell ref="B8604:C8604"/>
    <mergeCell ref="D8604:E8604"/>
    <mergeCell ref="B8605:C8605"/>
    <mergeCell ref="D8605:E8605"/>
    <mergeCell ref="B8606:C8606"/>
    <mergeCell ref="D8606:E8606"/>
    <mergeCell ref="B8664:C8664"/>
    <mergeCell ref="D8664:E8664"/>
    <mergeCell ref="B8665:C8665"/>
    <mergeCell ref="D8665:E8665"/>
    <mergeCell ref="B8666:C8666"/>
    <mergeCell ref="D8666:E8666"/>
    <mergeCell ref="B8658:E8658"/>
    <mergeCell ref="B8659:E8659"/>
    <mergeCell ref="A8660:E8660"/>
    <mergeCell ref="A8661:E8661"/>
    <mergeCell ref="B8663:C8663"/>
    <mergeCell ref="D8663:E8663"/>
    <mergeCell ref="A8652:E8652"/>
    <mergeCell ref="D8653:E8653"/>
    <mergeCell ref="B8654:E8654"/>
    <mergeCell ref="B8655:E8655"/>
    <mergeCell ref="B8656:E8656"/>
    <mergeCell ref="B8657:E8657"/>
    <mergeCell ref="B8646:E8646"/>
    <mergeCell ref="B8647:E8647"/>
    <mergeCell ref="B8648:E8648"/>
    <mergeCell ref="A8649:E8649"/>
    <mergeCell ref="A8650:E8650"/>
    <mergeCell ref="A8651:E8651"/>
    <mergeCell ref="C8636:E8636"/>
    <mergeCell ref="A8641:E8641"/>
    <mergeCell ref="A8642:E8642"/>
    <mergeCell ref="B8643:E8643"/>
    <mergeCell ref="B8644:E8644"/>
    <mergeCell ref="D8645:E8645"/>
    <mergeCell ref="B8628:C8628"/>
    <mergeCell ref="D8628:E8628"/>
    <mergeCell ref="B8629:C8629"/>
    <mergeCell ref="D8629:E8629"/>
    <mergeCell ref="A8635:B8635"/>
    <mergeCell ref="C8635:E8635"/>
    <mergeCell ref="C8696:E8696"/>
    <mergeCell ref="A8701:E8701"/>
    <mergeCell ref="A8702:E8702"/>
    <mergeCell ref="B8703:E8703"/>
    <mergeCell ref="B8704:E8704"/>
    <mergeCell ref="D8705:E8705"/>
    <mergeCell ref="B8688:C8688"/>
    <mergeCell ref="D8688:E8688"/>
    <mergeCell ref="B8689:C8689"/>
    <mergeCell ref="D8689:E8689"/>
    <mergeCell ref="A8695:B8695"/>
    <mergeCell ref="C8695:E8695"/>
    <mergeCell ref="B8683:C8683"/>
    <mergeCell ref="D8683:E8683"/>
    <mergeCell ref="B8684:C8684"/>
    <mergeCell ref="D8684:E8684"/>
    <mergeCell ref="A8685:E8685"/>
    <mergeCell ref="B8687:C8687"/>
    <mergeCell ref="D8687:E8687"/>
    <mergeCell ref="B8677:C8677"/>
    <mergeCell ref="D8677:E8677"/>
    <mergeCell ref="B8678:C8678"/>
    <mergeCell ref="D8678:E8678"/>
    <mergeCell ref="A8680:E8680"/>
    <mergeCell ref="B8682:C8682"/>
    <mergeCell ref="D8682:E8682"/>
    <mergeCell ref="B8674:C8674"/>
    <mergeCell ref="D8674:E8674"/>
    <mergeCell ref="B8675:C8675"/>
    <mergeCell ref="D8675:E8675"/>
    <mergeCell ref="B8676:C8676"/>
    <mergeCell ref="D8676:E8676"/>
    <mergeCell ref="A8668:A8669"/>
    <mergeCell ref="B8668:C8668"/>
    <mergeCell ref="D8668:E8668"/>
    <mergeCell ref="B8669:C8669"/>
    <mergeCell ref="D8669:E8669"/>
    <mergeCell ref="A8671:A8672"/>
    <mergeCell ref="B8671:C8671"/>
    <mergeCell ref="D8671:E8671"/>
    <mergeCell ref="B8672:C8672"/>
    <mergeCell ref="D8672:E8672"/>
    <mergeCell ref="A8728:A8729"/>
    <mergeCell ref="B8728:C8728"/>
    <mergeCell ref="D8728:E8728"/>
    <mergeCell ref="B8729:C8729"/>
    <mergeCell ref="D8729:E8729"/>
    <mergeCell ref="A8731:A8732"/>
    <mergeCell ref="B8731:C8731"/>
    <mergeCell ref="D8731:E8731"/>
    <mergeCell ref="B8732:C8732"/>
    <mergeCell ref="D8732:E8732"/>
    <mergeCell ref="B8724:C8724"/>
    <mergeCell ref="D8724:E8724"/>
    <mergeCell ref="B8725:C8725"/>
    <mergeCell ref="D8725:E8725"/>
    <mergeCell ref="B8726:C8726"/>
    <mergeCell ref="D8726:E8726"/>
    <mergeCell ref="B8718:E8718"/>
    <mergeCell ref="B8719:E8719"/>
    <mergeCell ref="A8720:E8720"/>
    <mergeCell ref="A8721:E8721"/>
    <mergeCell ref="B8723:C8723"/>
    <mergeCell ref="D8723:E8723"/>
    <mergeCell ref="A8712:E8712"/>
    <mergeCell ref="D8713:E8713"/>
    <mergeCell ref="B8714:E8714"/>
    <mergeCell ref="B8715:E8715"/>
    <mergeCell ref="B8716:E8716"/>
    <mergeCell ref="B8717:E8717"/>
    <mergeCell ref="B8706:E8706"/>
    <mergeCell ref="B8707:E8707"/>
    <mergeCell ref="B8708:E8708"/>
    <mergeCell ref="A8709:E8709"/>
    <mergeCell ref="A8710:E8710"/>
    <mergeCell ref="A8711:E8711"/>
    <mergeCell ref="B8766:E8766"/>
    <mergeCell ref="B8767:E8767"/>
    <mergeCell ref="B8768:E8768"/>
    <mergeCell ref="A8769:E8769"/>
    <mergeCell ref="A8770:E8770"/>
    <mergeCell ref="A8771:E8771"/>
    <mergeCell ref="C8756:E8756"/>
    <mergeCell ref="A8761:E8761"/>
    <mergeCell ref="A8762:E8762"/>
    <mergeCell ref="B8763:E8763"/>
    <mergeCell ref="B8764:E8764"/>
    <mergeCell ref="D8765:E8765"/>
    <mergeCell ref="B8748:C8748"/>
    <mergeCell ref="D8748:E8748"/>
    <mergeCell ref="B8749:C8749"/>
    <mergeCell ref="D8749:E8749"/>
    <mergeCell ref="A8755:B8755"/>
    <mergeCell ref="C8755:E8755"/>
    <mergeCell ref="B8743:C8743"/>
    <mergeCell ref="D8743:E8743"/>
    <mergeCell ref="B8744:C8744"/>
    <mergeCell ref="D8744:E8744"/>
    <mergeCell ref="A8745:E8745"/>
    <mergeCell ref="B8747:C8747"/>
    <mergeCell ref="D8747:E8747"/>
    <mergeCell ref="B8737:C8737"/>
    <mergeCell ref="D8737:E8737"/>
    <mergeCell ref="B8738:C8738"/>
    <mergeCell ref="D8738:E8738"/>
    <mergeCell ref="A8740:E8740"/>
    <mergeCell ref="B8742:C8742"/>
    <mergeCell ref="D8742:E8742"/>
    <mergeCell ref="B8734:C8734"/>
    <mergeCell ref="D8734:E8734"/>
    <mergeCell ref="B8735:C8735"/>
    <mergeCell ref="D8735:E8735"/>
    <mergeCell ref="B8736:C8736"/>
    <mergeCell ref="D8736:E8736"/>
    <mergeCell ref="B8794:C8794"/>
    <mergeCell ref="D8794:E8794"/>
    <mergeCell ref="B8795:C8795"/>
    <mergeCell ref="D8795:E8795"/>
    <mergeCell ref="B8796:C8796"/>
    <mergeCell ref="D8796:E8796"/>
    <mergeCell ref="A8788:A8789"/>
    <mergeCell ref="B8788:C8788"/>
    <mergeCell ref="D8788:E8788"/>
    <mergeCell ref="B8789:C8789"/>
    <mergeCell ref="D8789:E8789"/>
    <mergeCell ref="A8791:A8792"/>
    <mergeCell ref="B8791:C8791"/>
    <mergeCell ref="D8791:E8791"/>
    <mergeCell ref="B8792:C8792"/>
    <mergeCell ref="D8792:E8792"/>
    <mergeCell ref="B8784:C8784"/>
    <mergeCell ref="D8784:E8784"/>
    <mergeCell ref="B8785:C8785"/>
    <mergeCell ref="D8785:E8785"/>
    <mergeCell ref="B8786:C8786"/>
    <mergeCell ref="D8786:E8786"/>
    <mergeCell ref="B8778:E8778"/>
    <mergeCell ref="B8779:E8779"/>
    <mergeCell ref="A8780:E8780"/>
    <mergeCell ref="A8781:E8781"/>
    <mergeCell ref="B8783:C8783"/>
    <mergeCell ref="D8783:E8783"/>
    <mergeCell ref="A8772:E8772"/>
    <mergeCell ref="D8773:E8773"/>
    <mergeCell ref="B8774:E8774"/>
    <mergeCell ref="B8775:E8775"/>
    <mergeCell ref="B8776:E8776"/>
    <mergeCell ref="B8777:E8777"/>
    <mergeCell ref="A8832:E8832"/>
    <mergeCell ref="D8833:E8833"/>
    <mergeCell ref="B8834:E8834"/>
    <mergeCell ref="B8835:E8835"/>
    <mergeCell ref="B8836:E8836"/>
    <mergeCell ref="B8837:E8837"/>
    <mergeCell ref="B8826:E8826"/>
    <mergeCell ref="B8827:E8827"/>
    <mergeCell ref="B8828:E8828"/>
    <mergeCell ref="A8829:E8829"/>
    <mergeCell ref="A8830:E8830"/>
    <mergeCell ref="A8831:E8831"/>
    <mergeCell ref="C8816:E8816"/>
    <mergeCell ref="A8821:E8821"/>
    <mergeCell ref="A8822:E8822"/>
    <mergeCell ref="B8823:E8823"/>
    <mergeCell ref="B8824:E8824"/>
    <mergeCell ref="D8825:E8825"/>
    <mergeCell ref="B8808:C8808"/>
    <mergeCell ref="D8808:E8808"/>
    <mergeCell ref="B8809:C8809"/>
    <mergeCell ref="D8809:E8809"/>
    <mergeCell ref="A8815:B8815"/>
    <mergeCell ref="C8815:E8815"/>
    <mergeCell ref="B8803:C8803"/>
    <mergeCell ref="D8803:E8803"/>
    <mergeCell ref="B8804:C8804"/>
    <mergeCell ref="D8804:E8804"/>
    <mergeCell ref="A8805:E8805"/>
    <mergeCell ref="B8807:C8807"/>
    <mergeCell ref="D8807:E8807"/>
    <mergeCell ref="B8797:C8797"/>
    <mergeCell ref="D8797:E8797"/>
    <mergeCell ref="B8798:C8798"/>
    <mergeCell ref="D8798:E8798"/>
    <mergeCell ref="A8800:E8800"/>
    <mergeCell ref="B8802:C8802"/>
    <mergeCell ref="D8802:E8802"/>
    <mergeCell ref="B8857:C8857"/>
    <mergeCell ref="D8857:E8857"/>
    <mergeCell ref="B8858:C8858"/>
    <mergeCell ref="D8858:E8858"/>
    <mergeCell ref="A8860:E8860"/>
    <mergeCell ref="B8862:C8862"/>
    <mergeCell ref="D8862:E8862"/>
    <mergeCell ref="B8854:C8854"/>
    <mergeCell ref="D8854:E8854"/>
    <mergeCell ref="B8855:C8855"/>
    <mergeCell ref="D8855:E8855"/>
    <mergeCell ref="B8856:C8856"/>
    <mergeCell ref="D8856:E8856"/>
    <mergeCell ref="A8848:A8849"/>
    <mergeCell ref="B8848:C8848"/>
    <mergeCell ref="D8848:E8848"/>
    <mergeCell ref="B8849:C8849"/>
    <mergeCell ref="D8849:E8849"/>
    <mergeCell ref="A8851:A8852"/>
    <mergeCell ref="B8851:C8851"/>
    <mergeCell ref="D8851:E8851"/>
    <mergeCell ref="B8852:C8852"/>
    <mergeCell ref="D8852:E8852"/>
    <mergeCell ref="B8844:C8844"/>
    <mergeCell ref="D8844:E8844"/>
    <mergeCell ref="B8845:C8845"/>
    <mergeCell ref="D8845:E8845"/>
    <mergeCell ref="B8846:C8846"/>
    <mergeCell ref="D8846:E8846"/>
    <mergeCell ref="B8838:E8838"/>
    <mergeCell ref="B8839:E8839"/>
    <mergeCell ref="A8840:E8840"/>
    <mergeCell ref="A8841:E8841"/>
    <mergeCell ref="B8843:C8843"/>
    <mergeCell ref="D8843:E8843"/>
    <mergeCell ref="B8898:E8898"/>
    <mergeCell ref="B8899:E8899"/>
    <mergeCell ref="A8900:E8900"/>
    <mergeCell ref="A8901:E8901"/>
    <mergeCell ref="B8903:C8903"/>
    <mergeCell ref="D8903:E8903"/>
    <mergeCell ref="A8892:E8892"/>
    <mergeCell ref="D8893:E8893"/>
    <mergeCell ref="B8894:E8894"/>
    <mergeCell ref="B8895:E8895"/>
    <mergeCell ref="B8896:E8896"/>
    <mergeCell ref="B8897:E8897"/>
    <mergeCell ref="B8886:E8886"/>
    <mergeCell ref="B8887:E8887"/>
    <mergeCell ref="B8888:E8888"/>
    <mergeCell ref="A8889:E8889"/>
    <mergeCell ref="A8890:E8890"/>
    <mergeCell ref="A8891:E8891"/>
    <mergeCell ref="C8876:E8876"/>
    <mergeCell ref="A8881:E8881"/>
    <mergeCell ref="A8882:E8882"/>
    <mergeCell ref="B8883:E8883"/>
    <mergeCell ref="B8884:E8884"/>
    <mergeCell ref="D8885:E8885"/>
    <mergeCell ref="B8868:C8868"/>
    <mergeCell ref="D8868:E8868"/>
    <mergeCell ref="B8869:C8869"/>
    <mergeCell ref="D8869:E8869"/>
    <mergeCell ref="A8875:B8875"/>
    <mergeCell ref="C8875:E8875"/>
    <mergeCell ref="B8863:C8863"/>
    <mergeCell ref="D8863:E8863"/>
    <mergeCell ref="B8864:C8864"/>
    <mergeCell ref="D8864:E8864"/>
    <mergeCell ref="A8865:E8865"/>
    <mergeCell ref="B8867:C8867"/>
    <mergeCell ref="D8867:E8867"/>
    <mergeCell ref="B8923:C8923"/>
    <mergeCell ref="D8923:E8923"/>
    <mergeCell ref="B8924:C8924"/>
    <mergeCell ref="D8924:E8924"/>
    <mergeCell ref="A8925:E8925"/>
    <mergeCell ref="B8927:C8927"/>
    <mergeCell ref="D8927:E8927"/>
    <mergeCell ref="B8917:C8917"/>
    <mergeCell ref="D8917:E8917"/>
    <mergeCell ref="B8918:C8918"/>
    <mergeCell ref="D8918:E8918"/>
    <mergeCell ref="A8920:E8920"/>
    <mergeCell ref="B8922:C8922"/>
    <mergeCell ref="D8922:E8922"/>
    <mergeCell ref="B8914:C8914"/>
    <mergeCell ref="D8914:E8914"/>
    <mergeCell ref="B8915:C8915"/>
    <mergeCell ref="D8915:E8915"/>
    <mergeCell ref="B8916:C8916"/>
    <mergeCell ref="D8916:E8916"/>
    <mergeCell ref="A8908:A8909"/>
    <mergeCell ref="B8908:C8908"/>
    <mergeCell ref="D8908:E8908"/>
    <mergeCell ref="B8909:C8909"/>
    <mergeCell ref="D8909:E8909"/>
    <mergeCell ref="A8911:A8912"/>
    <mergeCell ref="B8911:C8911"/>
    <mergeCell ref="D8911:E8911"/>
    <mergeCell ref="B8912:C8912"/>
    <mergeCell ref="D8912:E8912"/>
    <mergeCell ref="B8904:C8904"/>
    <mergeCell ref="D8904:E8904"/>
    <mergeCell ref="B8905:C8905"/>
    <mergeCell ref="D8905:E8905"/>
    <mergeCell ref="B8906:C8906"/>
    <mergeCell ref="D8906:E8906"/>
    <mergeCell ref="B8964:C8964"/>
    <mergeCell ref="D8964:E8964"/>
    <mergeCell ref="B8965:C8965"/>
    <mergeCell ref="D8965:E8965"/>
    <mergeCell ref="B8966:C8966"/>
    <mergeCell ref="D8966:E8966"/>
    <mergeCell ref="B8958:E8958"/>
    <mergeCell ref="B8959:E8959"/>
    <mergeCell ref="A8960:E8960"/>
    <mergeCell ref="A8961:E8961"/>
    <mergeCell ref="B8963:C8963"/>
    <mergeCell ref="D8963:E8963"/>
    <mergeCell ref="A8952:E8952"/>
    <mergeCell ref="D8953:E8953"/>
    <mergeCell ref="B8954:E8954"/>
    <mergeCell ref="B8955:E8955"/>
    <mergeCell ref="B8956:E8956"/>
    <mergeCell ref="B8957:E8957"/>
    <mergeCell ref="B8946:E8946"/>
    <mergeCell ref="B8947:E8947"/>
    <mergeCell ref="B8948:E8948"/>
    <mergeCell ref="A8949:E8949"/>
    <mergeCell ref="A8950:E8950"/>
    <mergeCell ref="A8951:E8951"/>
    <mergeCell ref="C8936:E8936"/>
    <mergeCell ref="A8941:E8941"/>
    <mergeCell ref="A8942:E8942"/>
    <mergeCell ref="B8943:E8943"/>
    <mergeCell ref="B8944:E8944"/>
    <mergeCell ref="D8945:E8945"/>
    <mergeCell ref="B8928:C8928"/>
    <mergeCell ref="D8928:E8928"/>
    <mergeCell ref="B8929:C8929"/>
    <mergeCell ref="D8929:E8929"/>
    <mergeCell ref="A8935:B8935"/>
    <mergeCell ref="C8935:E8935"/>
    <mergeCell ref="C8996:E8996"/>
    <mergeCell ref="A9001:E9001"/>
    <mergeCell ref="A9002:E9002"/>
    <mergeCell ref="B9003:E9003"/>
    <mergeCell ref="B9004:E9004"/>
    <mergeCell ref="D9005:E9005"/>
    <mergeCell ref="B8988:C8988"/>
    <mergeCell ref="D8988:E8988"/>
    <mergeCell ref="B8989:C8989"/>
    <mergeCell ref="D8989:E8989"/>
    <mergeCell ref="A8995:B8995"/>
    <mergeCell ref="C8995:E8995"/>
    <mergeCell ref="B8983:C8983"/>
    <mergeCell ref="D8983:E8983"/>
    <mergeCell ref="B8984:C8984"/>
    <mergeCell ref="D8984:E8984"/>
    <mergeCell ref="A8985:E8985"/>
    <mergeCell ref="B8987:C8987"/>
    <mergeCell ref="D8987:E8987"/>
    <mergeCell ref="B8977:C8977"/>
    <mergeCell ref="D8977:E8977"/>
    <mergeCell ref="B8978:C8978"/>
    <mergeCell ref="D8978:E8978"/>
    <mergeCell ref="A8980:E8980"/>
    <mergeCell ref="B8982:C8982"/>
    <mergeCell ref="D8982:E8982"/>
    <mergeCell ref="B8974:C8974"/>
    <mergeCell ref="D8974:E8974"/>
    <mergeCell ref="B8975:C8975"/>
    <mergeCell ref="D8975:E8975"/>
    <mergeCell ref="B8976:C8976"/>
    <mergeCell ref="D8976:E8976"/>
    <mergeCell ref="A8968:A8969"/>
    <mergeCell ref="B8968:C8968"/>
    <mergeCell ref="D8968:E8968"/>
    <mergeCell ref="B8969:C8969"/>
    <mergeCell ref="D8969:E8969"/>
    <mergeCell ref="A8971:A8972"/>
    <mergeCell ref="B8971:C8971"/>
    <mergeCell ref="D8971:E8971"/>
    <mergeCell ref="B8972:C8972"/>
    <mergeCell ref="D8972:E8972"/>
    <mergeCell ref="A9028:A9029"/>
    <mergeCell ref="B9028:C9028"/>
    <mergeCell ref="D9028:E9028"/>
    <mergeCell ref="B9029:C9029"/>
    <mergeCell ref="D9029:E9029"/>
    <mergeCell ref="A9031:A9032"/>
    <mergeCell ref="B9031:C9031"/>
    <mergeCell ref="D9031:E9031"/>
    <mergeCell ref="B9032:C9032"/>
    <mergeCell ref="D9032:E9032"/>
    <mergeCell ref="B9024:C9024"/>
    <mergeCell ref="D9024:E9024"/>
    <mergeCell ref="B9025:C9025"/>
    <mergeCell ref="D9025:E9025"/>
    <mergeCell ref="B9026:C9026"/>
    <mergeCell ref="D9026:E9026"/>
    <mergeCell ref="B9018:E9018"/>
    <mergeCell ref="B9019:E9019"/>
    <mergeCell ref="A9020:E9020"/>
    <mergeCell ref="A9021:E9021"/>
    <mergeCell ref="B9023:C9023"/>
    <mergeCell ref="D9023:E9023"/>
    <mergeCell ref="A9012:E9012"/>
    <mergeCell ref="D9013:E9013"/>
    <mergeCell ref="B9014:E9014"/>
    <mergeCell ref="B9015:E9015"/>
    <mergeCell ref="B9016:E9016"/>
    <mergeCell ref="B9017:E9017"/>
    <mergeCell ref="B9006:E9006"/>
    <mergeCell ref="B9007:E9007"/>
    <mergeCell ref="B9008:E9008"/>
    <mergeCell ref="A9009:E9009"/>
    <mergeCell ref="A9010:E9010"/>
    <mergeCell ref="A9011:E9011"/>
    <mergeCell ref="B9066:E9066"/>
    <mergeCell ref="B9067:E9067"/>
    <mergeCell ref="B9068:E9068"/>
    <mergeCell ref="A9069:E9069"/>
    <mergeCell ref="A9070:E9070"/>
    <mergeCell ref="A9071:E9071"/>
    <mergeCell ref="C9056:E9056"/>
    <mergeCell ref="A9061:E9061"/>
    <mergeCell ref="A9062:E9062"/>
    <mergeCell ref="B9063:E9063"/>
    <mergeCell ref="B9064:E9064"/>
    <mergeCell ref="D9065:E9065"/>
    <mergeCell ref="B9048:C9048"/>
    <mergeCell ref="D9048:E9048"/>
    <mergeCell ref="B9049:C9049"/>
    <mergeCell ref="D9049:E9049"/>
    <mergeCell ref="A9055:B9055"/>
    <mergeCell ref="C9055:E9055"/>
    <mergeCell ref="B9043:C9043"/>
    <mergeCell ref="D9043:E9043"/>
    <mergeCell ref="B9044:C9044"/>
    <mergeCell ref="D9044:E9044"/>
    <mergeCell ref="A9045:E9045"/>
    <mergeCell ref="B9047:C9047"/>
    <mergeCell ref="D9047:E9047"/>
    <mergeCell ref="B9037:C9037"/>
    <mergeCell ref="D9037:E9037"/>
    <mergeCell ref="B9038:C9038"/>
    <mergeCell ref="D9038:E9038"/>
    <mergeCell ref="A9040:E9040"/>
    <mergeCell ref="B9042:C9042"/>
    <mergeCell ref="D9042:E9042"/>
    <mergeCell ref="B9034:C9034"/>
    <mergeCell ref="D9034:E9034"/>
    <mergeCell ref="B9035:C9035"/>
    <mergeCell ref="D9035:E9035"/>
    <mergeCell ref="B9036:C9036"/>
    <mergeCell ref="D9036:E9036"/>
    <mergeCell ref="B9094:C9094"/>
    <mergeCell ref="D9094:E9094"/>
    <mergeCell ref="B9095:C9095"/>
    <mergeCell ref="D9095:E9095"/>
    <mergeCell ref="B9096:C9096"/>
    <mergeCell ref="D9096:E9096"/>
    <mergeCell ref="A9088:A9089"/>
    <mergeCell ref="B9088:C9088"/>
    <mergeCell ref="D9088:E9088"/>
    <mergeCell ref="B9089:C9089"/>
    <mergeCell ref="D9089:E9089"/>
    <mergeCell ref="A9091:A9092"/>
    <mergeCell ref="B9091:C9091"/>
    <mergeCell ref="D9091:E9091"/>
    <mergeCell ref="B9092:C9092"/>
    <mergeCell ref="D9092:E9092"/>
    <mergeCell ref="B9084:C9084"/>
    <mergeCell ref="D9084:E9084"/>
    <mergeCell ref="B9085:C9085"/>
    <mergeCell ref="D9085:E9085"/>
    <mergeCell ref="B9086:C9086"/>
    <mergeCell ref="D9086:E9086"/>
    <mergeCell ref="B9078:E9078"/>
    <mergeCell ref="B9079:E9079"/>
    <mergeCell ref="A9080:E9080"/>
    <mergeCell ref="A9081:E9081"/>
    <mergeCell ref="B9083:C9083"/>
    <mergeCell ref="D9083:E9083"/>
    <mergeCell ref="A9072:E9072"/>
    <mergeCell ref="D9073:E9073"/>
    <mergeCell ref="B9074:E9074"/>
    <mergeCell ref="B9075:E9075"/>
    <mergeCell ref="B9076:E9076"/>
    <mergeCell ref="B9077:E9077"/>
    <mergeCell ref="A9132:E9132"/>
    <mergeCell ref="D9133:E9133"/>
    <mergeCell ref="B9134:E9134"/>
    <mergeCell ref="B9135:E9135"/>
    <mergeCell ref="B9136:E9136"/>
    <mergeCell ref="B9137:E9137"/>
    <mergeCell ref="B9126:E9126"/>
    <mergeCell ref="B9127:E9127"/>
    <mergeCell ref="B9128:E9128"/>
    <mergeCell ref="A9129:E9129"/>
    <mergeCell ref="A9130:E9130"/>
    <mergeCell ref="A9131:E9131"/>
    <mergeCell ref="C9116:E9116"/>
    <mergeCell ref="A9121:E9121"/>
    <mergeCell ref="A9122:E9122"/>
    <mergeCell ref="B9123:E9123"/>
    <mergeCell ref="B9124:E9124"/>
    <mergeCell ref="D9125:E9125"/>
    <mergeCell ref="B9108:C9108"/>
    <mergeCell ref="D9108:E9108"/>
    <mergeCell ref="B9109:C9109"/>
    <mergeCell ref="D9109:E9109"/>
    <mergeCell ref="A9115:B9115"/>
    <mergeCell ref="C9115:E9115"/>
    <mergeCell ref="B9103:C9103"/>
    <mergeCell ref="D9103:E9103"/>
    <mergeCell ref="B9104:C9104"/>
    <mergeCell ref="D9104:E9104"/>
    <mergeCell ref="A9105:E9105"/>
    <mergeCell ref="B9107:C9107"/>
    <mergeCell ref="D9107:E9107"/>
    <mergeCell ref="B9097:C9097"/>
    <mergeCell ref="D9097:E9097"/>
    <mergeCell ref="B9098:C9098"/>
    <mergeCell ref="D9098:E9098"/>
    <mergeCell ref="A9100:E9100"/>
    <mergeCell ref="B9102:C9102"/>
    <mergeCell ref="D9102:E9102"/>
    <mergeCell ref="B9157:C9157"/>
    <mergeCell ref="D9157:E9157"/>
    <mergeCell ref="B9158:C9158"/>
    <mergeCell ref="D9158:E9158"/>
    <mergeCell ref="A9160:E9160"/>
    <mergeCell ref="B9162:C9162"/>
    <mergeCell ref="D9162:E9162"/>
    <mergeCell ref="B9154:C9154"/>
    <mergeCell ref="D9154:E9154"/>
    <mergeCell ref="B9155:C9155"/>
    <mergeCell ref="D9155:E9155"/>
    <mergeCell ref="B9156:C9156"/>
    <mergeCell ref="D9156:E9156"/>
    <mergeCell ref="A9148:A9149"/>
    <mergeCell ref="B9148:C9148"/>
    <mergeCell ref="D9148:E9148"/>
    <mergeCell ref="B9149:C9149"/>
    <mergeCell ref="D9149:E9149"/>
    <mergeCell ref="A9151:A9152"/>
    <mergeCell ref="B9151:C9151"/>
    <mergeCell ref="D9151:E9151"/>
    <mergeCell ref="B9152:C9152"/>
    <mergeCell ref="D9152:E9152"/>
    <mergeCell ref="B9144:C9144"/>
    <mergeCell ref="D9144:E9144"/>
    <mergeCell ref="B9145:C9145"/>
    <mergeCell ref="D9145:E9145"/>
    <mergeCell ref="B9146:C9146"/>
    <mergeCell ref="D9146:E9146"/>
    <mergeCell ref="B9138:E9138"/>
    <mergeCell ref="B9139:E9139"/>
    <mergeCell ref="A9140:E9140"/>
    <mergeCell ref="A9141:E9141"/>
    <mergeCell ref="B9143:C9143"/>
    <mergeCell ref="D9143:E9143"/>
    <mergeCell ref="B9198:E9198"/>
    <mergeCell ref="B9199:E9199"/>
    <mergeCell ref="A9200:E9200"/>
    <mergeCell ref="A9201:E9201"/>
    <mergeCell ref="B9203:C9203"/>
    <mergeCell ref="D9203:E9203"/>
    <mergeCell ref="A9192:E9192"/>
    <mergeCell ref="D9193:E9193"/>
    <mergeCell ref="B9194:E9194"/>
    <mergeCell ref="B9195:E9195"/>
    <mergeCell ref="B9196:E9196"/>
    <mergeCell ref="B9197:E9197"/>
    <mergeCell ref="B9186:E9186"/>
    <mergeCell ref="B9187:E9187"/>
    <mergeCell ref="B9188:E9188"/>
    <mergeCell ref="A9189:E9189"/>
    <mergeCell ref="A9190:E9190"/>
    <mergeCell ref="A9191:E9191"/>
    <mergeCell ref="C9176:E9176"/>
    <mergeCell ref="A9181:E9181"/>
    <mergeCell ref="A9182:E9182"/>
    <mergeCell ref="B9183:E9183"/>
    <mergeCell ref="B9184:E9184"/>
    <mergeCell ref="D9185:E9185"/>
    <mergeCell ref="B9168:C9168"/>
    <mergeCell ref="D9168:E9168"/>
    <mergeCell ref="B9169:C9169"/>
    <mergeCell ref="D9169:E9169"/>
    <mergeCell ref="A9175:B9175"/>
    <mergeCell ref="C9175:E9175"/>
    <mergeCell ref="B9163:C9163"/>
    <mergeCell ref="D9163:E9163"/>
    <mergeCell ref="B9164:C9164"/>
    <mergeCell ref="D9164:E9164"/>
    <mergeCell ref="A9165:E9165"/>
    <mergeCell ref="B9167:C9167"/>
    <mergeCell ref="D9167:E9167"/>
    <mergeCell ref="B9223:C9223"/>
    <mergeCell ref="D9223:E9223"/>
    <mergeCell ref="B9224:C9224"/>
    <mergeCell ref="D9224:E9224"/>
    <mergeCell ref="A9225:E9225"/>
    <mergeCell ref="B9227:C9227"/>
    <mergeCell ref="D9227:E9227"/>
    <mergeCell ref="B9217:C9217"/>
    <mergeCell ref="D9217:E9217"/>
    <mergeCell ref="B9218:C9218"/>
    <mergeCell ref="D9218:E9218"/>
    <mergeCell ref="A9220:E9220"/>
    <mergeCell ref="B9222:C9222"/>
    <mergeCell ref="D9222:E9222"/>
    <mergeCell ref="B9214:C9214"/>
    <mergeCell ref="D9214:E9214"/>
    <mergeCell ref="B9215:C9215"/>
    <mergeCell ref="D9215:E9215"/>
    <mergeCell ref="B9216:C9216"/>
    <mergeCell ref="D9216:E9216"/>
    <mergeCell ref="A9208:A9209"/>
    <mergeCell ref="B9208:C9208"/>
    <mergeCell ref="D9208:E9208"/>
    <mergeCell ref="B9209:C9209"/>
    <mergeCell ref="D9209:E9209"/>
    <mergeCell ref="A9211:A9212"/>
    <mergeCell ref="B9211:C9211"/>
    <mergeCell ref="D9211:E9211"/>
    <mergeCell ref="B9212:C9212"/>
    <mergeCell ref="D9212:E9212"/>
    <mergeCell ref="B9204:C9204"/>
    <mergeCell ref="D9204:E9204"/>
    <mergeCell ref="B9205:C9205"/>
    <mergeCell ref="D9205:E9205"/>
    <mergeCell ref="B9206:C9206"/>
    <mergeCell ref="D9206:E9206"/>
    <mergeCell ref="B9264:C9264"/>
    <mergeCell ref="D9264:E9264"/>
    <mergeCell ref="B9265:C9265"/>
    <mergeCell ref="D9265:E9265"/>
    <mergeCell ref="B9266:C9266"/>
    <mergeCell ref="D9266:E9266"/>
    <mergeCell ref="B9258:E9258"/>
    <mergeCell ref="B9259:E9259"/>
    <mergeCell ref="A9260:E9260"/>
    <mergeCell ref="A9261:E9261"/>
    <mergeCell ref="B9263:C9263"/>
    <mergeCell ref="D9263:E9263"/>
    <mergeCell ref="A9252:E9252"/>
    <mergeCell ref="D9253:E9253"/>
    <mergeCell ref="B9254:E9254"/>
    <mergeCell ref="B9255:E9255"/>
    <mergeCell ref="B9256:E9256"/>
    <mergeCell ref="B9257:E9257"/>
    <mergeCell ref="B9246:E9246"/>
    <mergeCell ref="B9247:E9247"/>
    <mergeCell ref="B9248:E9248"/>
    <mergeCell ref="A9249:E9249"/>
    <mergeCell ref="A9250:E9250"/>
    <mergeCell ref="A9251:E9251"/>
    <mergeCell ref="C9236:E9236"/>
    <mergeCell ref="A9241:E9241"/>
    <mergeCell ref="A9242:E9242"/>
    <mergeCell ref="B9243:E9243"/>
    <mergeCell ref="B9244:E9244"/>
    <mergeCell ref="D9245:E9245"/>
    <mergeCell ref="B9228:C9228"/>
    <mergeCell ref="D9228:E9228"/>
    <mergeCell ref="B9229:C9229"/>
    <mergeCell ref="D9229:E9229"/>
    <mergeCell ref="A9235:B9235"/>
    <mergeCell ref="C9235:E9235"/>
    <mergeCell ref="C9296:E9296"/>
    <mergeCell ref="A9301:E9301"/>
    <mergeCell ref="A9302:E9302"/>
    <mergeCell ref="B9303:E9303"/>
    <mergeCell ref="B9304:E9304"/>
    <mergeCell ref="D9305:E9305"/>
    <mergeCell ref="B9288:C9288"/>
    <mergeCell ref="D9288:E9288"/>
    <mergeCell ref="B9289:C9289"/>
    <mergeCell ref="D9289:E9289"/>
    <mergeCell ref="A9295:B9295"/>
    <mergeCell ref="C9295:E9295"/>
    <mergeCell ref="B9283:C9283"/>
    <mergeCell ref="D9283:E9283"/>
    <mergeCell ref="B9284:C9284"/>
    <mergeCell ref="D9284:E9284"/>
    <mergeCell ref="A9285:E9285"/>
    <mergeCell ref="B9287:C9287"/>
    <mergeCell ref="D9287:E9287"/>
    <mergeCell ref="B9277:C9277"/>
    <mergeCell ref="D9277:E9277"/>
    <mergeCell ref="B9278:C9278"/>
    <mergeCell ref="D9278:E9278"/>
    <mergeCell ref="A9280:E9280"/>
    <mergeCell ref="B9282:C9282"/>
    <mergeCell ref="D9282:E9282"/>
    <mergeCell ref="B9274:C9274"/>
    <mergeCell ref="D9274:E9274"/>
    <mergeCell ref="B9275:C9275"/>
    <mergeCell ref="D9275:E9275"/>
    <mergeCell ref="B9276:C9276"/>
    <mergeCell ref="D9276:E9276"/>
    <mergeCell ref="A9268:A9269"/>
    <mergeCell ref="B9268:C9268"/>
    <mergeCell ref="D9268:E9268"/>
    <mergeCell ref="B9269:C9269"/>
    <mergeCell ref="D9269:E9269"/>
    <mergeCell ref="A9271:A9272"/>
    <mergeCell ref="B9271:C9271"/>
    <mergeCell ref="D9271:E9271"/>
    <mergeCell ref="B9272:C9272"/>
    <mergeCell ref="D9272:E9272"/>
    <mergeCell ref="A9328:A9329"/>
    <mergeCell ref="B9328:C9328"/>
    <mergeCell ref="D9328:E9328"/>
    <mergeCell ref="B9329:C9329"/>
    <mergeCell ref="D9329:E9329"/>
    <mergeCell ref="A9331:A9332"/>
    <mergeCell ref="B9331:C9331"/>
    <mergeCell ref="D9331:E9331"/>
    <mergeCell ref="B9332:C9332"/>
    <mergeCell ref="D9332:E9332"/>
    <mergeCell ref="B9324:C9324"/>
    <mergeCell ref="D9324:E9324"/>
    <mergeCell ref="B9325:C9325"/>
    <mergeCell ref="D9325:E9325"/>
    <mergeCell ref="B9326:C9326"/>
    <mergeCell ref="D9326:E9326"/>
    <mergeCell ref="B9318:E9318"/>
    <mergeCell ref="B9319:E9319"/>
    <mergeCell ref="A9320:E9320"/>
    <mergeCell ref="A9321:E9321"/>
    <mergeCell ref="B9323:C9323"/>
    <mergeCell ref="D9323:E9323"/>
    <mergeCell ref="A9312:E9312"/>
    <mergeCell ref="D9313:E9313"/>
    <mergeCell ref="B9314:E9314"/>
    <mergeCell ref="B9315:E9315"/>
    <mergeCell ref="B9316:E9316"/>
    <mergeCell ref="B9317:E9317"/>
    <mergeCell ref="B9306:E9306"/>
    <mergeCell ref="B9307:E9307"/>
    <mergeCell ref="B9308:E9308"/>
    <mergeCell ref="A9309:E9309"/>
    <mergeCell ref="A9310:E9310"/>
    <mergeCell ref="A9311:E9311"/>
    <mergeCell ref="B9366:E9366"/>
    <mergeCell ref="B9367:E9367"/>
    <mergeCell ref="B9368:E9368"/>
    <mergeCell ref="A9369:E9369"/>
    <mergeCell ref="A9370:E9370"/>
    <mergeCell ref="A9371:E9371"/>
    <mergeCell ref="C9356:E9356"/>
    <mergeCell ref="A9361:E9361"/>
    <mergeCell ref="A9362:E9362"/>
    <mergeCell ref="B9363:E9363"/>
    <mergeCell ref="B9364:E9364"/>
    <mergeCell ref="D9365:E9365"/>
    <mergeCell ref="B9348:C9348"/>
    <mergeCell ref="D9348:E9348"/>
    <mergeCell ref="B9349:C9349"/>
    <mergeCell ref="D9349:E9349"/>
    <mergeCell ref="A9355:B9355"/>
    <mergeCell ref="C9355:E9355"/>
    <mergeCell ref="B9343:C9343"/>
    <mergeCell ref="D9343:E9343"/>
    <mergeCell ref="B9344:C9344"/>
    <mergeCell ref="D9344:E9344"/>
    <mergeCell ref="A9345:E9345"/>
    <mergeCell ref="B9347:C9347"/>
    <mergeCell ref="D9347:E9347"/>
    <mergeCell ref="B9337:C9337"/>
    <mergeCell ref="D9337:E9337"/>
    <mergeCell ref="B9338:C9338"/>
    <mergeCell ref="D9338:E9338"/>
    <mergeCell ref="A9340:E9340"/>
    <mergeCell ref="B9342:C9342"/>
    <mergeCell ref="D9342:E9342"/>
    <mergeCell ref="B9334:C9334"/>
    <mergeCell ref="D9334:E9334"/>
    <mergeCell ref="B9335:C9335"/>
    <mergeCell ref="D9335:E9335"/>
    <mergeCell ref="B9336:C9336"/>
    <mergeCell ref="D9336:E9336"/>
    <mergeCell ref="B9394:C9394"/>
    <mergeCell ref="D9394:E9394"/>
    <mergeCell ref="B9395:C9395"/>
    <mergeCell ref="D9395:E9395"/>
    <mergeCell ref="B9396:C9396"/>
    <mergeCell ref="D9396:E9396"/>
    <mergeCell ref="A9388:A9389"/>
    <mergeCell ref="B9388:C9388"/>
    <mergeCell ref="D9388:E9388"/>
    <mergeCell ref="B9389:C9389"/>
    <mergeCell ref="D9389:E9389"/>
    <mergeCell ref="A9391:A9392"/>
    <mergeCell ref="B9391:C9391"/>
    <mergeCell ref="D9391:E9391"/>
    <mergeCell ref="B9392:C9392"/>
    <mergeCell ref="D9392:E9392"/>
    <mergeCell ref="B9384:C9384"/>
    <mergeCell ref="D9384:E9384"/>
    <mergeCell ref="B9385:C9385"/>
    <mergeCell ref="D9385:E9385"/>
    <mergeCell ref="B9386:C9386"/>
    <mergeCell ref="D9386:E9386"/>
    <mergeCell ref="B9378:E9378"/>
    <mergeCell ref="B9379:E9379"/>
    <mergeCell ref="A9380:E9380"/>
    <mergeCell ref="A9381:E9381"/>
    <mergeCell ref="B9383:C9383"/>
    <mergeCell ref="D9383:E9383"/>
    <mergeCell ref="A9372:E9372"/>
    <mergeCell ref="D9373:E9373"/>
    <mergeCell ref="B9374:E9374"/>
    <mergeCell ref="B9375:E9375"/>
    <mergeCell ref="B9376:E9376"/>
    <mergeCell ref="B9377:E9377"/>
    <mergeCell ref="A9432:E9432"/>
    <mergeCell ref="D9433:E9433"/>
    <mergeCell ref="B9434:E9434"/>
    <mergeCell ref="B9435:E9435"/>
    <mergeCell ref="B9436:E9436"/>
    <mergeCell ref="B9437:E9437"/>
    <mergeCell ref="B9426:E9426"/>
    <mergeCell ref="B9427:E9427"/>
    <mergeCell ref="B9428:E9428"/>
    <mergeCell ref="A9429:E9429"/>
    <mergeCell ref="A9430:E9430"/>
    <mergeCell ref="A9431:E9431"/>
    <mergeCell ref="C9416:E9416"/>
    <mergeCell ref="A9421:E9421"/>
    <mergeCell ref="A9422:E9422"/>
    <mergeCell ref="B9423:E9423"/>
    <mergeCell ref="B9424:E9424"/>
    <mergeCell ref="D9425:E9425"/>
    <mergeCell ref="B9408:C9408"/>
    <mergeCell ref="D9408:E9408"/>
    <mergeCell ref="B9409:C9409"/>
    <mergeCell ref="D9409:E9409"/>
    <mergeCell ref="A9415:B9415"/>
    <mergeCell ref="C9415:E9415"/>
    <mergeCell ref="B9403:C9403"/>
    <mergeCell ref="D9403:E9403"/>
    <mergeCell ref="B9404:C9404"/>
    <mergeCell ref="D9404:E9404"/>
    <mergeCell ref="A9405:E9405"/>
    <mergeCell ref="B9407:C9407"/>
    <mergeCell ref="D9407:E9407"/>
    <mergeCell ref="B9397:C9397"/>
    <mergeCell ref="D9397:E9397"/>
    <mergeCell ref="B9398:C9398"/>
    <mergeCell ref="D9398:E9398"/>
    <mergeCell ref="A9400:E9400"/>
    <mergeCell ref="B9402:C9402"/>
    <mergeCell ref="D9402:E9402"/>
    <mergeCell ref="B9457:C9457"/>
    <mergeCell ref="D9457:E9457"/>
    <mergeCell ref="B9458:C9458"/>
    <mergeCell ref="D9458:E9458"/>
    <mergeCell ref="A9460:E9460"/>
    <mergeCell ref="B9462:C9462"/>
    <mergeCell ref="D9462:E9462"/>
    <mergeCell ref="B9454:C9454"/>
    <mergeCell ref="D9454:E9454"/>
    <mergeCell ref="B9455:C9455"/>
    <mergeCell ref="D9455:E9455"/>
    <mergeCell ref="B9456:C9456"/>
    <mergeCell ref="D9456:E9456"/>
    <mergeCell ref="A9448:A9449"/>
    <mergeCell ref="B9448:C9448"/>
    <mergeCell ref="D9448:E9448"/>
    <mergeCell ref="B9449:C9449"/>
    <mergeCell ref="D9449:E9449"/>
    <mergeCell ref="A9451:A9452"/>
    <mergeCell ref="B9451:C9451"/>
    <mergeCell ref="D9451:E9451"/>
    <mergeCell ref="B9452:C9452"/>
    <mergeCell ref="D9452:E9452"/>
    <mergeCell ref="B9444:C9444"/>
    <mergeCell ref="D9444:E9444"/>
    <mergeCell ref="B9445:C9445"/>
    <mergeCell ref="D9445:E9445"/>
    <mergeCell ref="B9446:C9446"/>
    <mergeCell ref="D9446:E9446"/>
    <mergeCell ref="B9438:E9438"/>
    <mergeCell ref="B9439:E9439"/>
    <mergeCell ref="A9440:E9440"/>
    <mergeCell ref="A9441:E9441"/>
    <mergeCell ref="B9443:C9443"/>
    <mergeCell ref="D9443:E9443"/>
    <mergeCell ref="B9498:E9498"/>
    <mergeCell ref="B9499:E9499"/>
    <mergeCell ref="A9500:E9500"/>
    <mergeCell ref="A9501:E9501"/>
    <mergeCell ref="B9503:C9503"/>
    <mergeCell ref="D9503:E9503"/>
    <mergeCell ref="A9492:E9492"/>
    <mergeCell ref="D9493:E9493"/>
    <mergeCell ref="B9494:E9494"/>
    <mergeCell ref="B9495:E9495"/>
    <mergeCell ref="B9496:E9496"/>
    <mergeCell ref="B9497:E9497"/>
    <mergeCell ref="B9486:E9486"/>
    <mergeCell ref="B9487:E9487"/>
    <mergeCell ref="B9488:E9488"/>
    <mergeCell ref="A9489:E9489"/>
    <mergeCell ref="A9490:E9490"/>
    <mergeCell ref="A9491:E9491"/>
    <mergeCell ref="C9476:E9476"/>
    <mergeCell ref="A9481:E9481"/>
    <mergeCell ref="A9482:E9482"/>
    <mergeCell ref="B9483:E9483"/>
    <mergeCell ref="B9484:E9484"/>
    <mergeCell ref="D9485:E9485"/>
    <mergeCell ref="B9468:C9468"/>
    <mergeCell ref="D9468:E9468"/>
    <mergeCell ref="B9469:C9469"/>
    <mergeCell ref="D9469:E9469"/>
    <mergeCell ref="A9475:B9475"/>
    <mergeCell ref="C9475:E9475"/>
    <mergeCell ref="B9463:C9463"/>
    <mergeCell ref="D9463:E9463"/>
    <mergeCell ref="B9464:C9464"/>
    <mergeCell ref="D9464:E9464"/>
    <mergeCell ref="A9465:E9465"/>
    <mergeCell ref="B9467:C9467"/>
    <mergeCell ref="D9467:E9467"/>
    <mergeCell ref="B9523:C9523"/>
    <mergeCell ref="D9523:E9523"/>
    <mergeCell ref="B9524:C9524"/>
    <mergeCell ref="D9524:E9524"/>
    <mergeCell ref="A9525:E9525"/>
    <mergeCell ref="B9527:C9527"/>
    <mergeCell ref="D9527:E9527"/>
    <mergeCell ref="B9517:C9517"/>
    <mergeCell ref="D9517:E9517"/>
    <mergeCell ref="B9518:C9518"/>
    <mergeCell ref="D9518:E9518"/>
    <mergeCell ref="A9520:E9520"/>
    <mergeCell ref="B9522:C9522"/>
    <mergeCell ref="D9522:E9522"/>
    <mergeCell ref="B9514:C9514"/>
    <mergeCell ref="D9514:E9514"/>
    <mergeCell ref="B9515:C9515"/>
    <mergeCell ref="D9515:E9515"/>
    <mergeCell ref="B9516:C9516"/>
    <mergeCell ref="D9516:E9516"/>
    <mergeCell ref="A9508:A9509"/>
    <mergeCell ref="B9508:C9508"/>
    <mergeCell ref="D9508:E9508"/>
    <mergeCell ref="B9509:C9509"/>
    <mergeCell ref="D9509:E9509"/>
    <mergeCell ref="A9511:A9512"/>
    <mergeCell ref="B9511:C9511"/>
    <mergeCell ref="D9511:E9511"/>
    <mergeCell ref="B9512:C9512"/>
    <mergeCell ref="D9512:E9512"/>
    <mergeCell ref="B9504:C9504"/>
    <mergeCell ref="D9504:E9504"/>
    <mergeCell ref="B9505:C9505"/>
    <mergeCell ref="D9505:E9505"/>
    <mergeCell ref="B9506:C9506"/>
    <mergeCell ref="D9506:E9506"/>
    <mergeCell ref="B9564:C9564"/>
    <mergeCell ref="D9564:E9564"/>
    <mergeCell ref="B9565:C9565"/>
    <mergeCell ref="D9565:E9565"/>
    <mergeCell ref="B9566:C9566"/>
    <mergeCell ref="D9566:E9566"/>
    <mergeCell ref="B9558:E9558"/>
    <mergeCell ref="B9559:E9559"/>
    <mergeCell ref="A9560:E9560"/>
    <mergeCell ref="A9561:E9561"/>
    <mergeCell ref="B9563:C9563"/>
    <mergeCell ref="D9563:E9563"/>
    <mergeCell ref="A9552:E9552"/>
    <mergeCell ref="D9553:E9553"/>
    <mergeCell ref="B9554:E9554"/>
    <mergeCell ref="B9555:E9555"/>
    <mergeCell ref="B9556:E9556"/>
    <mergeCell ref="B9557:E9557"/>
    <mergeCell ref="B9546:E9546"/>
    <mergeCell ref="B9547:E9547"/>
    <mergeCell ref="B9548:E9548"/>
    <mergeCell ref="A9549:E9549"/>
    <mergeCell ref="A9550:E9550"/>
    <mergeCell ref="A9551:E9551"/>
    <mergeCell ref="C9536:E9536"/>
    <mergeCell ref="A9541:E9541"/>
    <mergeCell ref="A9542:E9542"/>
    <mergeCell ref="B9543:E9543"/>
    <mergeCell ref="B9544:E9544"/>
    <mergeCell ref="D9545:E9545"/>
    <mergeCell ref="B9528:C9528"/>
    <mergeCell ref="D9528:E9528"/>
    <mergeCell ref="B9529:C9529"/>
    <mergeCell ref="D9529:E9529"/>
    <mergeCell ref="A9535:B9535"/>
    <mergeCell ref="C9535:E9535"/>
    <mergeCell ref="C9596:E9596"/>
    <mergeCell ref="A9601:E9601"/>
    <mergeCell ref="A9602:E9602"/>
    <mergeCell ref="B9603:E9603"/>
    <mergeCell ref="B9604:E9604"/>
    <mergeCell ref="D9605:E9605"/>
    <mergeCell ref="B9588:C9588"/>
    <mergeCell ref="D9588:E9588"/>
    <mergeCell ref="B9589:C9589"/>
    <mergeCell ref="D9589:E9589"/>
    <mergeCell ref="A9595:B9595"/>
    <mergeCell ref="C9595:E9595"/>
    <mergeCell ref="B9583:C9583"/>
    <mergeCell ref="D9583:E9583"/>
    <mergeCell ref="B9584:C9584"/>
    <mergeCell ref="D9584:E9584"/>
    <mergeCell ref="A9585:E9585"/>
    <mergeCell ref="B9587:C9587"/>
    <mergeCell ref="D9587:E9587"/>
    <mergeCell ref="B9577:C9577"/>
    <mergeCell ref="D9577:E9577"/>
    <mergeCell ref="B9578:C9578"/>
    <mergeCell ref="D9578:E9578"/>
    <mergeCell ref="A9580:E9580"/>
    <mergeCell ref="B9582:C9582"/>
    <mergeCell ref="D9582:E9582"/>
    <mergeCell ref="B9574:C9574"/>
    <mergeCell ref="D9574:E9574"/>
    <mergeCell ref="B9575:C9575"/>
    <mergeCell ref="D9575:E9575"/>
    <mergeCell ref="B9576:C9576"/>
    <mergeCell ref="D9576:E9576"/>
    <mergeCell ref="A9568:A9569"/>
    <mergeCell ref="B9568:C9568"/>
    <mergeCell ref="D9568:E9568"/>
    <mergeCell ref="B9569:C9569"/>
    <mergeCell ref="D9569:E9569"/>
    <mergeCell ref="A9571:A9572"/>
    <mergeCell ref="B9571:C9571"/>
    <mergeCell ref="D9571:E9571"/>
    <mergeCell ref="B9572:C9572"/>
    <mergeCell ref="D9572:E9572"/>
    <mergeCell ref="A9628:A9629"/>
    <mergeCell ref="B9628:C9628"/>
    <mergeCell ref="D9628:E9628"/>
    <mergeCell ref="B9629:C9629"/>
    <mergeCell ref="D9629:E9629"/>
    <mergeCell ref="A9631:A9632"/>
    <mergeCell ref="B9631:C9631"/>
    <mergeCell ref="D9631:E9631"/>
    <mergeCell ref="B9632:C9632"/>
    <mergeCell ref="D9632:E9632"/>
    <mergeCell ref="B9624:C9624"/>
    <mergeCell ref="D9624:E9624"/>
    <mergeCell ref="B9625:C9625"/>
    <mergeCell ref="D9625:E9625"/>
    <mergeCell ref="B9626:C9626"/>
    <mergeCell ref="D9626:E9626"/>
    <mergeCell ref="B9618:E9618"/>
    <mergeCell ref="B9619:E9619"/>
    <mergeCell ref="A9620:E9620"/>
    <mergeCell ref="A9621:E9621"/>
    <mergeCell ref="B9623:C9623"/>
    <mergeCell ref="D9623:E9623"/>
    <mergeCell ref="A9612:E9612"/>
    <mergeCell ref="D9613:E9613"/>
    <mergeCell ref="B9614:E9614"/>
    <mergeCell ref="B9615:E9615"/>
    <mergeCell ref="B9616:E9616"/>
    <mergeCell ref="B9617:E9617"/>
    <mergeCell ref="B9606:E9606"/>
    <mergeCell ref="B9607:E9607"/>
    <mergeCell ref="B9608:E9608"/>
    <mergeCell ref="A9609:E9609"/>
    <mergeCell ref="A9610:E9610"/>
    <mergeCell ref="A9611:E9611"/>
    <mergeCell ref="B9666:E9666"/>
    <mergeCell ref="B9667:E9667"/>
    <mergeCell ref="B9668:E9668"/>
    <mergeCell ref="A9669:E9669"/>
    <mergeCell ref="A9670:E9670"/>
    <mergeCell ref="A9671:E9671"/>
    <mergeCell ref="C9656:E9656"/>
    <mergeCell ref="A9661:E9661"/>
    <mergeCell ref="A9662:E9662"/>
    <mergeCell ref="B9663:E9663"/>
    <mergeCell ref="B9664:E9664"/>
    <mergeCell ref="D9665:E9665"/>
    <mergeCell ref="B9648:C9648"/>
    <mergeCell ref="D9648:E9648"/>
    <mergeCell ref="B9649:C9649"/>
    <mergeCell ref="D9649:E9649"/>
    <mergeCell ref="A9655:B9655"/>
    <mergeCell ref="C9655:E9655"/>
    <mergeCell ref="B9643:C9643"/>
    <mergeCell ref="D9643:E9643"/>
    <mergeCell ref="B9644:C9644"/>
    <mergeCell ref="D9644:E9644"/>
    <mergeCell ref="A9645:E9645"/>
    <mergeCell ref="B9647:C9647"/>
    <mergeCell ref="D9647:E9647"/>
    <mergeCell ref="B9637:C9637"/>
    <mergeCell ref="D9637:E9637"/>
    <mergeCell ref="B9638:C9638"/>
    <mergeCell ref="D9638:E9638"/>
    <mergeCell ref="A9640:E9640"/>
    <mergeCell ref="B9642:C9642"/>
    <mergeCell ref="D9642:E9642"/>
    <mergeCell ref="B9634:C9634"/>
    <mergeCell ref="D9634:E9634"/>
    <mergeCell ref="B9635:C9635"/>
    <mergeCell ref="D9635:E9635"/>
    <mergeCell ref="B9636:C9636"/>
    <mergeCell ref="D9636:E9636"/>
    <mergeCell ref="B9694:C9694"/>
    <mergeCell ref="D9694:E9694"/>
    <mergeCell ref="B9695:C9695"/>
    <mergeCell ref="D9695:E9695"/>
    <mergeCell ref="B9696:C9696"/>
    <mergeCell ref="D9696:E9696"/>
    <mergeCell ref="A9688:A9689"/>
    <mergeCell ref="B9688:C9688"/>
    <mergeCell ref="D9688:E9688"/>
    <mergeCell ref="B9689:C9689"/>
    <mergeCell ref="D9689:E9689"/>
    <mergeCell ref="A9691:A9692"/>
    <mergeCell ref="B9691:C9691"/>
    <mergeCell ref="D9691:E9691"/>
    <mergeCell ref="B9692:C9692"/>
    <mergeCell ref="D9692:E9692"/>
    <mergeCell ref="B9684:C9684"/>
    <mergeCell ref="D9684:E9684"/>
    <mergeCell ref="B9685:C9685"/>
    <mergeCell ref="D9685:E9685"/>
    <mergeCell ref="B9686:C9686"/>
    <mergeCell ref="D9686:E9686"/>
    <mergeCell ref="B9678:E9678"/>
    <mergeCell ref="B9679:E9679"/>
    <mergeCell ref="A9680:E9680"/>
    <mergeCell ref="A9681:E9681"/>
    <mergeCell ref="B9683:C9683"/>
    <mergeCell ref="D9683:E9683"/>
    <mergeCell ref="A9672:E9672"/>
    <mergeCell ref="D9673:E9673"/>
    <mergeCell ref="B9674:E9674"/>
    <mergeCell ref="B9675:E9675"/>
    <mergeCell ref="B9676:E9676"/>
    <mergeCell ref="B9677:E9677"/>
    <mergeCell ref="A9732:E9732"/>
    <mergeCell ref="D9733:E9733"/>
    <mergeCell ref="B9734:E9734"/>
    <mergeCell ref="B9735:E9735"/>
    <mergeCell ref="B9736:E9736"/>
    <mergeCell ref="B9737:E9737"/>
    <mergeCell ref="B9726:E9726"/>
    <mergeCell ref="B9727:E9727"/>
    <mergeCell ref="B9728:E9728"/>
    <mergeCell ref="A9729:E9729"/>
    <mergeCell ref="A9730:E9730"/>
    <mergeCell ref="A9731:E9731"/>
    <mergeCell ref="C9716:E9716"/>
    <mergeCell ref="A9721:E9721"/>
    <mergeCell ref="A9722:E9722"/>
    <mergeCell ref="B9723:E9723"/>
    <mergeCell ref="B9724:E9724"/>
    <mergeCell ref="D9725:E9725"/>
    <mergeCell ref="B9708:C9708"/>
    <mergeCell ref="D9708:E9708"/>
    <mergeCell ref="B9709:C9709"/>
    <mergeCell ref="D9709:E9709"/>
    <mergeCell ref="A9715:B9715"/>
    <mergeCell ref="C9715:E9715"/>
    <mergeCell ref="B9703:C9703"/>
    <mergeCell ref="D9703:E9703"/>
    <mergeCell ref="B9704:C9704"/>
    <mergeCell ref="D9704:E9704"/>
    <mergeCell ref="A9705:E9705"/>
    <mergeCell ref="B9707:C9707"/>
    <mergeCell ref="D9707:E9707"/>
    <mergeCell ref="B9697:C9697"/>
    <mergeCell ref="D9697:E9697"/>
    <mergeCell ref="B9698:C9698"/>
    <mergeCell ref="D9698:E9698"/>
    <mergeCell ref="A9700:E9700"/>
    <mergeCell ref="B9702:C9702"/>
    <mergeCell ref="D9702:E9702"/>
    <mergeCell ref="B9757:C9757"/>
    <mergeCell ref="D9757:E9757"/>
    <mergeCell ref="B9758:C9758"/>
    <mergeCell ref="D9758:E9758"/>
    <mergeCell ref="A9760:E9760"/>
    <mergeCell ref="B9762:C9762"/>
    <mergeCell ref="D9762:E9762"/>
    <mergeCell ref="B9754:C9754"/>
    <mergeCell ref="D9754:E9754"/>
    <mergeCell ref="B9755:C9755"/>
    <mergeCell ref="D9755:E9755"/>
    <mergeCell ref="B9756:C9756"/>
    <mergeCell ref="D9756:E9756"/>
    <mergeCell ref="A9748:A9749"/>
    <mergeCell ref="B9748:C9748"/>
    <mergeCell ref="D9748:E9748"/>
    <mergeCell ref="B9749:C9749"/>
    <mergeCell ref="D9749:E9749"/>
    <mergeCell ref="A9751:A9752"/>
    <mergeCell ref="B9751:C9751"/>
    <mergeCell ref="D9751:E9751"/>
    <mergeCell ref="B9752:C9752"/>
    <mergeCell ref="D9752:E9752"/>
    <mergeCell ref="B9744:C9744"/>
    <mergeCell ref="D9744:E9744"/>
    <mergeCell ref="B9745:C9745"/>
    <mergeCell ref="D9745:E9745"/>
    <mergeCell ref="B9746:C9746"/>
    <mergeCell ref="D9746:E9746"/>
    <mergeCell ref="B9738:E9738"/>
    <mergeCell ref="B9739:E9739"/>
    <mergeCell ref="A9740:E9740"/>
    <mergeCell ref="A9741:E9741"/>
    <mergeCell ref="B9743:C9743"/>
    <mergeCell ref="D9743:E9743"/>
    <mergeCell ref="B9798:E9798"/>
    <mergeCell ref="B9799:E9799"/>
    <mergeCell ref="A9800:E9800"/>
    <mergeCell ref="A9801:E9801"/>
    <mergeCell ref="B9803:C9803"/>
    <mergeCell ref="D9803:E9803"/>
    <mergeCell ref="A9792:E9792"/>
    <mergeCell ref="D9793:E9793"/>
    <mergeCell ref="B9794:E9794"/>
    <mergeCell ref="B9795:E9795"/>
    <mergeCell ref="B9796:E9796"/>
    <mergeCell ref="B9797:E9797"/>
    <mergeCell ref="B9786:E9786"/>
    <mergeCell ref="B9787:E9787"/>
    <mergeCell ref="B9788:E9788"/>
    <mergeCell ref="A9789:E9789"/>
    <mergeCell ref="A9790:E9790"/>
    <mergeCell ref="A9791:E9791"/>
    <mergeCell ref="C9776:E9776"/>
    <mergeCell ref="A9781:E9781"/>
    <mergeCell ref="A9782:E9782"/>
    <mergeCell ref="B9783:E9783"/>
    <mergeCell ref="B9784:E9784"/>
    <mergeCell ref="D9785:E9785"/>
    <mergeCell ref="B9768:C9768"/>
    <mergeCell ref="D9768:E9768"/>
    <mergeCell ref="B9769:C9769"/>
    <mergeCell ref="D9769:E9769"/>
    <mergeCell ref="A9775:B9775"/>
    <mergeCell ref="C9775:E9775"/>
    <mergeCell ref="B9763:C9763"/>
    <mergeCell ref="D9763:E9763"/>
    <mergeCell ref="B9764:C9764"/>
    <mergeCell ref="D9764:E9764"/>
    <mergeCell ref="A9765:E9765"/>
    <mergeCell ref="B9767:C9767"/>
    <mergeCell ref="D9767:E9767"/>
    <mergeCell ref="B9823:C9823"/>
    <mergeCell ref="D9823:E9823"/>
    <mergeCell ref="B9824:C9824"/>
    <mergeCell ref="D9824:E9824"/>
    <mergeCell ref="A9825:E9825"/>
    <mergeCell ref="B9827:C9827"/>
    <mergeCell ref="D9827:E9827"/>
    <mergeCell ref="B9817:C9817"/>
    <mergeCell ref="D9817:E9817"/>
    <mergeCell ref="B9818:C9818"/>
    <mergeCell ref="D9818:E9818"/>
    <mergeCell ref="A9820:E9820"/>
    <mergeCell ref="B9822:C9822"/>
    <mergeCell ref="D9822:E9822"/>
    <mergeCell ref="B9814:C9814"/>
    <mergeCell ref="D9814:E9814"/>
    <mergeCell ref="B9815:C9815"/>
    <mergeCell ref="D9815:E9815"/>
    <mergeCell ref="B9816:C9816"/>
    <mergeCell ref="D9816:E9816"/>
    <mergeCell ref="A9808:A9809"/>
    <mergeCell ref="B9808:C9808"/>
    <mergeCell ref="D9808:E9808"/>
    <mergeCell ref="B9809:C9809"/>
    <mergeCell ref="D9809:E9809"/>
    <mergeCell ref="A9811:A9812"/>
    <mergeCell ref="B9811:C9811"/>
    <mergeCell ref="D9811:E9811"/>
    <mergeCell ref="B9812:C9812"/>
    <mergeCell ref="D9812:E9812"/>
    <mergeCell ref="B9804:C9804"/>
    <mergeCell ref="D9804:E9804"/>
    <mergeCell ref="B9805:C9805"/>
    <mergeCell ref="D9805:E9805"/>
    <mergeCell ref="B9806:C9806"/>
    <mergeCell ref="D9806:E9806"/>
    <mergeCell ref="B9864:C9864"/>
    <mergeCell ref="D9864:E9864"/>
    <mergeCell ref="B9865:C9865"/>
    <mergeCell ref="D9865:E9865"/>
    <mergeCell ref="B9866:C9866"/>
    <mergeCell ref="D9866:E9866"/>
    <mergeCell ref="B9858:E9858"/>
    <mergeCell ref="B9859:E9859"/>
    <mergeCell ref="A9860:E9860"/>
    <mergeCell ref="A9861:E9861"/>
    <mergeCell ref="B9863:C9863"/>
    <mergeCell ref="D9863:E9863"/>
    <mergeCell ref="A9852:E9852"/>
    <mergeCell ref="D9853:E9853"/>
    <mergeCell ref="B9854:E9854"/>
    <mergeCell ref="B9855:E9855"/>
    <mergeCell ref="B9856:E9856"/>
    <mergeCell ref="B9857:E9857"/>
    <mergeCell ref="B9846:E9846"/>
    <mergeCell ref="B9847:E9847"/>
    <mergeCell ref="B9848:E9848"/>
    <mergeCell ref="A9849:E9849"/>
    <mergeCell ref="A9850:E9850"/>
    <mergeCell ref="A9851:E9851"/>
    <mergeCell ref="C9836:E9836"/>
    <mergeCell ref="A9841:E9841"/>
    <mergeCell ref="A9842:E9842"/>
    <mergeCell ref="B9843:E9843"/>
    <mergeCell ref="B9844:E9844"/>
    <mergeCell ref="D9845:E9845"/>
    <mergeCell ref="B9828:C9828"/>
    <mergeCell ref="D9828:E9828"/>
    <mergeCell ref="B9829:C9829"/>
    <mergeCell ref="D9829:E9829"/>
    <mergeCell ref="A9835:B9835"/>
    <mergeCell ref="C9835:E9835"/>
    <mergeCell ref="C9896:E9896"/>
    <mergeCell ref="A9901:E9901"/>
    <mergeCell ref="A9902:E9902"/>
    <mergeCell ref="B9903:E9903"/>
    <mergeCell ref="B9904:E9904"/>
    <mergeCell ref="D9905:E9905"/>
    <mergeCell ref="B9888:C9888"/>
    <mergeCell ref="D9888:E9888"/>
    <mergeCell ref="B9889:C9889"/>
    <mergeCell ref="D9889:E9889"/>
    <mergeCell ref="A9895:B9895"/>
    <mergeCell ref="C9895:E9895"/>
    <mergeCell ref="B9883:C9883"/>
    <mergeCell ref="D9883:E9883"/>
    <mergeCell ref="B9884:C9884"/>
    <mergeCell ref="D9884:E9884"/>
    <mergeCell ref="A9885:E9885"/>
    <mergeCell ref="B9887:C9887"/>
    <mergeCell ref="D9887:E9887"/>
    <mergeCell ref="B9877:C9877"/>
    <mergeCell ref="D9877:E9877"/>
    <mergeCell ref="B9878:C9878"/>
    <mergeCell ref="D9878:E9878"/>
    <mergeCell ref="A9880:E9880"/>
    <mergeCell ref="B9882:C9882"/>
    <mergeCell ref="D9882:E9882"/>
    <mergeCell ref="B9874:C9874"/>
    <mergeCell ref="D9874:E9874"/>
    <mergeCell ref="B9875:C9875"/>
    <mergeCell ref="D9875:E9875"/>
    <mergeCell ref="B9876:C9876"/>
    <mergeCell ref="D9876:E9876"/>
    <mergeCell ref="A9868:A9869"/>
    <mergeCell ref="B9868:C9868"/>
    <mergeCell ref="D9868:E9868"/>
    <mergeCell ref="B9869:C9869"/>
    <mergeCell ref="D9869:E9869"/>
    <mergeCell ref="A9871:A9872"/>
    <mergeCell ref="B9871:C9871"/>
    <mergeCell ref="D9871:E9871"/>
    <mergeCell ref="B9872:C9872"/>
    <mergeCell ref="D9872:E9872"/>
    <mergeCell ref="A9928:A9929"/>
    <mergeCell ref="B9928:C9928"/>
    <mergeCell ref="D9928:E9928"/>
    <mergeCell ref="B9929:C9929"/>
    <mergeCell ref="D9929:E9929"/>
    <mergeCell ref="A9931:A9932"/>
    <mergeCell ref="B9931:C9931"/>
    <mergeCell ref="D9931:E9931"/>
    <mergeCell ref="B9932:C9932"/>
    <mergeCell ref="D9932:E9932"/>
    <mergeCell ref="B9924:C9924"/>
    <mergeCell ref="D9924:E9924"/>
    <mergeCell ref="B9925:C9925"/>
    <mergeCell ref="D9925:E9925"/>
    <mergeCell ref="B9926:C9926"/>
    <mergeCell ref="D9926:E9926"/>
    <mergeCell ref="B9918:E9918"/>
    <mergeCell ref="B9919:E9919"/>
    <mergeCell ref="A9920:E9920"/>
    <mergeCell ref="A9921:E9921"/>
    <mergeCell ref="B9923:C9923"/>
    <mergeCell ref="D9923:E9923"/>
    <mergeCell ref="A9912:E9912"/>
    <mergeCell ref="D9913:E9913"/>
    <mergeCell ref="B9914:E9914"/>
    <mergeCell ref="B9915:E9915"/>
    <mergeCell ref="B9916:E9916"/>
    <mergeCell ref="B9917:E9917"/>
    <mergeCell ref="B9906:E9906"/>
    <mergeCell ref="B9907:E9907"/>
    <mergeCell ref="B9908:E9908"/>
    <mergeCell ref="A9909:E9909"/>
    <mergeCell ref="A9910:E9910"/>
    <mergeCell ref="A9911:E9911"/>
    <mergeCell ref="B9966:E9966"/>
    <mergeCell ref="B9967:E9967"/>
    <mergeCell ref="B9968:E9968"/>
    <mergeCell ref="A9969:E9969"/>
    <mergeCell ref="A9970:E9970"/>
    <mergeCell ref="A9971:E9971"/>
    <mergeCell ref="C9956:E9956"/>
    <mergeCell ref="A9961:E9961"/>
    <mergeCell ref="A9962:E9962"/>
    <mergeCell ref="B9963:E9963"/>
    <mergeCell ref="B9964:E9964"/>
    <mergeCell ref="D9965:E9965"/>
    <mergeCell ref="B9948:C9948"/>
    <mergeCell ref="D9948:E9948"/>
    <mergeCell ref="B9949:C9949"/>
    <mergeCell ref="D9949:E9949"/>
    <mergeCell ref="A9955:B9955"/>
    <mergeCell ref="C9955:E9955"/>
    <mergeCell ref="B9943:C9943"/>
    <mergeCell ref="D9943:E9943"/>
    <mergeCell ref="B9944:C9944"/>
    <mergeCell ref="D9944:E9944"/>
    <mergeCell ref="A9945:E9945"/>
    <mergeCell ref="B9947:C9947"/>
    <mergeCell ref="D9947:E9947"/>
    <mergeCell ref="B9937:C9937"/>
    <mergeCell ref="D9937:E9937"/>
    <mergeCell ref="B9938:C9938"/>
    <mergeCell ref="D9938:E9938"/>
    <mergeCell ref="A9940:E9940"/>
    <mergeCell ref="B9942:C9942"/>
    <mergeCell ref="D9942:E9942"/>
    <mergeCell ref="B9934:C9934"/>
    <mergeCell ref="D9934:E9934"/>
    <mergeCell ref="B9935:C9935"/>
    <mergeCell ref="D9935:E9935"/>
    <mergeCell ref="B9936:C9936"/>
    <mergeCell ref="D9936:E9936"/>
    <mergeCell ref="B9994:C9994"/>
    <mergeCell ref="D9994:E9994"/>
    <mergeCell ref="B9995:C9995"/>
    <mergeCell ref="D9995:E9995"/>
    <mergeCell ref="B9996:C9996"/>
    <mergeCell ref="D9996:E9996"/>
    <mergeCell ref="A9988:A9989"/>
    <mergeCell ref="B9988:C9988"/>
    <mergeCell ref="D9988:E9988"/>
    <mergeCell ref="B9989:C9989"/>
    <mergeCell ref="D9989:E9989"/>
    <mergeCell ref="A9991:A9992"/>
    <mergeCell ref="B9991:C9991"/>
    <mergeCell ref="D9991:E9991"/>
    <mergeCell ref="B9992:C9992"/>
    <mergeCell ref="D9992:E9992"/>
    <mergeCell ref="B9984:C9984"/>
    <mergeCell ref="D9984:E9984"/>
    <mergeCell ref="B9985:C9985"/>
    <mergeCell ref="D9985:E9985"/>
    <mergeCell ref="B9986:C9986"/>
    <mergeCell ref="D9986:E9986"/>
    <mergeCell ref="B9978:E9978"/>
    <mergeCell ref="B9979:E9979"/>
    <mergeCell ref="A9980:E9980"/>
    <mergeCell ref="A9981:E9981"/>
    <mergeCell ref="B9983:C9983"/>
    <mergeCell ref="D9983:E9983"/>
    <mergeCell ref="A9972:E9972"/>
    <mergeCell ref="D9973:E9973"/>
    <mergeCell ref="B9974:E9974"/>
    <mergeCell ref="B9975:E9975"/>
    <mergeCell ref="B9976:E9976"/>
    <mergeCell ref="B9977:E9977"/>
    <mergeCell ref="A10032:E10032"/>
    <mergeCell ref="D10033:E10033"/>
    <mergeCell ref="B10034:E10034"/>
    <mergeCell ref="B10035:E10035"/>
    <mergeCell ref="B10036:E10036"/>
    <mergeCell ref="B10037:E10037"/>
    <mergeCell ref="B10026:E10026"/>
    <mergeCell ref="B10027:E10027"/>
    <mergeCell ref="B10028:E10028"/>
    <mergeCell ref="A10029:E10029"/>
    <mergeCell ref="A10030:E10030"/>
    <mergeCell ref="A10031:E10031"/>
    <mergeCell ref="C10016:E10016"/>
    <mergeCell ref="A10021:E10021"/>
    <mergeCell ref="A10022:E10022"/>
    <mergeCell ref="B10023:E10023"/>
    <mergeCell ref="B10024:E10024"/>
    <mergeCell ref="D10025:E10025"/>
    <mergeCell ref="B10008:C10008"/>
    <mergeCell ref="D10008:E10008"/>
    <mergeCell ref="B10009:C10009"/>
    <mergeCell ref="D10009:E10009"/>
    <mergeCell ref="A10015:B10015"/>
    <mergeCell ref="C10015:E10015"/>
    <mergeCell ref="B10003:C10003"/>
    <mergeCell ref="D10003:E10003"/>
    <mergeCell ref="B10004:C10004"/>
    <mergeCell ref="D10004:E10004"/>
    <mergeCell ref="A10005:E10005"/>
    <mergeCell ref="B10007:C10007"/>
    <mergeCell ref="D10007:E10007"/>
    <mergeCell ref="B9997:C9997"/>
    <mergeCell ref="D9997:E9997"/>
    <mergeCell ref="B9998:C9998"/>
    <mergeCell ref="D9998:E9998"/>
    <mergeCell ref="A10000:E10000"/>
    <mergeCell ref="B10002:C10002"/>
    <mergeCell ref="D10002:E10002"/>
    <mergeCell ref="B10057:C10057"/>
    <mergeCell ref="D10057:E10057"/>
    <mergeCell ref="B10058:C10058"/>
    <mergeCell ref="D10058:E10058"/>
    <mergeCell ref="A10060:E10060"/>
    <mergeCell ref="B10062:C10062"/>
    <mergeCell ref="D10062:E10062"/>
    <mergeCell ref="B10054:C10054"/>
    <mergeCell ref="D10054:E10054"/>
    <mergeCell ref="B10055:C10055"/>
    <mergeCell ref="D10055:E10055"/>
    <mergeCell ref="B10056:C10056"/>
    <mergeCell ref="D10056:E10056"/>
    <mergeCell ref="A10048:A10049"/>
    <mergeCell ref="B10048:C10048"/>
    <mergeCell ref="D10048:E10048"/>
    <mergeCell ref="B10049:C10049"/>
    <mergeCell ref="D10049:E10049"/>
    <mergeCell ref="A10051:A10052"/>
    <mergeCell ref="B10051:C10051"/>
    <mergeCell ref="D10051:E10051"/>
    <mergeCell ref="B10052:C10052"/>
    <mergeCell ref="D10052:E10052"/>
    <mergeCell ref="B10044:C10044"/>
    <mergeCell ref="D10044:E10044"/>
    <mergeCell ref="B10045:C10045"/>
    <mergeCell ref="D10045:E10045"/>
    <mergeCell ref="B10046:C10046"/>
    <mergeCell ref="D10046:E10046"/>
    <mergeCell ref="B10038:E10038"/>
    <mergeCell ref="B10039:E10039"/>
    <mergeCell ref="A10040:E10040"/>
    <mergeCell ref="A10041:E10041"/>
    <mergeCell ref="B10043:C10043"/>
    <mergeCell ref="D10043:E10043"/>
    <mergeCell ref="B10098:E10098"/>
    <mergeCell ref="B10099:E10099"/>
    <mergeCell ref="A10100:E10100"/>
    <mergeCell ref="A10101:E10101"/>
    <mergeCell ref="B10103:C10103"/>
    <mergeCell ref="D10103:E10103"/>
    <mergeCell ref="A10092:E10092"/>
    <mergeCell ref="D10093:E10093"/>
    <mergeCell ref="B10094:E10094"/>
    <mergeCell ref="B10095:E10095"/>
    <mergeCell ref="B10096:E10096"/>
    <mergeCell ref="B10097:E10097"/>
    <mergeCell ref="B10086:E10086"/>
    <mergeCell ref="B10087:E10087"/>
    <mergeCell ref="B10088:E10088"/>
    <mergeCell ref="A10089:E10089"/>
    <mergeCell ref="A10090:E10090"/>
    <mergeCell ref="A10091:E10091"/>
    <mergeCell ref="C10076:E10076"/>
    <mergeCell ref="A10081:E10081"/>
    <mergeCell ref="A10082:E10082"/>
    <mergeCell ref="B10083:E10083"/>
    <mergeCell ref="B10084:E10084"/>
    <mergeCell ref="D10085:E10085"/>
    <mergeCell ref="B10068:C10068"/>
    <mergeCell ref="D10068:E10068"/>
    <mergeCell ref="B10069:C10069"/>
    <mergeCell ref="D10069:E10069"/>
    <mergeCell ref="A10075:B10075"/>
    <mergeCell ref="C10075:E10075"/>
    <mergeCell ref="B10063:C10063"/>
    <mergeCell ref="D10063:E10063"/>
    <mergeCell ref="B10064:C10064"/>
    <mergeCell ref="D10064:E10064"/>
    <mergeCell ref="A10065:E10065"/>
    <mergeCell ref="B10067:C10067"/>
    <mergeCell ref="D10067:E10067"/>
    <mergeCell ref="B10123:C10123"/>
    <mergeCell ref="D10123:E10123"/>
    <mergeCell ref="B10124:C10124"/>
    <mergeCell ref="D10124:E10124"/>
    <mergeCell ref="A10125:E10125"/>
    <mergeCell ref="B10127:C10127"/>
    <mergeCell ref="D10127:E10127"/>
    <mergeCell ref="B10117:C10117"/>
    <mergeCell ref="D10117:E10117"/>
    <mergeCell ref="B10118:C10118"/>
    <mergeCell ref="D10118:E10118"/>
    <mergeCell ref="A10120:E10120"/>
    <mergeCell ref="B10122:C10122"/>
    <mergeCell ref="D10122:E10122"/>
    <mergeCell ref="B10114:C10114"/>
    <mergeCell ref="D10114:E10114"/>
    <mergeCell ref="B10115:C10115"/>
    <mergeCell ref="D10115:E10115"/>
    <mergeCell ref="B10116:C10116"/>
    <mergeCell ref="D10116:E10116"/>
    <mergeCell ref="A10108:A10109"/>
    <mergeCell ref="B10108:C10108"/>
    <mergeCell ref="D10108:E10108"/>
    <mergeCell ref="B10109:C10109"/>
    <mergeCell ref="D10109:E10109"/>
    <mergeCell ref="A10111:A10112"/>
    <mergeCell ref="B10111:C10111"/>
    <mergeCell ref="D10111:E10111"/>
    <mergeCell ref="B10112:C10112"/>
    <mergeCell ref="D10112:E10112"/>
    <mergeCell ref="B10104:C10104"/>
    <mergeCell ref="D10104:E10104"/>
    <mergeCell ref="B10105:C10105"/>
    <mergeCell ref="D10105:E10105"/>
    <mergeCell ref="B10106:C10106"/>
    <mergeCell ref="D10106:E10106"/>
    <mergeCell ref="B10164:C10164"/>
    <mergeCell ref="D10164:E10164"/>
    <mergeCell ref="B10165:C10165"/>
    <mergeCell ref="D10165:E10165"/>
    <mergeCell ref="B10166:C10166"/>
    <mergeCell ref="D10166:E10166"/>
    <mergeCell ref="B10158:E10158"/>
    <mergeCell ref="B10159:E10159"/>
    <mergeCell ref="A10160:E10160"/>
    <mergeCell ref="A10161:E10161"/>
    <mergeCell ref="B10163:C10163"/>
    <mergeCell ref="D10163:E10163"/>
    <mergeCell ref="A10152:E10152"/>
    <mergeCell ref="D10153:E10153"/>
    <mergeCell ref="B10154:E10154"/>
    <mergeCell ref="B10155:E10155"/>
    <mergeCell ref="B10156:E10156"/>
    <mergeCell ref="B10157:E10157"/>
    <mergeCell ref="B10146:E10146"/>
    <mergeCell ref="B10147:E10147"/>
    <mergeCell ref="B10148:E10148"/>
    <mergeCell ref="A10149:E10149"/>
    <mergeCell ref="A10150:E10150"/>
    <mergeCell ref="A10151:E10151"/>
    <mergeCell ref="C10136:E10136"/>
    <mergeCell ref="A10141:E10141"/>
    <mergeCell ref="A10142:E10142"/>
    <mergeCell ref="B10143:E10143"/>
    <mergeCell ref="B10144:E10144"/>
    <mergeCell ref="D10145:E10145"/>
    <mergeCell ref="B10128:C10128"/>
    <mergeCell ref="D10128:E10128"/>
    <mergeCell ref="B10129:C10129"/>
    <mergeCell ref="D10129:E10129"/>
    <mergeCell ref="A10135:B10135"/>
    <mergeCell ref="C10135:E10135"/>
    <mergeCell ref="C10196:E10196"/>
    <mergeCell ref="A10201:E10201"/>
    <mergeCell ref="A10202:E10202"/>
    <mergeCell ref="B10203:E10203"/>
    <mergeCell ref="B10204:E10204"/>
    <mergeCell ref="D10205:E10205"/>
    <mergeCell ref="B10188:C10188"/>
    <mergeCell ref="D10188:E10188"/>
    <mergeCell ref="B10189:C10189"/>
    <mergeCell ref="D10189:E10189"/>
    <mergeCell ref="A10195:B10195"/>
    <mergeCell ref="C10195:E10195"/>
    <mergeCell ref="B10183:C10183"/>
    <mergeCell ref="D10183:E10183"/>
    <mergeCell ref="B10184:C10184"/>
    <mergeCell ref="D10184:E10184"/>
    <mergeCell ref="A10185:E10185"/>
    <mergeCell ref="B10187:C10187"/>
    <mergeCell ref="D10187:E10187"/>
    <mergeCell ref="B10177:C10177"/>
    <mergeCell ref="D10177:E10177"/>
    <mergeCell ref="B10178:C10178"/>
    <mergeCell ref="D10178:E10178"/>
    <mergeCell ref="A10180:E10180"/>
    <mergeCell ref="B10182:C10182"/>
    <mergeCell ref="D10182:E10182"/>
    <mergeCell ref="B10174:C10174"/>
    <mergeCell ref="D10174:E10174"/>
    <mergeCell ref="B10175:C10175"/>
    <mergeCell ref="D10175:E10175"/>
    <mergeCell ref="B10176:C10176"/>
    <mergeCell ref="D10176:E10176"/>
    <mergeCell ref="A10168:A10169"/>
    <mergeCell ref="B10168:C10168"/>
    <mergeCell ref="D10168:E10168"/>
    <mergeCell ref="B10169:C10169"/>
    <mergeCell ref="D10169:E10169"/>
    <mergeCell ref="A10171:A10172"/>
    <mergeCell ref="B10171:C10171"/>
    <mergeCell ref="D10171:E10171"/>
    <mergeCell ref="B10172:C10172"/>
    <mergeCell ref="D10172:E10172"/>
    <mergeCell ref="A10228:A10229"/>
    <mergeCell ref="B10228:C10228"/>
    <mergeCell ref="D10228:E10228"/>
    <mergeCell ref="B10229:C10229"/>
    <mergeCell ref="D10229:E10229"/>
    <mergeCell ref="A10231:A10232"/>
    <mergeCell ref="B10231:C10231"/>
    <mergeCell ref="D10231:E10231"/>
    <mergeCell ref="B10232:C10232"/>
    <mergeCell ref="D10232:E10232"/>
    <mergeCell ref="B10224:C10224"/>
    <mergeCell ref="D10224:E10224"/>
    <mergeCell ref="B10225:C10225"/>
    <mergeCell ref="D10225:E10225"/>
    <mergeCell ref="B10226:C10226"/>
    <mergeCell ref="D10226:E10226"/>
    <mergeCell ref="B10218:E10218"/>
    <mergeCell ref="B10219:E10219"/>
    <mergeCell ref="A10220:E10220"/>
    <mergeCell ref="A10221:E10221"/>
    <mergeCell ref="B10223:C10223"/>
    <mergeCell ref="D10223:E10223"/>
    <mergeCell ref="A10212:E10212"/>
    <mergeCell ref="D10213:E10213"/>
    <mergeCell ref="B10214:E10214"/>
    <mergeCell ref="B10215:E10215"/>
    <mergeCell ref="B10216:E10216"/>
    <mergeCell ref="B10217:E10217"/>
    <mergeCell ref="B10206:E10206"/>
    <mergeCell ref="B10207:E10207"/>
    <mergeCell ref="B10208:E10208"/>
    <mergeCell ref="A10209:E10209"/>
    <mergeCell ref="A10210:E10210"/>
    <mergeCell ref="A10211:E10211"/>
    <mergeCell ref="B10266:E10266"/>
    <mergeCell ref="B10267:E10267"/>
    <mergeCell ref="B10268:E10268"/>
    <mergeCell ref="A10269:E10269"/>
    <mergeCell ref="A10270:E10270"/>
    <mergeCell ref="A10271:E10271"/>
    <mergeCell ref="C10256:E10256"/>
    <mergeCell ref="A10261:E10261"/>
    <mergeCell ref="A10262:E10262"/>
    <mergeCell ref="B10263:E10263"/>
    <mergeCell ref="B10264:E10264"/>
    <mergeCell ref="D10265:E10265"/>
    <mergeCell ref="B10248:C10248"/>
    <mergeCell ref="D10248:E10248"/>
    <mergeCell ref="B10249:C10249"/>
    <mergeCell ref="D10249:E10249"/>
    <mergeCell ref="A10255:B10255"/>
    <mergeCell ref="C10255:E10255"/>
    <mergeCell ref="B10243:C10243"/>
    <mergeCell ref="D10243:E10243"/>
    <mergeCell ref="B10244:C10244"/>
    <mergeCell ref="D10244:E10244"/>
    <mergeCell ref="A10245:E10245"/>
    <mergeCell ref="B10247:C10247"/>
    <mergeCell ref="D10247:E10247"/>
    <mergeCell ref="B10237:C10237"/>
    <mergeCell ref="D10237:E10237"/>
    <mergeCell ref="B10238:C10238"/>
    <mergeCell ref="D10238:E10238"/>
    <mergeCell ref="A10240:E10240"/>
    <mergeCell ref="B10242:C10242"/>
    <mergeCell ref="D10242:E10242"/>
    <mergeCell ref="B10234:C10234"/>
    <mergeCell ref="D10234:E10234"/>
    <mergeCell ref="B10235:C10235"/>
    <mergeCell ref="D10235:E10235"/>
    <mergeCell ref="B10236:C10236"/>
    <mergeCell ref="D10236:E10236"/>
    <mergeCell ref="B10294:C10294"/>
    <mergeCell ref="D10294:E10294"/>
    <mergeCell ref="B10295:C10295"/>
    <mergeCell ref="D10295:E10295"/>
    <mergeCell ref="B10296:C10296"/>
    <mergeCell ref="D10296:E10296"/>
    <mergeCell ref="A10288:A10289"/>
    <mergeCell ref="B10288:C10288"/>
    <mergeCell ref="D10288:E10288"/>
    <mergeCell ref="B10289:C10289"/>
    <mergeCell ref="D10289:E10289"/>
    <mergeCell ref="A10291:A10292"/>
    <mergeCell ref="B10291:C10291"/>
    <mergeCell ref="D10291:E10291"/>
    <mergeCell ref="B10292:C10292"/>
    <mergeCell ref="D10292:E10292"/>
    <mergeCell ref="B10284:C10284"/>
    <mergeCell ref="D10284:E10284"/>
    <mergeCell ref="B10285:C10285"/>
    <mergeCell ref="D10285:E10285"/>
    <mergeCell ref="B10286:C10286"/>
    <mergeCell ref="D10286:E10286"/>
    <mergeCell ref="B10278:E10278"/>
    <mergeCell ref="B10279:E10279"/>
    <mergeCell ref="A10280:E10280"/>
    <mergeCell ref="A10281:E10281"/>
    <mergeCell ref="B10283:C10283"/>
    <mergeCell ref="D10283:E10283"/>
    <mergeCell ref="A10272:E10272"/>
    <mergeCell ref="D10273:E10273"/>
    <mergeCell ref="B10274:E10274"/>
    <mergeCell ref="B10275:E10275"/>
    <mergeCell ref="B10276:E10276"/>
    <mergeCell ref="B10277:E10277"/>
    <mergeCell ref="A10332:E10332"/>
    <mergeCell ref="D10333:E10333"/>
    <mergeCell ref="B10334:E10334"/>
    <mergeCell ref="B10335:E10335"/>
    <mergeCell ref="B10336:E10336"/>
    <mergeCell ref="B10337:E10337"/>
    <mergeCell ref="B10326:E10326"/>
    <mergeCell ref="B10327:E10327"/>
    <mergeCell ref="B10328:E10328"/>
    <mergeCell ref="A10329:E10329"/>
    <mergeCell ref="A10330:E10330"/>
    <mergeCell ref="A10331:E10331"/>
    <mergeCell ref="C10316:E10316"/>
    <mergeCell ref="A10321:E10321"/>
    <mergeCell ref="A10322:E10322"/>
    <mergeCell ref="B10323:E10323"/>
    <mergeCell ref="B10324:E10324"/>
    <mergeCell ref="D10325:E10325"/>
    <mergeCell ref="B10308:C10308"/>
    <mergeCell ref="D10308:E10308"/>
    <mergeCell ref="B10309:C10309"/>
    <mergeCell ref="D10309:E10309"/>
    <mergeCell ref="A10315:B10315"/>
    <mergeCell ref="C10315:E10315"/>
    <mergeCell ref="B10303:C10303"/>
    <mergeCell ref="D10303:E10303"/>
    <mergeCell ref="B10304:C10304"/>
    <mergeCell ref="D10304:E10304"/>
    <mergeCell ref="A10305:E10305"/>
    <mergeCell ref="B10307:C10307"/>
    <mergeCell ref="D10307:E10307"/>
    <mergeCell ref="B10297:C10297"/>
    <mergeCell ref="D10297:E10297"/>
    <mergeCell ref="B10298:C10298"/>
    <mergeCell ref="D10298:E10298"/>
    <mergeCell ref="A10300:E10300"/>
    <mergeCell ref="B10302:C10302"/>
    <mergeCell ref="D10302:E10302"/>
    <mergeCell ref="B10357:C10357"/>
    <mergeCell ref="D10357:E10357"/>
    <mergeCell ref="B10358:C10358"/>
    <mergeCell ref="D10358:E10358"/>
    <mergeCell ref="A10360:E10360"/>
    <mergeCell ref="B10362:C10362"/>
    <mergeCell ref="D10362:E10362"/>
    <mergeCell ref="B10354:C10354"/>
    <mergeCell ref="D10354:E10354"/>
    <mergeCell ref="B10355:C10355"/>
    <mergeCell ref="D10355:E10355"/>
    <mergeCell ref="B10356:C10356"/>
    <mergeCell ref="D10356:E10356"/>
    <mergeCell ref="A10348:A10349"/>
    <mergeCell ref="B10348:C10348"/>
    <mergeCell ref="D10348:E10348"/>
    <mergeCell ref="B10349:C10349"/>
    <mergeCell ref="D10349:E10349"/>
    <mergeCell ref="A10351:A10352"/>
    <mergeCell ref="B10351:C10351"/>
    <mergeCell ref="D10351:E10351"/>
    <mergeCell ref="B10352:C10352"/>
    <mergeCell ref="D10352:E10352"/>
    <mergeCell ref="B10344:C10344"/>
    <mergeCell ref="D10344:E10344"/>
    <mergeCell ref="B10345:C10345"/>
    <mergeCell ref="D10345:E10345"/>
    <mergeCell ref="B10346:C10346"/>
    <mergeCell ref="D10346:E10346"/>
    <mergeCell ref="B10338:E10338"/>
    <mergeCell ref="B10339:E10339"/>
    <mergeCell ref="A10340:E10340"/>
    <mergeCell ref="A10341:E10341"/>
    <mergeCell ref="B10343:C10343"/>
    <mergeCell ref="D10343:E10343"/>
    <mergeCell ref="B10398:E10398"/>
    <mergeCell ref="B10399:E10399"/>
    <mergeCell ref="A10400:E10400"/>
    <mergeCell ref="A10401:E10401"/>
    <mergeCell ref="B10403:C10403"/>
    <mergeCell ref="D10403:E10403"/>
    <mergeCell ref="A10392:E10392"/>
    <mergeCell ref="D10393:E10393"/>
    <mergeCell ref="B10394:E10394"/>
    <mergeCell ref="B10395:E10395"/>
    <mergeCell ref="B10396:E10396"/>
    <mergeCell ref="B10397:E10397"/>
    <mergeCell ref="B10386:E10386"/>
    <mergeCell ref="B10387:E10387"/>
    <mergeCell ref="B10388:E10388"/>
    <mergeCell ref="A10389:E10389"/>
    <mergeCell ref="A10390:E10390"/>
    <mergeCell ref="A10391:E10391"/>
    <mergeCell ref="C10376:E10376"/>
    <mergeCell ref="A10381:E10381"/>
    <mergeCell ref="A10382:E10382"/>
    <mergeCell ref="B10383:E10383"/>
    <mergeCell ref="B10384:E10384"/>
    <mergeCell ref="D10385:E10385"/>
    <mergeCell ref="B10368:C10368"/>
    <mergeCell ref="D10368:E10368"/>
    <mergeCell ref="B10369:C10369"/>
    <mergeCell ref="D10369:E10369"/>
    <mergeCell ref="A10375:B10375"/>
    <mergeCell ref="C10375:E10375"/>
    <mergeCell ref="B10363:C10363"/>
    <mergeCell ref="D10363:E10363"/>
    <mergeCell ref="B10364:C10364"/>
    <mergeCell ref="D10364:E10364"/>
    <mergeCell ref="A10365:E10365"/>
    <mergeCell ref="B10367:C10367"/>
    <mergeCell ref="D10367:E10367"/>
    <mergeCell ref="B10423:C10423"/>
    <mergeCell ref="D10423:E10423"/>
    <mergeCell ref="B10424:C10424"/>
    <mergeCell ref="D10424:E10424"/>
    <mergeCell ref="A10425:E10425"/>
    <mergeCell ref="B10427:C10427"/>
    <mergeCell ref="D10427:E10427"/>
    <mergeCell ref="B10417:C10417"/>
    <mergeCell ref="D10417:E10417"/>
    <mergeCell ref="B10418:C10418"/>
    <mergeCell ref="D10418:E10418"/>
    <mergeCell ref="A10420:E10420"/>
    <mergeCell ref="B10422:C10422"/>
    <mergeCell ref="D10422:E10422"/>
    <mergeCell ref="B10414:C10414"/>
    <mergeCell ref="D10414:E10414"/>
    <mergeCell ref="B10415:C10415"/>
    <mergeCell ref="D10415:E10415"/>
    <mergeCell ref="B10416:C10416"/>
    <mergeCell ref="D10416:E10416"/>
    <mergeCell ref="A10408:A10409"/>
    <mergeCell ref="B10408:C10408"/>
    <mergeCell ref="D10408:E10408"/>
    <mergeCell ref="B10409:C10409"/>
    <mergeCell ref="D10409:E10409"/>
    <mergeCell ref="A10411:A10412"/>
    <mergeCell ref="B10411:C10411"/>
    <mergeCell ref="D10411:E10411"/>
    <mergeCell ref="B10412:C10412"/>
    <mergeCell ref="D10412:E10412"/>
    <mergeCell ref="B10404:C10404"/>
    <mergeCell ref="D10404:E10404"/>
    <mergeCell ref="B10405:C10405"/>
    <mergeCell ref="D10405:E10405"/>
    <mergeCell ref="B10406:C10406"/>
    <mergeCell ref="D10406:E10406"/>
    <mergeCell ref="B10464:C10464"/>
    <mergeCell ref="D10464:E10464"/>
    <mergeCell ref="B10465:C10465"/>
    <mergeCell ref="D10465:E10465"/>
    <mergeCell ref="B10466:C10466"/>
    <mergeCell ref="D10466:E10466"/>
    <mergeCell ref="B10458:E10458"/>
    <mergeCell ref="B10459:E10459"/>
    <mergeCell ref="A10460:E10460"/>
    <mergeCell ref="A10461:E10461"/>
    <mergeCell ref="B10463:C10463"/>
    <mergeCell ref="D10463:E10463"/>
    <mergeCell ref="A10452:E10452"/>
    <mergeCell ref="D10453:E10453"/>
    <mergeCell ref="B10454:E10454"/>
    <mergeCell ref="B10455:E10455"/>
    <mergeCell ref="B10456:E10456"/>
    <mergeCell ref="B10457:E10457"/>
    <mergeCell ref="B10446:E10446"/>
    <mergeCell ref="B10447:E10447"/>
    <mergeCell ref="B10448:E10448"/>
    <mergeCell ref="A10449:E10449"/>
    <mergeCell ref="A10450:E10450"/>
    <mergeCell ref="A10451:E10451"/>
    <mergeCell ref="C10436:E10436"/>
    <mergeCell ref="A10441:E10441"/>
    <mergeCell ref="A10442:E10442"/>
    <mergeCell ref="B10443:E10443"/>
    <mergeCell ref="B10444:E10444"/>
    <mergeCell ref="D10445:E10445"/>
    <mergeCell ref="B10428:C10428"/>
    <mergeCell ref="D10428:E10428"/>
    <mergeCell ref="B10429:C10429"/>
    <mergeCell ref="D10429:E10429"/>
    <mergeCell ref="A10435:B10435"/>
    <mergeCell ref="C10435:E10435"/>
    <mergeCell ref="C10496:E10496"/>
    <mergeCell ref="A10501:E10501"/>
    <mergeCell ref="A10502:E10502"/>
    <mergeCell ref="B10503:E10503"/>
    <mergeCell ref="B10504:E10504"/>
    <mergeCell ref="D10505:E10505"/>
    <mergeCell ref="B10488:C10488"/>
    <mergeCell ref="D10488:E10488"/>
    <mergeCell ref="B10489:C10489"/>
    <mergeCell ref="D10489:E10489"/>
    <mergeCell ref="A10495:B10495"/>
    <mergeCell ref="C10495:E10495"/>
    <mergeCell ref="B10483:C10483"/>
    <mergeCell ref="D10483:E10483"/>
    <mergeCell ref="B10484:C10484"/>
    <mergeCell ref="D10484:E10484"/>
    <mergeCell ref="A10485:E10485"/>
    <mergeCell ref="B10487:C10487"/>
    <mergeCell ref="D10487:E10487"/>
    <mergeCell ref="B10477:C10477"/>
    <mergeCell ref="D10477:E10477"/>
    <mergeCell ref="B10478:C10478"/>
    <mergeCell ref="D10478:E10478"/>
    <mergeCell ref="A10480:E10480"/>
    <mergeCell ref="B10482:C10482"/>
    <mergeCell ref="D10482:E10482"/>
    <mergeCell ref="B10474:C10474"/>
    <mergeCell ref="D10474:E10474"/>
    <mergeCell ref="B10475:C10475"/>
    <mergeCell ref="D10475:E10475"/>
    <mergeCell ref="B10476:C10476"/>
    <mergeCell ref="D10476:E10476"/>
    <mergeCell ref="A10468:A10469"/>
    <mergeCell ref="B10468:C10468"/>
    <mergeCell ref="D10468:E10468"/>
    <mergeCell ref="B10469:C10469"/>
    <mergeCell ref="D10469:E10469"/>
    <mergeCell ref="A10471:A10472"/>
    <mergeCell ref="B10471:C10471"/>
    <mergeCell ref="D10471:E10471"/>
    <mergeCell ref="B10472:C10472"/>
    <mergeCell ref="D10472:E10472"/>
    <mergeCell ref="A10528:A10529"/>
    <mergeCell ref="B10528:C10528"/>
    <mergeCell ref="D10528:E10528"/>
    <mergeCell ref="B10529:C10529"/>
    <mergeCell ref="D10529:E10529"/>
    <mergeCell ref="A10531:A10532"/>
    <mergeCell ref="B10531:C10531"/>
    <mergeCell ref="D10531:E10531"/>
    <mergeCell ref="B10532:C10532"/>
    <mergeCell ref="D10532:E10532"/>
    <mergeCell ref="B10524:C10524"/>
    <mergeCell ref="D10524:E10524"/>
    <mergeCell ref="B10525:C10525"/>
    <mergeCell ref="D10525:E10525"/>
    <mergeCell ref="B10526:C10526"/>
    <mergeCell ref="D10526:E10526"/>
    <mergeCell ref="B10518:E10518"/>
    <mergeCell ref="B10519:E10519"/>
    <mergeCell ref="A10520:E10520"/>
    <mergeCell ref="A10521:E10521"/>
    <mergeCell ref="B10523:C10523"/>
    <mergeCell ref="D10523:E10523"/>
    <mergeCell ref="A10512:E10512"/>
    <mergeCell ref="D10513:E10513"/>
    <mergeCell ref="B10514:E10514"/>
    <mergeCell ref="B10515:E10515"/>
    <mergeCell ref="B10516:E10516"/>
    <mergeCell ref="B10517:E10517"/>
    <mergeCell ref="B10506:E10506"/>
    <mergeCell ref="B10507:E10507"/>
    <mergeCell ref="B10508:E10508"/>
    <mergeCell ref="A10509:E10509"/>
    <mergeCell ref="A10510:E10510"/>
    <mergeCell ref="A10511:E10511"/>
    <mergeCell ref="B10566:E10566"/>
    <mergeCell ref="B10567:E10567"/>
    <mergeCell ref="B10568:E10568"/>
    <mergeCell ref="A10569:E10569"/>
    <mergeCell ref="A10570:E10570"/>
    <mergeCell ref="A10571:E10571"/>
    <mergeCell ref="C10556:E10556"/>
    <mergeCell ref="A10561:E10561"/>
    <mergeCell ref="A10562:E10562"/>
    <mergeCell ref="B10563:E10563"/>
    <mergeCell ref="B10564:E10564"/>
    <mergeCell ref="D10565:E10565"/>
    <mergeCell ref="B10548:C10548"/>
    <mergeCell ref="D10548:E10548"/>
    <mergeCell ref="B10549:C10549"/>
    <mergeCell ref="D10549:E10549"/>
    <mergeCell ref="A10555:B10555"/>
    <mergeCell ref="C10555:E10555"/>
    <mergeCell ref="B10543:C10543"/>
    <mergeCell ref="D10543:E10543"/>
    <mergeCell ref="B10544:C10544"/>
    <mergeCell ref="D10544:E10544"/>
    <mergeCell ref="A10545:E10545"/>
    <mergeCell ref="B10547:C10547"/>
    <mergeCell ref="D10547:E10547"/>
    <mergeCell ref="B10537:C10537"/>
    <mergeCell ref="D10537:E10537"/>
    <mergeCell ref="B10538:C10538"/>
    <mergeCell ref="D10538:E10538"/>
    <mergeCell ref="A10540:E10540"/>
    <mergeCell ref="B10542:C10542"/>
    <mergeCell ref="D10542:E10542"/>
    <mergeCell ref="B10534:C10534"/>
    <mergeCell ref="D10534:E10534"/>
    <mergeCell ref="B10535:C10535"/>
    <mergeCell ref="D10535:E10535"/>
    <mergeCell ref="B10536:C10536"/>
    <mergeCell ref="D10536:E10536"/>
    <mergeCell ref="B10594:C10594"/>
    <mergeCell ref="D10594:E10594"/>
    <mergeCell ref="B10595:C10595"/>
    <mergeCell ref="D10595:E10595"/>
    <mergeCell ref="B10596:C10596"/>
    <mergeCell ref="D10596:E10596"/>
    <mergeCell ref="A10588:A10589"/>
    <mergeCell ref="B10588:C10588"/>
    <mergeCell ref="D10588:E10588"/>
    <mergeCell ref="B10589:C10589"/>
    <mergeCell ref="D10589:E10589"/>
    <mergeCell ref="A10591:A10592"/>
    <mergeCell ref="B10591:C10591"/>
    <mergeCell ref="D10591:E10591"/>
    <mergeCell ref="B10592:C10592"/>
    <mergeCell ref="D10592:E10592"/>
    <mergeCell ref="B10584:C10584"/>
    <mergeCell ref="D10584:E10584"/>
    <mergeCell ref="B10585:C10585"/>
    <mergeCell ref="D10585:E10585"/>
    <mergeCell ref="B10586:C10586"/>
    <mergeCell ref="D10586:E10586"/>
    <mergeCell ref="B10578:E10578"/>
    <mergeCell ref="B10579:E10579"/>
    <mergeCell ref="A10580:E10580"/>
    <mergeCell ref="A10581:E10581"/>
    <mergeCell ref="B10583:C10583"/>
    <mergeCell ref="D10583:E10583"/>
    <mergeCell ref="A10572:E10572"/>
    <mergeCell ref="D10573:E10573"/>
    <mergeCell ref="B10574:E10574"/>
    <mergeCell ref="B10575:E10575"/>
    <mergeCell ref="B10576:E10576"/>
    <mergeCell ref="B10577:E10577"/>
    <mergeCell ref="A10632:E10632"/>
    <mergeCell ref="D10633:E10633"/>
    <mergeCell ref="B10634:E10634"/>
    <mergeCell ref="B10635:E10635"/>
    <mergeCell ref="B10636:E10636"/>
    <mergeCell ref="B10637:E10637"/>
    <mergeCell ref="B10626:E10626"/>
    <mergeCell ref="B10627:E10627"/>
    <mergeCell ref="B10628:E10628"/>
    <mergeCell ref="A10629:E10629"/>
    <mergeCell ref="A10630:E10630"/>
    <mergeCell ref="A10631:E10631"/>
    <mergeCell ref="C10616:E10616"/>
    <mergeCell ref="A10621:E10621"/>
    <mergeCell ref="A10622:E10622"/>
    <mergeCell ref="B10623:E10623"/>
    <mergeCell ref="B10624:E10624"/>
    <mergeCell ref="D10625:E10625"/>
    <mergeCell ref="B10608:C10608"/>
    <mergeCell ref="D10608:E10608"/>
    <mergeCell ref="B10609:C10609"/>
    <mergeCell ref="D10609:E10609"/>
    <mergeCell ref="A10615:B10615"/>
    <mergeCell ref="C10615:E10615"/>
    <mergeCell ref="B10603:C10603"/>
    <mergeCell ref="D10603:E10603"/>
    <mergeCell ref="B10604:C10604"/>
    <mergeCell ref="D10604:E10604"/>
    <mergeCell ref="A10605:E10605"/>
    <mergeCell ref="B10607:C10607"/>
    <mergeCell ref="D10607:E10607"/>
    <mergeCell ref="B10597:C10597"/>
    <mergeCell ref="D10597:E10597"/>
    <mergeCell ref="B10598:C10598"/>
    <mergeCell ref="D10598:E10598"/>
    <mergeCell ref="A10600:E10600"/>
    <mergeCell ref="B10602:C10602"/>
    <mergeCell ref="D10602:E10602"/>
    <mergeCell ref="B10657:C10657"/>
    <mergeCell ref="D10657:E10657"/>
    <mergeCell ref="B10658:C10658"/>
    <mergeCell ref="D10658:E10658"/>
    <mergeCell ref="A10660:E10660"/>
    <mergeCell ref="B10662:C10662"/>
    <mergeCell ref="D10662:E10662"/>
    <mergeCell ref="B10654:C10654"/>
    <mergeCell ref="D10654:E10654"/>
    <mergeCell ref="B10655:C10655"/>
    <mergeCell ref="D10655:E10655"/>
    <mergeCell ref="B10656:C10656"/>
    <mergeCell ref="D10656:E10656"/>
    <mergeCell ref="A10648:A10649"/>
    <mergeCell ref="B10648:C10648"/>
    <mergeCell ref="D10648:E10648"/>
    <mergeCell ref="B10649:C10649"/>
    <mergeCell ref="D10649:E10649"/>
    <mergeCell ref="A10651:A10652"/>
    <mergeCell ref="B10651:C10651"/>
    <mergeCell ref="D10651:E10651"/>
    <mergeCell ref="B10652:C10652"/>
    <mergeCell ref="D10652:E10652"/>
    <mergeCell ref="B10644:C10644"/>
    <mergeCell ref="D10644:E10644"/>
    <mergeCell ref="B10645:C10645"/>
    <mergeCell ref="D10645:E10645"/>
    <mergeCell ref="B10646:C10646"/>
    <mergeCell ref="D10646:E10646"/>
    <mergeCell ref="B10638:E10638"/>
    <mergeCell ref="B10639:E10639"/>
    <mergeCell ref="A10640:E10640"/>
    <mergeCell ref="A10641:E10641"/>
    <mergeCell ref="B10643:C10643"/>
    <mergeCell ref="D10643:E10643"/>
    <mergeCell ref="B10698:E10698"/>
    <mergeCell ref="B10699:E10699"/>
    <mergeCell ref="A10700:E10700"/>
    <mergeCell ref="A10701:E10701"/>
    <mergeCell ref="B10703:C10703"/>
    <mergeCell ref="D10703:E10703"/>
    <mergeCell ref="A10692:E10692"/>
    <mergeCell ref="D10693:E10693"/>
    <mergeCell ref="B10694:E10694"/>
    <mergeCell ref="B10695:E10695"/>
    <mergeCell ref="B10696:E10696"/>
    <mergeCell ref="B10697:E10697"/>
    <mergeCell ref="B10686:E10686"/>
    <mergeCell ref="B10687:E10687"/>
    <mergeCell ref="B10688:E10688"/>
    <mergeCell ref="A10689:E10689"/>
    <mergeCell ref="A10690:E10690"/>
    <mergeCell ref="A10691:E10691"/>
    <mergeCell ref="C10676:E10676"/>
    <mergeCell ref="A10681:E10681"/>
    <mergeCell ref="A10682:E10682"/>
    <mergeCell ref="B10683:E10683"/>
    <mergeCell ref="B10684:E10684"/>
    <mergeCell ref="D10685:E10685"/>
    <mergeCell ref="B10668:C10668"/>
    <mergeCell ref="D10668:E10668"/>
    <mergeCell ref="B10669:C10669"/>
    <mergeCell ref="D10669:E10669"/>
    <mergeCell ref="A10675:B10675"/>
    <mergeCell ref="C10675:E10675"/>
    <mergeCell ref="B10663:C10663"/>
    <mergeCell ref="D10663:E10663"/>
    <mergeCell ref="B10664:C10664"/>
    <mergeCell ref="D10664:E10664"/>
    <mergeCell ref="A10665:E10665"/>
    <mergeCell ref="B10667:C10667"/>
    <mergeCell ref="D10667:E10667"/>
    <mergeCell ref="B10723:C10723"/>
    <mergeCell ref="D10723:E10723"/>
    <mergeCell ref="B10724:C10724"/>
    <mergeCell ref="D10724:E10724"/>
    <mergeCell ref="A10725:E10725"/>
    <mergeCell ref="B10727:C10727"/>
    <mergeCell ref="D10727:E10727"/>
    <mergeCell ref="B10717:C10717"/>
    <mergeCell ref="D10717:E10717"/>
    <mergeCell ref="B10718:C10718"/>
    <mergeCell ref="D10718:E10718"/>
    <mergeCell ref="A10720:E10720"/>
    <mergeCell ref="B10722:C10722"/>
    <mergeCell ref="D10722:E10722"/>
    <mergeCell ref="B10714:C10714"/>
    <mergeCell ref="D10714:E10714"/>
    <mergeCell ref="B10715:C10715"/>
    <mergeCell ref="D10715:E10715"/>
    <mergeCell ref="B10716:C10716"/>
    <mergeCell ref="D10716:E10716"/>
    <mergeCell ref="A10708:A10709"/>
    <mergeCell ref="B10708:C10708"/>
    <mergeCell ref="D10708:E10708"/>
    <mergeCell ref="B10709:C10709"/>
    <mergeCell ref="D10709:E10709"/>
    <mergeCell ref="A10711:A10712"/>
    <mergeCell ref="B10711:C10711"/>
    <mergeCell ref="D10711:E10711"/>
    <mergeCell ref="B10712:C10712"/>
    <mergeCell ref="D10712:E10712"/>
    <mergeCell ref="B10704:C10704"/>
    <mergeCell ref="D10704:E10704"/>
    <mergeCell ref="B10705:C10705"/>
    <mergeCell ref="D10705:E10705"/>
    <mergeCell ref="B10706:C10706"/>
    <mergeCell ref="D10706:E10706"/>
    <mergeCell ref="B10764:C10764"/>
    <mergeCell ref="D10764:E10764"/>
    <mergeCell ref="B10765:C10765"/>
    <mergeCell ref="D10765:E10765"/>
    <mergeCell ref="B10766:C10766"/>
    <mergeCell ref="D10766:E10766"/>
    <mergeCell ref="B10758:E10758"/>
    <mergeCell ref="B10759:E10759"/>
    <mergeCell ref="A10760:E10760"/>
    <mergeCell ref="A10761:E10761"/>
    <mergeCell ref="B10763:C10763"/>
    <mergeCell ref="D10763:E10763"/>
    <mergeCell ref="A10752:E10752"/>
    <mergeCell ref="D10753:E10753"/>
    <mergeCell ref="B10754:E10754"/>
    <mergeCell ref="B10755:E10755"/>
    <mergeCell ref="B10756:E10756"/>
    <mergeCell ref="B10757:E10757"/>
    <mergeCell ref="B10746:E10746"/>
    <mergeCell ref="B10747:E10747"/>
    <mergeCell ref="B10748:E10748"/>
    <mergeCell ref="A10749:E10749"/>
    <mergeCell ref="A10750:E10750"/>
    <mergeCell ref="A10751:E10751"/>
    <mergeCell ref="C10736:E10736"/>
    <mergeCell ref="A10741:E10741"/>
    <mergeCell ref="A10742:E10742"/>
    <mergeCell ref="B10743:E10743"/>
    <mergeCell ref="B10744:E10744"/>
    <mergeCell ref="D10745:E10745"/>
    <mergeCell ref="B10728:C10728"/>
    <mergeCell ref="D10728:E10728"/>
    <mergeCell ref="B10729:C10729"/>
    <mergeCell ref="D10729:E10729"/>
    <mergeCell ref="A10735:B10735"/>
    <mergeCell ref="C10735:E10735"/>
    <mergeCell ref="C10796:E10796"/>
    <mergeCell ref="A10801:E10801"/>
    <mergeCell ref="A10802:E10802"/>
    <mergeCell ref="B10803:E10803"/>
    <mergeCell ref="B10804:E10804"/>
    <mergeCell ref="D10805:E10805"/>
    <mergeCell ref="B10788:C10788"/>
    <mergeCell ref="D10788:E10788"/>
    <mergeCell ref="B10789:C10789"/>
    <mergeCell ref="D10789:E10789"/>
    <mergeCell ref="A10795:B10795"/>
    <mergeCell ref="C10795:E10795"/>
    <mergeCell ref="B10783:C10783"/>
    <mergeCell ref="D10783:E10783"/>
    <mergeCell ref="B10784:C10784"/>
    <mergeCell ref="D10784:E10784"/>
    <mergeCell ref="A10785:E10785"/>
    <mergeCell ref="B10787:C10787"/>
    <mergeCell ref="D10787:E10787"/>
    <mergeCell ref="B10777:C10777"/>
    <mergeCell ref="D10777:E10777"/>
    <mergeCell ref="B10778:C10778"/>
    <mergeCell ref="D10778:E10778"/>
    <mergeCell ref="A10780:E10780"/>
    <mergeCell ref="B10782:C10782"/>
    <mergeCell ref="D10782:E10782"/>
    <mergeCell ref="B10774:C10774"/>
    <mergeCell ref="D10774:E10774"/>
    <mergeCell ref="B10775:C10775"/>
    <mergeCell ref="D10775:E10775"/>
    <mergeCell ref="B10776:C10776"/>
    <mergeCell ref="D10776:E10776"/>
    <mergeCell ref="A10768:A10769"/>
    <mergeCell ref="B10768:C10768"/>
    <mergeCell ref="D10768:E10768"/>
    <mergeCell ref="B10769:C10769"/>
    <mergeCell ref="D10769:E10769"/>
    <mergeCell ref="A10771:A10772"/>
    <mergeCell ref="B10771:C10771"/>
    <mergeCell ref="D10771:E10771"/>
    <mergeCell ref="B10772:C10772"/>
    <mergeCell ref="D10772:E10772"/>
    <mergeCell ref="A10828:A10829"/>
    <mergeCell ref="B10828:C10828"/>
    <mergeCell ref="D10828:E10828"/>
    <mergeCell ref="B10829:C10829"/>
    <mergeCell ref="D10829:E10829"/>
    <mergeCell ref="A10831:A10832"/>
    <mergeCell ref="B10831:C10831"/>
    <mergeCell ref="D10831:E10831"/>
    <mergeCell ref="B10832:C10832"/>
    <mergeCell ref="D10832:E10832"/>
    <mergeCell ref="B10824:C10824"/>
    <mergeCell ref="D10824:E10824"/>
    <mergeCell ref="B10825:C10825"/>
    <mergeCell ref="D10825:E10825"/>
    <mergeCell ref="B10826:C10826"/>
    <mergeCell ref="D10826:E10826"/>
    <mergeCell ref="B10818:E10818"/>
    <mergeCell ref="B10819:E10819"/>
    <mergeCell ref="A10820:E10820"/>
    <mergeCell ref="A10821:E10821"/>
    <mergeCell ref="B10823:C10823"/>
    <mergeCell ref="D10823:E10823"/>
    <mergeCell ref="A10812:E10812"/>
    <mergeCell ref="D10813:E10813"/>
    <mergeCell ref="B10814:E10814"/>
    <mergeCell ref="B10815:E10815"/>
    <mergeCell ref="B10816:E10816"/>
    <mergeCell ref="B10817:E10817"/>
    <mergeCell ref="B10806:E10806"/>
    <mergeCell ref="B10807:E10807"/>
    <mergeCell ref="B10808:E10808"/>
    <mergeCell ref="A10809:E10809"/>
    <mergeCell ref="A10810:E10810"/>
    <mergeCell ref="A10811:E10811"/>
    <mergeCell ref="B10866:E10866"/>
    <mergeCell ref="B10867:E10867"/>
    <mergeCell ref="B10868:E10868"/>
    <mergeCell ref="A10869:E10869"/>
    <mergeCell ref="A10870:E10870"/>
    <mergeCell ref="A10871:E10871"/>
    <mergeCell ref="C10856:E10856"/>
    <mergeCell ref="A10861:E10861"/>
    <mergeCell ref="A10862:E10862"/>
    <mergeCell ref="B10863:E10863"/>
    <mergeCell ref="B10864:E10864"/>
    <mergeCell ref="D10865:E10865"/>
    <mergeCell ref="B10848:C10848"/>
    <mergeCell ref="D10848:E10848"/>
    <mergeCell ref="B10849:C10849"/>
    <mergeCell ref="D10849:E10849"/>
    <mergeCell ref="A10855:B10855"/>
    <mergeCell ref="C10855:E10855"/>
    <mergeCell ref="B10843:C10843"/>
    <mergeCell ref="D10843:E10843"/>
    <mergeCell ref="B10844:C10844"/>
    <mergeCell ref="D10844:E10844"/>
    <mergeCell ref="A10845:E10845"/>
    <mergeCell ref="B10847:C10847"/>
    <mergeCell ref="D10847:E10847"/>
    <mergeCell ref="B10837:C10837"/>
    <mergeCell ref="D10837:E10837"/>
    <mergeCell ref="B10838:C10838"/>
    <mergeCell ref="D10838:E10838"/>
    <mergeCell ref="A10840:E10840"/>
    <mergeCell ref="B10842:C10842"/>
    <mergeCell ref="D10842:E10842"/>
    <mergeCell ref="B10834:C10834"/>
    <mergeCell ref="D10834:E10834"/>
    <mergeCell ref="B10835:C10835"/>
    <mergeCell ref="D10835:E10835"/>
    <mergeCell ref="B10836:C10836"/>
    <mergeCell ref="D10836:E10836"/>
    <mergeCell ref="B10894:C10894"/>
    <mergeCell ref="D10894:E10894"/>
    <mergeCell ref="B10895:C10895"/>
    <mergeCell ref="D10895:E10895"/>
    <mergeCell ref="B10896:C10896"/>
    <mergeCell ref="D10896:E10896"/>
    <mergeCell ref="A10888:A10889"/>
    <mergeCell ref="B10888:C10888"/>
    <mergeCell ref="D10888:E10888"/>
    <mergeCell ref="B10889:C10889"/>
    <mergeCell ref="D10889:E10889"/>
    <mergeCell ref="A10891:A10892"/>
    <mergeCell ref="B10891:C10891"/>
    <mergeCell ref="D10891:E10891"/>
    <mergeCell ref="B10892:C10892"/>
    <mergeCell ref="D10892:E10892"/>
    <mergeCell ref="B10884:C10884"/>
    <mergeCell ref="D10884:E10884"/>
    <mergeCell ref="B10885:C10885"/>
    <mergeCell ref="D10885:E10885"/>
    <mergeCell ref="B10886:C10886"/>
    <mergeCell ref="D10886:E10886"/>
    <mergeCell ref="B10878:E10878"/>
    <mergeCell ref="B10879:E10879"/>
    <mergeCell ref="A10880:E10880"/>
    <mergeCell ref="A10881:E10881"/>
    <mergeCell ref="B10883:C10883"/>
    <mergeCell ref="D10883:E10883"/>
    <mergeCell ref="A10872:E10872"/>
    <mergeCell ref="D10873:E10873"/>
    <mergeCell ref="B10874:E10874"/>
    <mergeCell ref="B10875:E10875"/>
    <mergeCell ref="B10876:E10876"/>
    <mergeCell ref="B10877:E10877"/>
    <mergeCell ref="A10932:E10932"/>
    <mergeCell ref="D10933:E10933"/>
    <mergeCell ref="B10934:E10934"/>
    <mergeCell ref="B10935:E10935"/>
    <mergeCell ref="B10936:E10936"/>
    <mergeCell ref="B10937:E10937"/>
    <mergeCell ref="B10926:E10926"/>
    <mergeCell ref="B10927:E10927"/>
    <mergeCell ref="B10928:E10928"/>
    <mergeCell ref="A10929:E10929"/>
    <mergeCell ref="A10930:E10930"/>
    <mergeCell ref="A10931:E10931"/>
    <mergeCell ref="C10916:E10916"/>
    <mergeCell ref="A10921:E10921"/>
    <mergeCell ref="A10922:E10922"/>
    <mergeCell ref="B10923:E10923"/>
    <mergeCell ref="B10924:E10924"/>
    <mergeCell ref="D10925:E10925"/>
    <mergeCell ref="B10908:C10908"/>
    <mergeCell ref="D10908:E10908"/>
    <mergeCell ref="B10909:C10909"/>
    <mergeCell ref="D10909:E10909"/>
    <mergeCell ref="A10915:B10915"/>
    <mergeCell ref="C10915:E10915"/>
    <mergeCell ref="B10903:C10903"/>
    <mergeCell ref="D10903:E10903"/>
    <mergeCell ref="B10904:C10904"/>
    <mergeCell ref="D10904:E10904"/>
    <mergeCell ref="A10905:E10905"/>
    <mergeCell ref="B10907:C10907"/>
    <mergeCell ref="D10907:E10907"/>
    <mergeCell ref="B10897:C10897"/>
    <mergeCell ref="D10897:E10897"/>
    <mergeCell ref="B10898:C10898"/>
    <mergeCell ref="D10898:E10898"/>
    <mergeCell ref="A10900:E10900"/>
    <mergeCell ref="B10902:C10902"/>
    <mergeCell ref="D10902:E10902"/>
    <mergeCell ref="B10957:C10957"/>
    <mergeCell ref="D10957:E10957"/>
    <mergeCell ref="B10958:C10958"/>
    <mergeCell ref="D10958:E10958"/>
    <mergeCell ref="A10960:E10960"/>
    <mergeCell ref="B10962:C10962"/>
    <mergeCell ref="D10962:E10962"/>
    <mergeCell ref="B10954:C10954"/>
    <mergeCell ref="D10954:E10954"/>
    <mergeCell ref="B10955:C10955"/>
    <mergeCell ref="D10955:E10955"/>
    <mergeCell ref="B10956:C10956"/>
    <mergeCell ref="D10956:E10956"/>
    <mergeCell ref="A10948:A10949"/>
    <mergeCell ref="B10948:C10948"/>
    <mergeCell ref="D10948:E10948"/>
    <mergeCell ref="B10949:C10949"/>
    <mergeCell ref="D10949:E10949"/>
    <mergeCell ref="A10951:A10952"/>
    <mergeCell ref="B10951:C10951"/>
    <mergeCell ref="D10951:E10951"/>
    <mergeCell ref="B10952:C10952"/>
    <mergeCell ref="D10952:E10952"/>
    <mergeCell ref="B10944:C10944"/>
    <mergeCell ref="D10944:E10944"/>
    <mergeCell ref="B10945:C10945"/>
    <mergeCell ref="D10945:E10945"/>
    <mergeCell ref="B10946:C10946"/>
    <mergeCell ref="D10946:E10946"/>
    <mergeCell ref="B10938:E10938"/>
    <mergeCell ref="B10939:E10939"/>
    <mergeCell ref="A10940:E10940"/>
    <mergeCell ref="A10941:E10941"/>
    <mergeCell ref="B10943:C10943"/>
    <mergeCell ref="D10943:E10943"/>
    <mergeCell ref="B10998:E10998"/>
    <mergeCell ref="B10999:E10999"/>
    <mergeCell ref="A11000:E11000"/>
    <mergeCell ref="A11001:E11001"/>
    <mergeCell ref="B11003:C11003"/>
    <mergeCell ref="D11003:E11003"/>
    <mergeCell ref="A10992:E10992"/>
    <mergeCell ref="D10993:E10993"/>
    <mergeCell ref="B10994:E10994"/>
    <mergeCell ref="B10995:E10995"/>
    <mergeCell ref="B10996:E10996"/>
    <mergeCell ref="B10997:E10997"/>
    <mergeCell ref="B10986:E10986"/>
    <mergeCell ref="B10987:E10987"/>
    <mergeCell ref="B10988:E10988"/>
    <mergeCell ref="A10989:E10989"/>
    <mergeCell ref="A10990:E10990"/>
    <mergeCell ref="A10991:E10991"/>
    <mergeCell ref="C10976:E10976"/>
    <mergeCell ref="A10981:E10981"/>
    <mergeCell ref="A10982:E10982"/>
    <mergeCell ref="B10983:E10983"/>
    <mergeCell ref="B10984:E10984"/>
    <mergeCell ref="D10985:E10985"/>
    <mergeCell ref="B10968:C10968"/>
    <mergeCell ref="D10968:E10968"/>
    <mergeCell ref="B10969:C10969"/>
    <mergeCell ref="D10969:E10969"/>
    <mergeCell ref="A10975:B10975"/>
    <mergeCell ref="C10975:E10975"/>
    <mergeCell ref="B10963:C10963"/>
    <mergeCell ref="D10963:E10963"/>
    <mergeCell ref="B10964:C10964"/>
    <mergeCell ref="D10964:E10964"/>
    <mergeCell ref="A10965:E10965"/>
    <mergeCell ref="B10967:C10967"/>
    <mergeCell ref="D10967:E10967"/>
    <mergeCell ref="B11023:C11023"/>
    <mergeCell ref="D11023:E11023"/>
    <mergeCell ref="B11024:C11024"/>
    <mergeCell ref="D11024:E11024"/>
    <mergeCell ref="A11025:E11025"/>
    <mergeCell ref="B11027:C11027"/>
    <mergeCell ref="D11027:E11027"/>
    <mergeCell ref="B11017:C11017"/>
    <mergeCell ref="D11017:E11017"/>
    <mergeCell ref="B11018:C11018"/>
    <mergeCell ref="D11018:E11018"/>
    <mergeCell ref="A11020:E11020"/>
    <mergeCell ref="B11022:C11022"/>
    <mergeCell ref="D11022:E11022"/>
    <mergeCell ref="B11014:C11014"/>
    <mergeCell ref="D11014:E11014"/>
    <mergeCell ref="B11015:C11015"/>
    <mergeCell ref="D11015:E11015"/>
    <mergeCell ref="B11016:C11016"/>
    <mergeCell ref="D11016:E11016"/>
    <mergeCell ref="A11008:A11009"/>
    <mergeCell ref="B11008:C11008"/>
    <mergeCell ref="D11008:E11008"/>
    <mergeCell ref="B11009:C11009"/>
    <mergeCell ref="D11009:E11009"/>
    <mergeCell ref="A11011:A11012"/>
    <mergeCell ref="B11011:C11011"/>
    <mergeCell ref="D11011:E11011"/>
    <mergeCell ref="B11012:C11012"/>
    <mergeCell ref="D11012:E11012"/>
    <mergeCell ref="B11004:C11004"/>
    <mergeCell ref="D11004:E11004"/>
    <mergeCell ref="B11005:C11005"/>
    <mergeCell ref="D11005:E11005"/>
    <mergeCell ref="B11006:C11006"/>
    <mergeCell ref="D11006:E11006"/>
    <mergeCell ref="B11064:C11064"/>
    <mergeCell ref="D11064:E11064"/>
    <mergeCell ref="B11065:C11065"/>
    <mergeCell ref="D11065:E11065"/>
    <mergeCell ref="B11066:C11066"/>
    <mergeCell ref="D11066:E11066"/>
    <mergeCell ref="B11058:E11058"/>
    <mergeCell ref="B11059:E11059"/>
    <mergeCell ref="A11060:E11060"/>
    <mergeCell ref="A11061:E11061"/>
    <mergeCell ref="B11063:C11063"/>
    <mergeCell ref="D11063:E11063"/>
    <mergeCell ref="A11052:E11052"/>
    <mergeCell ref="D11053:E11053"/>
    <mergeCell ref="B11054:E11054"/>
    <mergeCell ref="B11055:E11055"/>
    <mergeCell ref="B11056:E11056"/>
    <mergeCell ref="B11057:E11057"/>
    <mergeCell ref="B11046:E11046"/>
    <mergeCell ref="B11047:E11047"/>
    <mergeCell ref="B11048:E11048"/>
    <mergeCell ref="A11049:E11049"/>
    <mergeCell ref="A11050:E11050"/>
    <mergeCell ref="A11051:E11051"/>
    <mergeCell ref="C11036:E11036"/>
    <mergeCell ref="A11041:E11041"/>
    <mergeCell ref="A11042:E11042"/>
    <mergeCell ref="B11043:E11043"/>
    <mergeCell ref="B11044:E11044"/>
    <mergeCell ref="D11045:E11045"/>
    <mergeCell ref="B11028:C11028"/>
    <mergeCell ref="D11028:E11028"/>
    <mergeCell ref="B11029:C11029"/>
    <mergeCell ref="D11029:E11029"/>
    <mergeCell ref="A11035:B11035"/>
    <mergeCell ref="C11035:E11035"/>
    <mergeCell ref="C11096:E11096"/>
    <mergeCell ref="A11101:E11101"/>
    <mergeCell ref="A11102:E11102"/>
    <mergeCell ref="B11103:E11103"/>
    <mergeCell ref="B11104:E11104"/>
    <mergeCell ref="D11105:E11105"/>
    <mergeCell ref="B11088:C11088"/>
    <mergeCell ref="D11088:E11088"/>
    <mergeCell ref="B11089:C11089"/>
    <mergeCell ref="D11089:E11089"/>
    <mergeCell ref="A11095:B11095"/>
    <mergeCell ref="C11095:E11095"/>
    <mergeCell ref="B11083:C11083"/>
    <mergeCell ref="D11083:E11083"/>
    <mergeCell ref="B11084:C11084"/>
    <mergeCell ref="D11084:E11084"/>
    <mergeCell ref="A11085:E11085"/>
    <mergeCell ref="B11087:C11087"/>
    <mergeCell ref="D11087:E11087"/>
    <mergeCell ref="B11077:C11077"/>
    <mergeCell ref="D11077:E11077"/>
    <mergeCell ref="B11078:C11078"/>
    <mergeCell ref="D11078:E11078"/>
    <mergeCell ref="A11080:E11080"/>
    <mergeCell ref="B11082:C11082"/>
    <mergeCell ref="D11082:E11082"/>
    <mergeCell ref="B11074:C11074"/>
    <mergeCell ref="D11074:E11074"/>
    <mergeCell ref="B11075:C11075"/>
    <mergeCell ref="D11075:E11075"/>
    <mergeCell ref="B11076:C11076"/>
    <mergeCell ref="D11076:E11076"/>
    <mergeCell ref="A11068:A11069"/>
    <mergeCell ref="B11068:C11068"/>
    <mergeCell ref="D11068:E11068"/>
    <mergeCell ref="B11069:C11069"/>
    <mergeCell ref="D11069:E11069"/>
    <mergeCell ref="A11071:A11072"/>
    <mergeCell ref="B11071:C11071"/>
    <mergeCell ref="D11071:E11071"/>
    <mergeCell ref="B11072:C11072"/>
    <mergeCell ref="D11072:E11072"/>
    <mergeCell ref="A11128:A11129"/>
    <mergeCell ref="B11128:C11128"/>
    <mergeCell ref="D11128:E11128"/>
    <mergeCell ref="B11129:C11129"/>
    <mergeCell ref="D11129:E11129"/>
    <mergeCell ref="A11131:A11132"/>
    <mergeCell ref="B11131:C11131"/>
    <mergeCell ref="D11131:E11131"/>
    <mergeCell ref="B11132:C11132"/>
    <mergeCell ref="D11132:E11132"/>
    <mergeCell ref="B11124:C11124"/>
    <mergeCell ref="D11124:E11124"/>
    <mergeCell ref="B11125:C11125"/>
    <mergeCell ref="D11125:E11125"/>
    <mergeCell ref="B11126:C11126"/>
    <mergeCell ref="D11126:E11126"/>
    <mergeCell ref="B11118:E11118"/>
    <mergeCell ref="B11119:E11119"/>
    <mergeCell ref="A11120:E11120"/>
    <mergeCell ref="A11121:E11121"/>
    <mergeCell ref="B11123:C11123"/>
    <mergeCell ref="D11123:E11123"/>
    <mergeCell ref="A11112:E11112"/>
    <mergeCell ref="D11113:E11113"/>
    <mergeCell ref="B11114:E11114"/>
    <mergeCell ref="B11115:E11115"/>
    <mergeCell ref="B11116:E11116"/>
    <mergeCell ref="B11117:E11117"/>
    <mergeCell ref="B11106:E11106"/>
    <mergeCell ref="B11107:E11107"/>
    <mergeCell ref="B11108:E11108"/>
    <mergeCell ref="A11109:E11109"/>
    <mergeCell ref="A11110:E11110"/>
    <mergeCell ref="A11111:E11111"/>
    <mergeCell ref="B11166:E11166"/>
    <mergeCell ref="B11167:E11167"/>
    <mergeCell ref="B11168:E11168"/>
    <mergeCell ref="A11169:E11169"/>
    <mergeCell ref="A11170:E11170"/>
    <mergeCell ref="A11171:E11171"/>
    <mergeCell ref="C11156:E11156"/>
    <mergeCell ref="A11161:E11161"/>
    <mergeCell ref="A11162:E11162"/>
    <mergeCell ref="B11163:E11163"/>
    <mergeCell ref="B11164:E11164"/>
    <mergeCell ref="D11165:E11165"/>
    <mergeCell ref="B11148:C11148"/>
    <mergeCell ref="D11148:E11148"/>
    <mergeCell ref="B11149:C11149"/>
    <mergeCell ref="D11149:E11149"/>
    <mergeCell ref="A11155:B11155"/>
    <mergeCell ref="C11155:E11155"/>
    <mergeCell ref="B11143:C11143"/>
    <mergeCell ref="D11143:E11143"/>
    <mergeCell ref="B11144:C11144"/>
    <mergeCell ref="D11144:E11144"/>
    <mergeCell ref="A11145:E11145"/>
    <mergeCell ref="B11147:C11147"/>
    <mergeCell ref="D11147:E11147"/>
    <mergeCell ref="B11137:C11137"/>
    <mergeCell ref="D11137:E11137"/>
    <mergeCell ref="B11138:C11138"/>
    <mergeCell ref="D11138:E11138"/>
    <mergeCell ref="A11140:E11140"/>
    <mergeCell ref="B11142:C11142"/>
    <mergeCell ref="D11142:E11142"/>
    <mergeCell ref="B11134:C11134"/>
    <mergeCell ref="D11134:E11134"/>
    <mergeCell ref="B11135:C11135"/>
    <mergeCell ref="D11135:E11135"/>
    <mergeCell ref="B11136:C11136"/>
    <mergeCell ref="D11136:E11136"/>
    <mergeCell ref="B11194:C11194"/>
    <mergeCell ref="D11194:E11194"/>
    <mergeCell ref="B11195:C11195"/>
    <mergeCell ref="D11195:E11195"/>
    <mergeCell ref="B11196:C11196"/>
    <mergeCell ref="D11196:E11196"/>
    <mergeCell ref="A11188:A11189"/>
    <mergeCell ref="B11188:C11188"/>
    <mergeCell ref="D11188:E11188"/>
    <mergeCell ref="B11189:C11189"/>
    <mergeCell ref="D11189:E11189"/>
    <mergeCell ref="A11191:A11192"/>
    <mergeCell ref="B11191:C11191"/>
    <mergeCell ref="D11191:E11191"/>
    <mergeCell ref="B11192:C11192"/>
    <mergeCell ref="D11192:E11192"/>
    <mergeCell ref="B11184:C11184"/>
    <mergeCell ref="D11184:E11184"/>
    <mergeCell ref="B11185:C11185"/>
    <mergeCell ref="D11185:E11185"/>
    <mergeCell ref="B11186:C11186"/>
    <mergeCell ref="D11186:E11186"/>
    <mergeCell ref="B11178:E11178"/>
    <mergeCell ref="B11179:E11179"/>
    <mergeCell ref="A11180:E11180"/>
    <mergeCell ref="A11181:E11181"/>
    <mergeCell ref="B11183:C11183"/>
    <mergeCell ref="D11183:E11183"/>
    <mergeCell ref="A11172:E11172"/>
    <mergeCell ref="D11173:E11173"/>
    <mergeCell ref="B11174:E11174"/>
    <mergeCell ref="B11175:E11175"/>
    <mergeCell ref="B11176:E11176"/>
    <mergeCell ref="B11177:E11177"/>
    <mergeCell ref="A11232:E11232"/>
    <mergeCell ref="D11233:E11233"/>
    <mergeCell ref="B11234:E11234"/>
    <mergeCell ref="B11235:E11235"/>
    <mergeCell ref="B11236:E11236"/>
    <mergeCell ref="B11237:E11237"/>
    <mergeCell ref="B11226:E11226"/>
    <mergeCell ref="B11227:E11227"/>
    <mergeCell ref="B11228:E11228"/>
    <mergeCell ref="A11229:E11229"/>
    <mergeCell ref="A11230:E11230"/>
    <mergeCell ref="A11231:E11231"/>
    <mergeCell ref="C11216:E11216"/>
    <mergeCell ref="A11221:E11221"/>
    <mergeCell ref="A11222:E11222"/>
    <mergeCell ref="B11223:E11223"/>
    <mergeCell ref="B11224:E11224"/>
    <mergeCell ref="D11225:E11225"/>
    <mergeCell ref="B11208:C11208"/>
    <mergeCell ref="D11208:E11208"/>
    <mergeCell ref="B11209:C11209"/>
    <mergeCell ref="D11209:E11209"/>
    <mergeCell ref="A11215:B11215"/>
    <mergeCell ref="C11215:E11215"/>
    <mergeCell ref="B11203:C11203"/>
    <mergeCell ref="D11203:E11203"/>
    <mergeCell ref="B11204:C11204"/>
    <mergeCell ref="D11204:E11204"/>
    <mergeCell ref="A11205:E11205"/>
    <mergeCell ref="B11207:C11207"/>
    <mergeCell ref="D11207:E11207"/>
    <mergeCell ref="B11197:C11197"/>
    <mergeCell ref="D11197:E11197"/>
    <mergeCell ref="B11198:C11198"/>
    <mergeCell ref="D11198:E11198"/>
    <mergeCell ref="A11200:E11200"/>
    <mergeCell ref="B11202:C11202"/>
    <mergeCell ref="D11202:E11202"/>
    <mergeCell ref="B11257:C11257"/>
    <mergeCell ref="D11257:E11257"/>
    <mergeCell ref="B11258:C11258"/>
    <mergeCell ref="D11258:E11258"/>
    <mergeCell ref="A11260:E11260"/>
    <mergeCell ref="B11262:C11262"/>
    <mergeCell ref="D11262:E11262"/>
    <mergeCell ref="B11254:C11254"/>
    <mergeCell ref="D11254:E11254"/>
    <mergeCell ref="B11255:C11255"/>
    <mergeCell ref="D11255:E11255"/>
    <mergeCell ref="B11256:C11256"/>
    <mergeCell ref="D11256:E11256"/>
    <mergeCell ref="A11248:A11249"/>
    <mergeCell ref="B11248:C11248"/>
    <mergeCell ref="D11248:E11248"/>
    <mergeCell ref="B11249:C11249"/>
    <mergeCell ref="D11249:E11249"/>
    <mergeCell ref="A11251:A11252"/>
    <mergeCell ref="B11251:C11251"/>
    <mergeCell ref="D11251:E11251"/>
    <mergeCell ref="B11252:C11252"/>
    <mergeCell ref="D11252:E11252"/>
    <mergeCell ref="B11244:C11244"/>
    <mergeCell ref="D11244:E11244"/>
    <mergeCell ref="B11245:C11245"/>
    <mergeCell ref="D11245:E11245"/>
    <mergeCell ref="B11246:C11246"/>
    <mergeCell ref="D11246:E11246"/>
    <mergeCell ref="B11238:E11238"/>
    <mergeCell ref="B11239:E11239"/>
    <mergeCell ref="A11240:E11240"/>
    <mergeCell ref="A11241:E11241"/>
    <mergeCell ref="B11243:C11243"/>
    <mergeCell ref="D11243:E11243"/>
    <mergeCell ref="B11298:E11298"/>
    <mergeCell ref="B11299:E11299"/>
    <mergeCell ref="A11300:E11300"/>
    <mergeCell ref="A11301:E11301"/>
    <mergeCell ref="B11303:C11303"/>
    <mergeCell ref="D11303:E11303"/>
    <mergeCell ref="A11292:E11292"/>
    <mergeCell ref="D11293:E11293"/>
    <mergeCell ref="B11294:E11294"/>
    <mergeCell ref="B11295:E11295"/>
    <mergeCell ref="B11296:E11296"/>
    <mergeCell ref="B11297:E11297"/>
    <mergeCell ref="B11286:E11286"/>
    <mergeCell ref="B11287:E11287"/>
    <mergeCell ref="B11288:E11288"/>
    <mergeCell ref="A11289:E11289"/>
    <mergeCell ref="A11290:E11290"/>
    <mergeCell ref="A11291:E11291"/>
    <mergeCell ref="C11276:E11276"/>
    <mergeCell ref="A11281:E11281"/>
    <mergeCell ref="A11282:E11282"/>
    <mergeCell ref="B11283:E11283"/>
    <mergeCell ref="B11284:E11284"/>
    <mergeCell ref="D11285:E11285"/>
    <mergeCell ref="B11268:C11268"/>
    <mergeCell ref="D11268:E11268"/>
    <mergeCell ref="B11269:C11269"/>
    <mergeCell ref="D11269:E11269"/>
    <mergeCell ref="A11275:B11275"/>
    <mergeCell ref="C11275:E11275"/>
    <mergeCell ref="B11263:C11263"/>
    <mergeCell ref="D11263:E11263"/>
    <mergeCell ref="B11264:C11264"/>
    <mergeCell ref="D11264:E11264"/>
    <mergeCell ref="A11265:E11265"/>
    <mergeCell ref="B11267:C11267"/>
    <mergeCell ref="D11267:E11267"/>
    <mergeCell ref="B11323:C11323"/>
    <mergeCell ref="D11323:E11323"/>
    <mergeCell ref="B11324:C11324"/>
    <mergeCell ref="D11324:E11324"/>
    <mergeCell ref="A11325:E11325"/>
    <mergeCell ref="B11327:C11327"/>
    <mergeCell ref="D11327:E11327"/>
    <mergeCell ref="B11317:C11317"/>
    <mergeCell ref="D11317:E11317"/>
    <mergeCell ref="B11318:C11318"/>
    <mergeCell ref="D11318:E11318"/>
    <mergeCell ref="A11320:E11320"/>
    <mergeCell ref="B11322:C11322"/>
    <mergeCell ref="D11322:E11322"/>
    <mergeCell ref="B11314:C11314"/>
    <mergeCell ref="D11314:E11314"/>
    <mergeCell ref="B11315:C11315"/>
    <mergeCell ref="D11315:E11315"/>
    <mergeCell ref="B11316:C11316"/>
    <mergeCell ref="D11316:E11316"/>
    <mergeCell ref="A11308:A11309"/>
    <mergeCell ref="B11308:C11308"/>
    <mergeCell ref="D11308:E11308"/>
    <mergeCell ref="B11309:C11309"/>
    <mergeCell ref="D11309:E11309"/>
    <mergeCell ref="A11311:A11312"/>
    <mergeCell ref="B11311:C11311"/>
    <mergeCell ref="D11311:E11311"/>
    <mergeCell ref="B11312:C11312"/>
    <mergeCell ref="D11312:E11312"/>
    <mergeCell ref="B11304:C11304"/>
    <mergeCell ref="D11304:E11304"/>
    <mergeCell ref="B11305:C11305"/>
    <mergeCell ref="D11305:E11305"/>
    <mergeCell ref="B11306:C11306"/>
    <mergeCell ref="D11306:E11306"/>
    <mergeCell ref="B11364:C11364"/>
    <mergeCell ref="D11364:E11364"/>
    <mergeCell ref="B11365:C11365"/>
    <mergeCell ref="D11365:E11365"/>
    <mergeCell ref="B11366:C11366"/>
    <mergeCell ref="D11366:E11366"/>
    <mergeCell ref="B11358:E11358"/>
    <mergeCell ref="B11359:E11359"/>
    <mergeCell ref="A11360:E11360"/>
    <mergeCell ref="A11361:E11361"/>
    <mergeCell ref="B11363:C11363"/>
    <mergeCell ref="D11363:E11363"/>
    <mergeCell ref="A11352:E11352"/>
    <mergeCell ref="D11353:E11353"/>
    <mergeCell ref="B11354:E11354"/>
    <mergeCell ref="B11355:E11355"/>
    <mergeCell ref="B11356:E11356"/>
    <mergeCell ref="B11357:E11357"/>
    <mergeCell ref="B11346:E11346"/>
    <mergeCell ref="B11347:E11347"/>
    <mergeCell ref="B11348:E11348"/>
    <mergeCell ref="A11349:E11349"/>
    <mergeCell ref="A11350:E11350"/>
    <mergeCell ref="A11351:E11351"/>
    <mergeCell ref="C11336:E11336"/>
    <mergeCell ref="A11341:E11341"/>
    <mergeCell ref="A11342:E11342"/>
    <mergeCell ref="B11343:E11343"/>
    <mergeCell ref="B11344:E11344"/>
    <mergeCell ref="D11345:E11345"/>
    <mergeCell ref="B11328:C11328"/>
    <mergeCell ref="D11328:E11328"/>
    <mergeCell ref="B11329:C11329"/>
    <mergeCell ref="D11329:E11329"/>
    <mergeCell ref="A11335:B11335"/>
    <mergeCell ref="C11335:E11335"/>
    <mergeCell ref="C11396:E11396"/>
    <mergeCell ref="A11401:E11401"/>
    <mergeCell ref="A11402:E11402"/>
    <mergeCell ref="B11403:E11403"/>
    <mergeCell ref="B11404:E11404"/>
    <mergeCell ref="D11405:E11405"/>
    <mergeCell ref="B11388:C11388"/>
    <mergeCell ref="D11388:E11388"/>
    <mergeCell ref="B11389:C11389"/>
    <mergeCell ref="D11389:E11389"/>
    <mergeCell ref="A11395:B11395"/>
    <mergeCell ref="C11395:E11395"/>
    <mergeCell ref="B11383:C11383"/>
    <mergeCell ref="D11383:E11383"/>
    <mergeCell ref="B11384:C11384"/>
    <mergeCell ref="D11384:E11384"/>
    <mergeCell ref="A11385:E11385"/>
    <mergeCell ref="B11387:C11387"/>
    <mergeCell ref="D11387:E11387"/>
    <mergeCell ref="B11377:C11377"/>
    <mergeCell ref="D11377:E11377"/>
    <mergeCell ref="B11378:C11378"/>
    <mergeCell ref="D11378:E11378"/>
    <mergeCell ref="A11380:E11380"/>
    <mergeCell ref="B11382:C11382"/>
    <mergeCell ref="D11382:E11382"/>
    <mergeCell ref="B11374:C11374"/>
    <mergeCell ref="D11374:E11374"/>
    <mergeCell ref="B11375:C11375"/>
    <mergeCell ref="D11375:E11375"/>
    <mergeCell ref="B11376:C11376"/>
    <mergeCell ref="D11376:E11376"/>
    <mergeCell ref="A11368:A11369"/>
    <mergeCell ref="B11368:C11368"/>
    <mergeCell ref="D11368:E11368"/>
    <mergeCell ref="B11369:C11369"/>
    <mergeCell ref="D11369:E11369"/>
    <mergeCell ref="A11371:A11372"/>
    <mergeCell ref="B11371:C11371"/>
    <mergeCell ref="D11371:E11371"/>
    <mergeCell ref="B11372:C11372"/>
    <mergeCell ref="D11372:E11372"/>
    <mergeCell ref="A11428:A11429"/>
    <mergeCell ref="B11428:C11428"/>
    <mergeCell ref="D11428:E11428"/>
    <mergeCell ref="B11429:C11429"/>
    <mergeCell ref="D11429:E11429"/>
    <mergeCell ref="A11431:A11432"/>
    <mergeCell ref="B11431:C11431"/>
    <mergeCell ref="D11431:E11431"/>
    <mergeCell ref="B11432:C11432"/>
    <mergeCell ref="D11432:E11432"/>
    <mergeCell ref="B11424:C11424"/>
    <mergeCell ref="D11424:E11424"/>
    <mergeCell ref="B11425:C11425"/>
    <mergeCell ref="D11425:E11425"/>
    <mergeCell ref="B11426:C11426"/>
    <mergeCell ref="D11426:E11426"/>
    <mergeCell ref="B11418:E11418"/>
    <mergeCell ref="B11419:E11419"/>
    <mergeCell ref="A11420:E11420"/>
    <mergeCell ref="A11421:E11421"/>
    <mergeCell ref="B11423:C11423"/>
    <mergeCell ref="D11423:E11423"/>
    <mergeCell ref="A11412:E11412"/>
    <mergeCell ref="D11413:E11413"/>
    <mergeCell ref="B11414:E11414"/>
    <mergeCell ref="B11415:E11415"/>
    <mergeCell ref="B11416:E11416"/>
    <mergeCell ref="B11417:E11417"/>
    <mergeCell ref="B11406:E11406"/>
    <mergeCell ref="B11407:E11407"/>
    <mergeCell ref="B11408:E11408"/>
    <mergeCell ref="A11409:E11409"/>
    <mergeCell ref="A11410:E11410"/>
    <mergeCell ref="A11411:E11411"/>
    <mergeCell ref="B11466:E11466"/>
    <mergeCell ref="B11467:E11467"/>
    <mergeCell ref="B11468:E11468"/>
    <mergeCell ref="A11469:E11469"/>
    <mergeCell ref="A11470:E11470"/>
    <mergeCell ref="A11471:E11471"/>
    <mergeCell ref="C11456:E11456"/>
    <mergeCell ref="A11461:E11461"/>
    <mergeCell ref="A11462:E11462"/>
    <mergeCell ref="B11463:E11463"/>
    <mergeCell ref="B11464:E11464"/>
    <mergeCell ref="D11465:E11465"/>
    <mergeCell ref="B11448:C11448"/>
    <mergeCell ref="D11448:E11448"/>
    <mergeCell ref="B11449:C11449"/>
    <mergeCell ref="D11449:E11449"/>
    <mergeCell ref="A11455:B11455"/>
    <mergeCell ref="C11455:E11455"/>
    <mergeCell ref="B11443:C11443"/>
    <mergeCell ref="D11443:E11443"/>
    <mergeCell ref="B11444:C11444"/>
    <mergeCell ref="D11444:E11444"/>
    <mergeCell ref="A11445:E11445"/>
    <mergeCell ref="B11447:C11447"/>
    <mergeCell ref="D11447:E11447"/>
    <mergeCell ref="B11437:C11437"/>
    <mergeCell ref="D11437:E11437"/>
    <mergeCell ref="B11438:C11438"/>
    <mergeCell ref="D11438:E11438"/>
    <mergeCell ref="A11440:E11440"/>
    <mergeCell ref="B11442:C11442"/>
    <mergeCell ref="D11442:E11442"/>
    <mergeCell ref="B11434:C11434"/>
    <mergeCell ref="D11434:E11434"/>
    <mergeCell ref="B11435:C11435"/>
    <mergeCell ref="D11435:E11435"/>
    <mergeCell ref="B11436:C11436"/>
    <mergeCell ref="D11436:E11436"/>
    <mergeCell ref="B11494:C11494"/>
    <mergeCell ref="D11494:E11494"/>
    <mergeCell ref="B11495:C11495"/>
    <mergeCell ref="D11495:E11495"/>
    <mergeCell ref="B11496:C11496"/>
    <mergeCell ref="D11496:E11496"/>
    <mergeCell ref="A11488:A11489"/>
    <mergeCell ref="B11488:C11488"/>
    <mergeCell ref="D11488:E11488"/>
    <mergeCell ref="B11489:C11489"/>
    <mergeCell ref="D11489:E11489"/>
    <mergeCell ref="A11491:A11492"/>
    <mergeCell ref="B11491:C11491"/>
    <mergeCell ref="D11491:E11491"/>
    <mergeCell ref="B11492:C11492"/>
    <mergeCell ref="D11492:E11492"/>
    <mergeCell ref="B11484:C11484"/>
    <mergeCell ref="D11484:E11484"/>
    <mergeCell ref="B11485:C11485"/>
    <mergeCell ref="D11485:E11485"/>
    <mergeCell ref="B11486:C11486"/>
    <mergeCell ref="D11486:E11486"/>
    <mergeCell ref="B11478:E11478"/>
    <mergeCell ref="B11479:E11479"/>
    <mergeCell ref="A11480:E11480"/>
    <mergeCell ref="A11481:E11481"/>
    <mergeCell ref="B11483:C11483"/>
    <mergeCell ref="D11483:E11483"/>
    <mergeCell ref="A11472:E11472"/>
    <mergeCell ref="D11473:E11473"/>
    <mergeCell ref="B11474:E11474"/>
    <mergeCell ref="B11475:E11475"/>
    <mergeCell ref="B11476:E11476"/>
    <mergeCell ref="B11477:E11477"/>
    <mergeCell ref="A11532:E11532"/>
    <mergeCell ref="D11533:E11533"/>
    <mergeCell ref="B11534:E11534"/>
    <mergeCell ref="B11535:E11535"/>
    <mergeCell ref="B11536:E11536"/>
    <mergeCell ref="B11537:E11537"/>
    <mergeCell ref="B11526:E11526"/>
    <mergeCell ref="B11527:E11527"/>
    <mergeCell ref="B11528:E11528"/>
    <mergeCell ref="A11529:E11529"/>
    <mergeCell ref="A11530:E11530"/>
    <mergeCell ref="A11531:E11531"/>
    <mergeCell ref="C11516:E11516"/>
    <mergeCell ref="A11521:E11521"/>
    <mergeCell ref="A11522:E11522"/>
    <mergeCell ref="B11523:E11523"/>
    <mergeCell ref="B11524:E11524"/>
    <mergeCell ref="D11525:E11525"/>
    <mergeCell ref="B11508:C11508"/>
    <mergeCell ref="D11508:E11508"/>
    <mergeCell ref="B11509:C11509"/>
    <mergeCell ref="D11509:E11509"/>
    <mergeCell ref="A11515:B11515"/>
    <mergeCell ref="C11515:E11515"/>
    <mergeCell ref="B11503:C11503"/>
    <mergeCell ref="D11503:E11503"/>
    <mergeCell ref="B11504:C11504"/>
    <mergeCell ref="D11504:E11504"/>
    <mergeCell ref="A11505:E11505"/>
    <mergeCell ref="B11507:C11507"/>
    <mergeCell ref="D11507:E11507"/>
    <mergeCell ref="B11497:C11497"/>
    <mergeCell ref="D11497:E11497"/>
    <mergeCell ref="B11498:C11498"/>
    <mergeCell ref="D11498:E11498"/>
    <mergeCell ref="A11500:E11500"/>
    <mergeCell ref="B11502:C11502"/>
    <mergeCell ref="D11502:E11502"/>
    <mergeCell ref="B11557:C11557"/>
    <mergeCell ref="D11557:E11557"/>
    <mergeCell ref="B11558:C11558"/>
    <mergeCell ref="D11558:E11558"/>
    <mergeCell ref="A11560:E11560"/>
    <mergeCell ref="B11562:C11562"/>
    <mergeCell ref="D11562:E11562"/>
    <mergeCell ref="B11554:C11554"/>
    <mergeCell ref="D11554:E11554"/>
    <mergeCell ref="B11555:C11555"/>
    <mergeCell ref="D11555:E11555"/>
    <mergeCell ref="B11556:C11556"/>
    <mergeCell ref="D11556:E11556"/>
    <mergeCell ref="A11548:A11549"/>
    <mergeCell ref="B11548:C11548"/>
    <mergeCell ref="D11548:E11548"/>
    <mergeCell ref="B11549:C11549"/>
    <mergeCell ref="D11549:E11549"/>
    <mergeCell ref="A11551:A11552"/>
    <mergeCell ref="B11551:C11551"/>
    <mergeCell ref="D11551:E11551"/>
    <mergeCell ref="B11552:C11552"/>
    <mergeCell ref="D11552:E11552"/>
    <mergeCell ref="B11544:C11544"/>
    <mergeCell ref="D11544:E11544"/>
    <mergeCell ref="B11545:C11545"/>
    <mergeCell ref="D11545:E11545"/>
    <mergeCell ref="B11546:C11546"/>
    <mergeCell ref="D11546:E11546"/>
    <mergeCell ref="B11538:E11538"/>
    <mergeCell ref="B11539:E11539"/>
    <mergeCell ref="A11540:E11540"/>
    <mergeCell ref="A11541:E11541"/>
    <mergeCell ref="B11543:C11543"/>
    <mergeCell ref="D11543:E11543"/>
    <mergeCell ref="B11598:E11598"/>
    <mergeCell ref="B11599:E11599"/>
    <mergeCell ref="A11600:E11600"/>
    <mergeCell ref="A11601:E11601"/>
    <mergeCell ref="B11603:C11603"/>
    <mergeCell ref="D11603:E11603"/>
    <mergeCell ref="A11592:E11592"/>
    <mergeCell ref="D11593:E11593"/>
    <mergeCell ref="B11594:E11594"/>
    <mergeCell ref="B11595:E11595"/>
    <mergeCell ref="B11596:E11596"/>
    <mergeCell ref="B11597:E11597"/>
    <mergeCell ref="B11586:E11586"/>
    <mergeCell ref="B11587:E11587"/>
    <mergeCell ref="B11588:E11588"/>
    <mergeCell ref="A11589:E11589"/>
    <mergeCell ref="A11590:E11590"/>
    <mergeCell ref="A11591:E11591"/>
    <mergeCell ref="C11576:E11576"/>
    <mergeCell ref="A11581:E11581"/>
    <mergeCell ref="A11582:E11582"/>
    <mergeCell ref="B11583:E11583"/>
    <mergeCell ref="B11584:E11584"/>
    <mergeCell ref="D11585:E11585"/>
    <mergeCell ref="B11568:C11568"/>
    <mergeCell ref="D11568:E11568"/>
    <mergeCell ref="B11569:C11569"/>
    <mergeCell ref="D11569:E11569"/>
    <mergeCell ref="A11575:B11575"/>
    <mergeCell ref="C11575:E11575"/>
    <mergeCell ref="B11563:C11563"/>
    <mergeCell ref="D11563:E11563"/>
    <mergeCell ref="B11564:C11564"/>
    <mergeCell ref="D11564:E11564"/>
    <mergeCell ref="A11565:E11565"/>
    <mergeCell ref="B11567:C11567"/>
    <mergeCell ref="D11567:E11567"/>
    <mergeCell ref="B11623:C11623"/>
    <mergeCell ref="D11623:E11623"/>
    <mergeCell ref="B11624:C11624"/>
    <mergeCell ref="D11624:E11624"/>
    <mergeCell ref="A11625:E11625"/>
    <mergeCell ref="B11627:C11627"/>
    <mergeCell ref="D11627:E11627"/>
    <mergeCell ref="B11617:C11617"/>
    <mergeCell ref="D11617:E11617"/>
    <mergeCell ref="B11618:C11618"/>
    <mergeCell ref="D11618:E11618"/>
    <mergeCell ref="A11620:E11620"/>
    <mergeCell ref="B11622:C11622"/>
    <mergeCell ref="D11622:E11622"/>
    <mergeCell ref="B11614:C11614"/>
    <mergeCell ref="D11614:E11614"/>
    <mergeCell ref="B11615:C11615"/>
    <mergeCell ref="D11615:E11615"/>
    <mergeCell ref="B11616:C11616"/>
    <mergeCell ref="D11616:E11616"/>
    <mergeCell ref="A11608:A11609"/>
    <mergeCell ref="B11608:C11608"/>
    <mergeCell ref="D11608:E11608"/>
    <mergeCell ref="B11609:C11609"/>
    <mergeCell ref="D11609:E11609"/>
    <mergeCell ref="A11611:A11612"/>
    <mergeCell ref="B11611:C11611"/>
    <mergeCell ref="D11611:E11611"/>
    <mergeCell ref="B11612:C11612"/>
    <mergeCell ref="D11612:E11612"/>
    <mergeCell ref="B11604:C11604"/>
    <mergeCell ref="D11604:E11604"/>
    <mergeCell ref="B11605:C11605"/>
    <mergeCell ref="D11605:E11605"/>
    <mergeCell ref="B11606:C11606"/>
    <mergeCell ref="D11606:E11606"/>
    <mergeCell ref="B11664:C11664"/>
    <mergeCell ref="D11664:E11664"/>
    <mergeCell ref="B11665:C11665"/>
    <mergeCell ref="D11665:E11665"/>
    <mergeCell ref="B11666:C11666"/>
    <mergeCell ref="D11666:E11666"/>
    <mergeCell ref="B11658:E11658"/>
    <mergeCell ref="B11659:E11659"/>
    <mergeCell ref="A11660:E11660"/>
    <mergeCell ref="A11661:E11661"/>
    <mergeCell ref="B11663:C11663"/>
    <mergeCell ref="D11663:E11663"/>
    <mergeCell ref="A11652:E11652"/>
    <mergeCell ref="D11653:E11653"/>
    <mergeCell ref="B11654:E11654"/>
    <mergeCell ref="B11655:E11655"/>
    <mergeCell ref="B11656:E11656"/>
    <mergeCell ref="B11657:E11657"/>
    <mergeCell ref="B11646:E11646"/>
    <mergeCell ref="B11647:E11647"/>
    <mergeCell ref="B11648:E11648"/>
    <mergeCell ref="A11649:E11649"/>
    <mergeCell ref="A11650:E11650"/>
    <mergeCell ref="A11651:E11651"/>
    <mergeCell ref="C11636:E11636"/>
    <mergeCell ref="A11641:E11641"/>
    <mergeCell ref="A11642:E11642"/>
    <mergeCell ref="B11643:E11643"/>
    <mergeCell ref="B11644:E11644"/>
    <mergeCell ref="D11645:E11645"/>
    <mergeCell ref="B11628:C11628"/>
    <mergeCell ref="D11628:E11628"/>
    <mergeCell ref="B11629:C11629"/>
    <mergeCell ref="D11629:E11629"/>
    <mergeCell ref="A11635:B11635"/>
    <mergeCell ref="C11635:E11635"/>
    <mergeCell ref="C11696:E11696"/>
    <mergeCell ref="A11701:E11701"/>
    <mergeCell ref="A11702:E11702"/>
    <mergeCell ref="B11703:E11703"/>
    <mergeCell ref="B11704:E11704"/>
    <mergeCell ref="D11705:E11705"/>
    <mergeCell ref="B11688:C11688"/>
    <mergeCell ref="D11688:E11688"/>
    <mergeCell ref="B11689:C11689"/>
    <mergeCell ref="D11689:E11689"/>
    <mergeCell ref="A11695:B11695"/>
    <mergeCell ref="C11695:E11695"/>
    <mergeCell ref="B11683:C11683"/>
    <mergeCell ref="D11683:E11683"/>
    <mergeCell ref="B11684:C11684"/>
    <mergeCell ref="D11684:E11684"/>
    <mergeCell ref="A11685:E11685"/>
    <mergeCell ref="B11687:C11687"/>
    <mergeCell ref="D11687:E11687"/>
    <mergeCell ref="B11677:C11677"/>
    <mergeCell ref="D11677:E11677"/>
    <mergeCell ref="B11678:C11678"/>
    <mergeCell ref="D11678:E11678"/>
    <mergeCell ref="A11680:E11680"/>
    <mergeCell ref="B11682:C11682"/>
    <mergeCell ref="D11682:E11682"/>
    <mergeCell ref="B11674:C11674"/>
    <mergeCell ref="D11674:E11674"/>
    <mergeCell ref="B11675:C11675"/>
    <mergeCell ref="D11675:E11675"/>
    <mergeCell ref="B11676:C11676"/>
    <mergeCell ref="D11676:E11676"/>
    <mergeCell ref="A11668:A11669"/>
    <mergeCell ref="B11668:C11668"/>
    <mergeCell ref="D11668:E11668"/>
    <mergeCell ref="B11669:C11669"/>
    <mergeCell ref="D11669:E11669"/>
    <mergeCell ref="A11671:A11672"/>
    <mergeCell ref="B11671:C11671"/>
    <mergeCell ref="D11671:E11671"/>
    <mergeCell ref="B11672:C11672"/>
    <mergeCell ref="D11672:E11672"/>
    <mergeCell ref="A11728:A11729"/>
    <mergeCell ref="B11728:C11728"/>
    <mergeCell ref="D11728:E11728"/>
    <mergeCell ref="B11729:C11729"/>
    <mergeCell ref="D11729:E11729"/>
    <mergeCell ref="A11731:A11732"/>
    <mergeCell ref="B11731:C11731"/>
    <mergeCell ref="D11731:E11731"/>
    <mergeCell ref="B11732:C11732"/>
    <mergeCell ref="D11732:E11732"/>
    <mergeCell ref="B11724:C11724"/>
    <mergeCell ref="D11724:E11724"/>
    <mergeCell ref="B11725:C11725"/>
    <mergeCell ref="D11725:E11725"/>
    <mergeCell ref="B11726:C11726"/>
    <mergeCell ref="D11726:E11726"/>
    <mergeCell ref="B11718:E11718"/>
    <mergeCell ref="B11719:E11719"/>
    <mergeCell ref="A11720:E11720"/>
    <mergeCell ref="A11721:E11721"/>
    <mergeCell ref="B11723:C11723"/>
    <mergeCell ref="D11723:E11723"/>
    <mergeCell ref="A11712:E11712"/>
    <mergeCell ref="D11713:E11713"/>
    <mergeCell ref="B11714:E11714"/>
    <mergeCell ref="B11715:E11715"/>
    <mergeCell ref="B11716:E11716"/>
    <mergeCell ref="B11717:E11717"/>
    <mergeCell ref="B11706:E11706"/>
    <mergeCell ref="B11707:E11707"/>
    <mergeCell ref="B11708:E11708"/>
    <mergeCell ref="A11709:E11709"/>
    <mergeCell ref="A11710:E11710"/>
    <mergeCell ref="A11711:E11711"/>
    <mergeCell ref="B11766:E11766"/>
    <mergeCell ref="B11767:E11767"/>
    <mergeCell ref="B11768:E11768"/>
    <mergeCell ref="A11769:E11769"/>
    <mergeCell ref="A11770:E11770"/>
    <mergeCell ref="A11771:E11771"/>
    <mergeCell ref="C11756:E11756"/>
    <mergeCell ref="A11761:E11761"/>
    <mergeCell ref="A11762:E11762"/>
    <mergeCell ref="B11763:E11763"/>
    <mergeCell ref="B11764:E11764"/>
    <mergeCell ref="D11765:E11765"/>
    <mergeCell ref="B11748:C11748"/>
    <mergeCell ref="D11748:E11748"/>
    <mergeCell ref="B11749:C11749"/>
    <mergeCell ref="D11749:E11749"/>
    <mergeCell ref="A11755:B11755"/>
    <mergeCell ref="C11755:E11755"/>
    <mergeCell ref="B11743:C11743"/>
    <mergeCell ref="D11743:E11743"/>
    <mergeCell ref="B11744:C11744"/>
    <mergeCell ref="D11744:E11744"/>
    <mergeCell ref="A11745:E11745"/>
    <mergeCell ref="B11747:C11747"/>
    <mergeCell ref="D11747:E11747"/>
    <mergeCell ref="B11737:C11737"/>
    <mergeCell ref="D11737:E11737"/>
    <mergeCell ref="B11738:C11738"/>
    <mergeCell ref="D11738:E11738"/>
    <mergeCell ref="A11740:E11740"/>
    <mergeCell ref="B11742:C11742"/>
    <mergeCell ref="D11742:E11742"/>
    <mergeCell ref="B11734:C11734"/>
    <mergeCell ref="D11734:E11734"/>
    <mergeCell ref="B11735:C11735"/>
    <mergeCell ref="D11735:E11735"/>
    <mergeCell ref="B11736:C11736"/>
    <mergeCell ref="D11736:E11736"/>
    <mergeCell ref="B11794:C11794"/>
    <mergeCell ref="D11794:E11794"/>
    <mergeCell ref="B11795:C11795"/>
    <mergeCell ref="D11795:E11795"/>
    <mergeCell ref="B11796:C11796"/>
    <mergeCell ref="D11796:E11796"/>
    <mergeCell ref="A11788:A11789"/>
    <mergeCell ref="B11788:C11788"/>
    <mergeCell ref="D11788:E11788"/>
    <mergeCell ref="B11789:C11789"/>
    <mergeCell ref="D11789:E11789"/>
    <mergeCell ref="A11791:A11792"/>
    <mergeCell ref="B11791:C11791"/>
    <mergeCell ref="D11791:E11791"/>
    <mergeCell ref="B11792:C11792"/>
    <mergeCell ref="D11792:E11792"/>
    <mergeCell ref="B11784:C11784"/>
    <mergeCell ref="D11784:E11784"/>
    <mergeCell ref="B11785:C11785"/>
    <mergeCell ref="D11785:E11785"/>
    <mergeCell ref="B11786:C11786"/>
    <mergeCell ref="D11786:E11786"/>
    <mergeCell ref="B11778:E11778"/>
    <mergeCell ref="B11779:E11779"/>
    <mergeCell ref="A11780:E11780"/>
    <mergeCell ref="A11781:E11781"/>
    <mergeCell ref="B11783:C11783"/>
    <mergeCell ref="D11783:E11783"/>
    <mergeCell ref="A11772:E11772"/>
    <mergeCell ref="D11773:E11773"/>
    <mergeCell ref="B11774:E11774"/>
    <mergeCell ref="B11775:E11775"/>
    <mergeCell ref="B11776:E11776"/>
    <mergeCell ref="B11777:E11777"/>
    <mergeCell ref="A11832:E11832"/>
    <mergeCell ref="D11833:E11833"/>
    <mergeCell ref="B11834:E11834"/>
    <mergeCell ref="B11835:E11835"/>
    <mergeCell ref="B11836:E11836"/>
    <mergeCell ref="B11837:E11837"/>
    <mergeCell ref="B11826:E11826"/>
    <mergeCell ref="B11827:E11827"/>
    <mergeCell ref="B11828:E11828"/>
    <mergeCell ref="A11829:E11829"/>
    <mergeCell ref="A11830:E11830"/>
    <mergeCell ref="A11831:E11831"/>
    <mergeCell ref="C11816:E11816"/>
    <mergeCell ref="A11821:E11821"/>
    <mergeCell ref="A11822:E11822"/>
    <mergeCell ref="B11823:E11823"/>
    <mergeCell ref="B11824:E11824"/>
    <mergeCell ref="D11825:E11825"/>
    <mergeCell ref="B11808:C11808"/>
    <mergeCell ref="D11808:E11808"/>
    <mergeCell ref="B11809:C11809"/>
    <mergeCell ref="D11809:E11809"/>
    <mergeCell ref="A11815:B11815"/>
    <mergeCell ref="C11815:E11815"/>
    <mergeCell ref="B11803:C11803"/>
    <mergeCell ref="D11803:E11803"/>
    <mergeCell ref="B11804:C11804"/>
    <mergeCell ref="D11804:E11804"/>
    <mergeCell ref="A11805:E11805"/>
    <mergeCell ref="B11807:C11807"/>
    <mergeCell ref="D11807:E11807"/>
    <mergeCell ref="B11797:C11797"/>
    <mergeCell ref="D11797:E11797"/>
    <mergeCell ref="B11798:C11798"/>
    <mergeCell ref="D11798:E11798"/>
    <mergeCell ref="A11800:E11800"/>
    <mergeCell ref="B11802:C11802"/>
    <mergeCell ref="D11802:E11802"/>
    <mergeCell ref="B11857:C11857"/>
    <mergeCell ref="D11857:E11857"/>
    <mergeCell ref="B11858:C11858"/>
    <mergeCell ref="D11858:E11858"/>
    <mergeCell ref="A11860:E11860"/>
    <mergeCell ref="B11862:C11862"/>
    <mergeCell ref="D11862:E11862"/>
    <mergeCell ref="B11854:C11854"/>
    <mergeCell ref="D11854:E11854"/>
    <mergeCell ref="B11855:C11855"/>
    <mergeCell ref="D11855:E11855"/>
    <mergeCell ref="B11856:C11856"/>
    <mergeCell ref="D11856:E11856"/>
    <mergeCell ref="A11848:A11849"/>
    <mergeCell ref="B11848:C11848"/>
    <mergeCell ref="D11848:E11848"/>
    <mergeCell ref="B11849:C11849"/>
    <mergeCell ref="D11849:E11849"/>
    <mergeCell ref="A11851:A11852"/>
    <mergeCell ref="B11851:C11851"/>
    <mergeCell ref="D11851:E11851"/>
    <mergeCell ref="B11852:C11852"/>
    <mergeCell ref="D11852:E11852"/>
    <mergeCell ref="B11844:C11844"/>
    <mergeCell ref="D11844:E11844"/>
    <mergeCell ref="B11845:C11845"/>
    <mergeCell ref="D11845:E11845"/>
    <mergeCell ref="B11846:C11846"/>
    <mergeCell ref="D11846:E11846"/>
    <mergeCell ref="B11838:E11838"/>
    <mergeCell ref="B11839:E11839"/>
    <mergeCell ref="A11840:E11840"/>
    <mergeCell ref="A11841:E11841"/>
    <mergeCell ref="B11843:C11843"/>
    <mergeCell ref="D11843:E11843"/>
    <mergeCell ref="B11898:E11898"/>
    <mergeCell ref="B11899:E11899"/>
    <mergeCell ref="A11900:E11900"/>
    <mergeCell ref="A11901:E11901"/>
    <mergeCell ref="B11903:C11903"/>
    <mergeCell ref="D11903:E11903"/>
    <mergeCell ref="A11892:E11892"/>
    <mergeCell ref="D11893:E11893"/>
    <mergeCell ref="B11894:E11894"/>
    <mergeCell ref="B11895:E11895"/>
    <mergeCell ref="B11896:E11896"/>
    <mergeCell ref="B11897:E11897"/>
    <mergeCell ref="B11886:E11886"/>
    <mergeCell ref="B11887:E11887"/>
    <mergeCell ref="B11888:E11888"/>
    <mergeCell ref="A11889:E11889"/>
    <mergeCell ref="A11890:E11890"/>
    <mergeCell ref="A11891:E11891"/>
    <mergeCell ref="C11876:E11876"/>
    <mergeCell ref="A11881:E11881"/>
    <mergeCell ref="A11882:E11882"/>
    <mergeCell ref="B11883:E11883"/>
    <mergeCell ref="B11884:E11884"/>
    <mergeCell ref="D11885:E11885"/>
    <mergeCell ref="B11868:C11868"/>
    <mergeCell ref="D11868:E11868"/>
    <mergeCell ref="B11869:C11869"/>
    <mergeCell ref="D11869:E11869"/>
    <mergeCell ref="A11875:B11875"/>
    <mergeCell ref="C11875:E11875"/>
    <mergeCell ref="B11863:C11863"/>
    <mergeCell ref="D11863:E11863"/>
    <mergeCell ref="B11864:C11864"/>
    <mergeCell ref="D11864:E11864"/>
    <mergeCell ref="A11865:E11865"/>
    <mergeCell ref="B11867:C11867"/>
    <mergeCell ref="D11867:E11867"/>
    <mergeCell ref="B11923:C11923"/>
    <mergeCell ref="D11923:E11923"/>
    <mergeCell ref="B11924:C11924"/>
    <mergeCell ref="D11924:E11924"/>
    <mergeCell ref="A11925:E11925"/>
    <mergeCell ref="B11927:C11927"/>
    <mergeCell ref="D11927:E11927"/>
    <mergeCell ref="B11917:C11917"/>
    <mergeCell ref="D11917:E11917"/>
    <mergeCell ref="B11918:C11918"/>
    <mergeCell ref="D11918:E11918"/>
    <mergeCell ref="A11920:E11920"/>
    <mergeCell ref="B11922:C11922"/>
    <mergeCell ref="D11922:E11922"/>
    <mergeCell ref="B11914:C11914"/>
    <mergeCell ref="D11914:E11914"/>
    <mergeCell ref="B11915:C11915"/>
    <mergeCell ref="D11915:E11915"/>
    <mergeCell ref="B11916:C11916"/>
    <mergeCell ref="D11916:E11916"/>
    <mergeCell ref="A11908:A11909"/>
    <mergeCell ref="B11908:C11908"/>
    <mergeCell ref="D11908:E11908"/>
    <mergeCell ref="B11909:C11909"/>
    <mergeCell ref="D11909:E11909"/>
    <mergeCell ref="A11911:A11912"/>
    <mergeCell ref="B11911:C11911"/>
    <mergeCell ref="D11911:E11911"/>
    <mergeCell ref="B11912:C11912"/>
    <mergeCell ref="D11912:E11912"/>
    <mergeCell ref="B11904:C11904"/>
    <mergeCell ref="D11904:E11904"/>
    <mergeCell ref="B11905:C11905"/>
    <mergeCell ref="D11905:E11905"/>
    <mergeCell ref="B11906:C11906"/>
    <mergeCell ref="D11906:E11906"/>
    <mergeCell ref="B11964:C11964"/>
    <mergeCell ref="D11964:E11964"/>
    <mergeCell ref="B11965:C11965"/>
    <mergeCell ref="D11965:E11965"/>
    <mergeCell ref="B11966:C11966"/>
    <mergeCell ref="D11966:E11966"/>
    <mergeCell ref="B11958:E11958"/>
    <mergeCell ref="B11959:E11959"/>
    <mergeCell ref="A11960:E11960"/>
    <mergeCell ref="A11961:E11961"/>
    <mergeCell ref="B11963:C11963"/>
    <mergeCell ref="D11963:E11963"/>
    <mergeCell ref="A11952:E11952"/>
    <mergeCell ref="D11953:E11953"/>
    <mergeCell ref="B11954:E11954"/>
    <mergeCell ref="B11955:E11955"/>
    <mergeCell ref="B11956:E11956"/>
    <mergeCell ref="B11957:E11957"/>
    <mergeCell ref="B11946:E11946"/>
    <mergeCell ref="B11947:E11947"/>
    <mergeCell ref="B11948:E11948"/>
    <mergeCell ref="A11949:E11949"/>
    <mergeCell ref="A11950:E11950"/>
    <mergeCell ref="A11951:E11951"/>
    <mergeCell ref="C11936:E11936"/>
    <mergeCell ref="A11941:E11941"/>
    <mergeCell ref="A11942:E11942"/>
    <mergeCell ref="B11943:E11943"/>
    <mergeCell ref="B11944:E11944"/>
    <mergeCell ref="D11945:E11945"/>
    <mergeCell ref="B11928:C11928"/>
    <mergeCell ref="D11928:E11928"/>
    <mergeCell ref="B11929:C11929"/>
    <mergeCell ref="D11929:E11929"/>
    <mergeCell ref="A11935:B11935"/>
    <mergeCell ref="C11935:E11935"/>
    <mergeCell ref="C11996:E11996"/>
    <mergeCell ref="B11988:C11988"/>
    <mergeCell ref="D11988:E11988"/>
    <mergeCell ref="B11989:C11989"/>
    <mergeCell ref="D11989:E11989"/>
    <mergeCell ref="A11995:B11995"/>
    <mergeCell ref="C11995:E11995"/>
    <mergeCell ref="B11983:C11983"/>
    <mergeCell ref="D11983:E11983"/>
    <mergeCell ref="B11984:C11984"/>
    <mergeCell ref="D11984:E11984"/>
    <mergeCell ref="A11985:E11985"/>
    <mergeCell ref="B11987:C11987"/>
    <mergeCell ref="D11987:E11987"/>
    <mergeCell ref="B11977:C11977"/>
    <mergeCell ref="D11977:E11977"/>
    <mergeCell ref="B11978:C11978"/>
    <mergeCell ref="D11978:E11978"/>
    <mergeCell ref="A11980:E11980"/>
    <mergeCell ref="B11982:C11982"/>
    <mergeCell ref="D11982:E11982"/>
    <mergeCell ref="B11974:C11974"/>
    <mergeCell ref="D11974:E11974"/>
    <mergeCell ref="B11975:C11975"/>
    <mergeCell ref="D11975:E11975"/>
    <mergeCell ref="B11976:C11976"/>
    <mergeCell ref="D11976:E11976"/>
    <mergeCell ref="A11968:A11969"/>
    <mergeCell ref="B11968:C11968"/>
    <mergeCell ref="D11968:E11968"/>
    <mergeCell ref="B11969:C11969"/>
    <mergeCell ref="D11969:E11969"/>
    <mergeCell ref="A11971:A11972"/>
    <mergeCell ref="B11971:C11971"/>
    <mergeCell ref="D11971:E11971"/>
    <mergeCell ref="B11972:C11972"/>
    <mergeCell ref="D11972:E11972"/>
  </mergeCells>
  <pageMargins left="0.75" right="0.75" top="0.5" bottom="0.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0"/>
  <sheetViews>
    <sheetView workbookViewId="0">
      <selection activeCell="I1" sqref="I1"/>
    </sheetView>
  </sheetViews>
  <sheetFormatPr defaultRowHeight="12.75"/>
  <cols>
    <col min="1" max="1" width="3.875" style="2" bestFit="1" customWidth="1"/>
    <col min="2" max="16384" width="9" style="1"/>
  </cols>
  <sheetData>
    <row r="1" spans="1:22">
      <c r="A1" s="3">
        <v>1</v>
      </c>
      <c r="B1" s="4">
        <f>STD!D4</f>
        <v>0</v>
      </c>
      <c r="C1" s="4">
        <f>STD!E4</f>
        <v>0</v>
      </c>
      <c r="D1" s="4">
        <f>STD!A4</f>
        <v>0</v>
      </c>
      <c r="E1" s="4">
        <f>STD!C4</f>
        <v>0</v>
      </c>
      <c r="F1" s="4">
        <f>STD!B4</f>
        <v>0</v>
      </c>
      <c r="G1" s="4">
        <f>STD!F4</f>
        <v>0</v>
      </c>
      <c r="H1" s="4">
        <f>STD!G4</f>
        <v>0</v>
      </c>
      <c r="I1" s="4">
        <f>STD!H4</f>
        <v>0</v>
      </c>
      <c r="J1" s="4">
        <f>GRD!C6</f>
        <v>0</v>
      </c>
      <c r="K1" s="4">
        <f>GRD!D6</f>
        <v>0</v>
      </c>
      <c r="L1" s="4">
        <f>GRD!E6</f>
        <v>0</v>
      </c>
      <c r="M1" s="4">
        <f>GRD!F6</f>
        <v>0</v>
      </c>
      <c r="N1" s="4">
        <f>GRD!G6</f>
        <v>0</v>
      </c>
      <c r="O1" s="4">
        <f>GRD!H6</f>
        <v>0</v>
      </c>
      <c r="P1" s="4">
        <f>GRD!I6</f>
        <v>0</v>
      </c>
      <c r="Q1" s="4">
        <f>GRD!J6</f>
        <v>0</v>
      </c>
      <c r="R1" s="4">
        <f>GRD!K6</f>
        <v>0</v>
      </c>
      <c r="S1" s="4">
        <f>GRD!L6</f>
        <v>0</v>
      </c>
      <c r="T1" s="4">
        <f>GRD!M6</f>
        <v>0</v>
      </c>
      <c r="U1" s="4">
        <f>GRD!N6</f>
        <v>0</v>
      </c>
      <c r="V1" s="4">
        <f>GRD!O6</f>
        <v>0</v>
      </c>
    </row>
    <row r="2" spans="1:22">
      <c r="A2" s="3">
        <v>2</v>
      </c>
      <c r="B2" s="4">
        <f>STD!D5</f>
        <v>0</v>
      </c>
      <c r="C2" s="4">
        <f>STD!E5</f>
        <v>0</v>
      </c>
      <c r="D2" s="4">
        <f>STD!A5</f>
        <v>0</v>
      </c>
      <c r="E2" s="4">
        <f>STD!C5</f>
        <v>0</v>
      </c>
      <c r="F2" s="4">
        <f>STD!B5</f>
        <v>0</v>
      </c>
      <c r="G2" s="4">
        <f>STD!F5</f>
        <v>0</v>
      </c>
      <c r="H2" s="4">
        <f>STD!G5</f>
        <v>0</v>
      </c>
      <c r="I2" s="4">
        <f>STD!H5</f>
        <v>0</v>
      </c>
      <c r="J2" s="4">
        <f>GRD!C7</f>
        <v>0</v>
      </c>
      <c r="K2" s="4">
        <f>GRD!D7</f>
        <v>0</v>
      </c>
      <c r="L2" s="4">
        <f>GRD!E7</f>
        <v>0</v>
      </c>
      <c r="M2" s="4">
        <f>GRD!F7</f>
        <v>0</v>
      </c>
      <c r="N2" s="4">
        <f>GRD!G7</f>
        <v>0</v>
      </c>
      <c r="O2" s="4">
        <f>GRD!H7</f>
        <v>0</v>
      </c>
      <c r="P2" s="4">
        <f>GRD!I7</f>
        <v>0</v>
      </c>
      <c r="Q2" s="4">
        <f>GRD!J7</f>
        <v>0</v>
      </c>
      <c r="R2" s="4">
        <f>GRD!K7</f>
        <v>0</v>
      </c>
      <c r="S2" s="4">
        <f>GRD!L7</f>
        <v>0</v>
      </c>
      <c r="T2" s="4">
        <f>GRD!M7</f>
        <v>0</v>
      </c>
      <c r="U2" s="4">
        <f>GRD!N7</f>
        <v>0</v>
      </c>
      <c r="V2" s="4">
        <f>GRD!O7</f>
        <v>0</v>
      </c>
    </row>
    <row r="3" spans="1:22">
      <c r="A3" s="3">
        <v>3</v>
      </c>
      <c r="B3" s="4">
        <f>STD!D6</f>
        <v>0</v>
      </c>
      <c r="C3" s="4">
        <f>STD!E6</f>
        <v>0</v>
      </c>
      <c r="D3" s="4">
        <f>STD!A6</f>
        <v>0</v>
      </c>
      <c r="E3" s="4">
        <f>STD!C6</f>
        <v>0</v>
      </c>
      <c r="F3" s="4">
        <f>STD!B6</f>
        <v>0</v>
      </c>
      <c r="G3" s="4">
        <f>STD!F6</f>
        <v>0</v>
      </c>
      <c r="H3" s="4">
        <f>STD!G6</f>
        <v>0</v>
      </c>
      <c r="I3" s="4">
        <f>STD!H6</f>
        <v>0</v>
      </c>
      <c r="J3" s="4">
        <f>GRD!C8</f>
        <v>0</v>
      </c>
      <c r="K3" s="4">
        <f>GRD!D8</f>
        <v>0</v>
      </c>
      <c r="L3" s="4">
        <f>GRD!E8</f>
        <v>0</v>
      </c>
      <c r="M3" s="4">
        <f>GRD!F8</f>
        <v>0</v>
      </c>
      <c r="N3" s="4">
        <f>GRD!G8</f>
        <v>0</v>
      </c>
      <c r="O3" s="4">
        <f>GRD!H8</f>
        <v>0</v>
      </c>
      <c r="P3" s="4">
        <f>GRD!I8</f>
        <v>0</v>
      </c>
      <c r="Q3" s="4">
        <f>GRD!J8</f>
        <v>0</v>
      </c>
      <c r="R3" s="4">
        <f>GRD!K8</f>
        <v>0</v>
      </c>
      <c r="S3" s="4">
        <f>GRD!L8</f>
        <v>0</v>
      </c>
      <c r="T3" s="4">
        <f>GRD!M8</f>
        <v>0</v>
      </c>
      <c r="U3" s="4">
        <f>GRD!N8</f>
        <v>0</v>
      </c>
      <c r="V3" s="4">
        <f>GRD!O8</f>
        <v>0</v>
      </c>
    </row>
    <row r="4" spans="1:22">
      <c r="A4" s="3">
        <v>4</v>
      </c>
      <c r="B4" s="4">
        <f>STD!D7</f>
        <v>0</v>
      </c>
      <c r="C4" s="4">
        <f>STD!E7</f>
        <v>0</v>
      </c>
      <c r="D4" s="4">
        <f>STD!A7</f>
        <v>0</v>
      </c>
      <c r="E4" s="4">
        <f>STD!C7</f>
        <v>0</v>
      </c>
      <c r="F4" s="4">
        <f>STD!B7</f>
        <v>0</v>
      </c>
      <c r="G4" s="4">
        <f>STD!F7</f>
        <v>0</v>
      </c>
      <c r="H4" s="4">
        <f>STD!G7</f>
        <v>0</v>
      </c>
      <c r="I4" s="4">
        <f>STD!H7</f>
        <v>0</v>
      </c>
      <c r="J4" s="4">
        <f>GRD!C9</f>
        <v>0</v>
      </c>
      <c r="K4" s="4">
        <f>GRD!D9</f>
        <v>0</v>
      </c>
      <c r="L4" s="4">
        <f>GRD!E9</f>
        <v>0</v>
      </c>
      <c r="M4" s="4">
        <f>GRD!F9</f>
        <v>0</v>
      </c>
      <c r="N4" s="4">
        <f>GRD!G9</f>
        <v>0</v>
      </c>
      <c r="O4" s="4">
        <f>GRD!H9</f>
        <v>0</v>
      </c>
      <c r="P4" s="4">
        <f>GRD!I9</f>
        <v>0</v>
      </c>
      <c r="Q4" s="4">
        <f>GRD!J9</f>
        <v>0</v>
      </c>
      <c r="R4" s="4">
        <f>GRD!K9</f>
        <v>0</v>
      </c>
      <c r="S4" s="4">
        <f>GRD!L9</f>
        <v>0</v>
      </c>
      <c r="T4" s="4">
        <f>GRD!M9</f>
        <v>0</v>
      </c>
      <c r="U4" s="4">
        <f>GRD!N9</f>
        <v>0</v>
      </c>
      <c r="V4" s="4">
        <f>GRD!O9</f>
        <v>0</v>
      </c>
    </row>
    <row r="5" spans="1:22">
      <c r="A5" s="3">
        <v>5</v>
      </c>
      <c r="B5" s="4">
        <f>STD!D8</f>
        <v>0</v>
      </c>
      <c r="C5" s="4">
        <f>STD!E8</f>
        <v>0</v>
      </c>
      <c r="D5" s="4">
        <f>STD!A8</f>
        <v>0</v>
      </c>
      <c r="E5" s="4">
        <f>STD!C8</f>
        <v>0</v>
      </c>
      <c r="F5" s="4">
        <f>STD!B8</f>
        <v>0</v>
      </c>
      <c r="G5" s="4">
        <f>STD!F8</f>
        <v>0</v>
      </c>
      <c r="H5" s="4">
        <f>STD!G8</f>
        <v>0</v>
      </c>
      <c r="I5" s="4">
        <f>STD!H8</f>
        <v>0</v>
      </c>
      <c r="J5" s="4">
        <f>GRD!C10</f>
        <v>0</v>
      </c>
      <c r="K5" s="4">
        <f>GRD!D10</f>
        <v>0</v>
      </c>
      <c r="L5" s="4">
        <f>GRD!E10</f>
        <v>0</v>
      </c>
      <c r="M5" s="4">
        <f>GRD!F10</f>
        <v>0</v>
      </c>
      <c r="N5" s="4">
        <f>GRD!G10</f>
        <v>0</v>
      </c>
      <c r="O5" s="4">
        <f>GRD!H10</f>
        <v>0</v>
      </c>
      <c r="P5" s="4">
        <f>GRD!I10</f>
        <v>0</v>
      </c>
      <c r="Q5" s="4">
        <f>GRD!J10</f>
        <v>0</v>
      </c>
      <c r="R5" s="4">
        <f>GRD!K10</f>
        <v>0</v>
      </c>
      <c r="S5" s="4">
        <f>GRD!L10</f>
        <v>0</v>
      </c>
      <c r="T5" s="4">
        <f>GRD!M10</f>
        <v>0</v>
      </c>
      <c r="U5" s="4">
        <f>GRD!N10</f>
        <v>0</v>
      </c>
      <c r="V5" s="4">
        <f>GRD!O10</f>
        <v>0</v>
      </c>
    </row>
    <row r="6" spans="1:22">
      <c r="A6" s="3">
        <v>6</v>
      </c>
      <c r="B6" s="4">
        <f>STD!D9</f>
        <v>0</v>
      </c>
      <c r="C6" s="4">
        <f>STD!E9</f>
        <v>0</v>
      </c>
      <c r="D6" s="4">
        <f>STD!A9</f>
        <v>0</v>
      </c>
      <c r="E6" s="4">
        <f>STD!C9</f>
        <v>0</v>
      </c>
      <c r="F6" s="4">
        <f>STD!B9</f>
        <v>0</v>
      </c>
      <c r="G6" s="4">
        <f>STD!F9</f>
        <v>0</v>
      </c>
      <c r="H6" s="4">
        <f>STD!G9</f>
        <v>0</v>
      </c>
      <c r="I6" s="4">
        <f>STD!H9</f>
        <v>0</v>
      </c>
      <c r="J6" s="4">
        <f>GRD!C11</f>
        <v>0</v>
      </c>
      <c r="K6" s="4">
        <f>GRD!D11</f>
        <v>0</v>
      </c>
      <c r="L6" s="4">
        <f>GRD!E11</f>
        <v>0</v>
      </c>
      <c r="M6" s="4">
        <f>GRD!F11</f>
        <v>0</v>
      </c>
      <c r="N6" s="4">
        <f>GRD!G11</f>
        <v>0</v>
      </c>
      <c r="O6" s="4">
        <f>GRD!H11</f>
        <v>0</v>
      </c>
      <c r="P6" s="4">
        <f>GRD!I11</f>
        <v>0</v>
      </c>
      <c r="Q6" s="4">
        <f>GRD!J11</f>
        <v>0</v>
      </c>
      <c r="R6" s="4">
        <f>GRD!K11</f>
        <v>0</v>
      </c>
      <c r="S6" s="4">
        <f>GRD!L11</f>
        <v>0</v>
      </c>
      <c r="T6" s="4">
        <f>GRD!M11</f>
        <v>0</v>
      </c>
      <c r="U6" s="4">
        <f>GRD!N11</f>
        <v>0</v>
      </c>
      <c r="V6" s="4">
        <f>GRD!O11</f>
        <v>0</v>
      </c>
    </row>
    <row r="7" spans="1:22">
      <c r="A7" s="3">
        <v>7</v>
      </c>
      <c r="B7" s="4">
        <f>STD!D10</f>
        <v>0</v>
      </c>
      <c r="C7" s="4">
        <f>STD!E10</f>
        <v>0</v>
      </c>
      <c r="D7" s="4">
        <f>STD!A10</f>
        <v>0</v>
      </c>
      <c r="E7" s="4">
        <f>STD!C10</f>
        <v>0</v>
      </c>
      <c r="F7" s="4">
        <f>STD!B10</f>
        <v>0</v>
      </c>
      <c r="G7" s="4">
        <f>STD!F10</f>
        <v>0</v>
      </c>
      <c r="H7" s="4">
        <f>STD!G10</f>
        <v>0</v>
      </c>
      <c r="I7" s="4">
        <f>STD!H10</f>
        <v>0</v>
      </c>
      <c r="J7" s="4">
        <f>GRD!C12</f>
        <v>0</v>
      </c>
      <c r="K7" s="4">
        <f>GRD!D12</f>
        <v>0</v>
      </c>
      <c r="L7" s="4">
        <f>GRD!E12</f>
        <v>0</v>
      </c>
      <c r="M7" s="4">
        <f>GRD!F12</f>
        <v>0</v>
      </c>
      <c r="N7" s="4">
        <f>GRD!G12</f>
        <v>0</v>
      </c>
      <c r="O7" s="4">
        <f>GRD!H12</f>
        <v>0</v>
      </c>
      <c r="P7" s="4">
        <f>GRD!I12</f>
        <v>0</v>
      </c>
      <c r="Q7" s="4">
        <f>GRD!J12</f>
        <v>0</v>
      </c>
      <c r="R7" s="4">
        <f>GRD!K12</f>
        <v>0</v>
      </c>
      <c r="S7" s="4">
        <f>GRD!L12</f>
        <v>0</v>
      </c>
      <c r="T7" s="4">
        <f>GRD!M12</f>
        <v>0</v>
      </c>
      <c r="U7" s="4">
        <f>GRD!N12</f>
        <v>0</v>
      </c>
      <c r="V7" s="4">
        <f>GRD!O12</f>
        <v>0</v>
      </c>
    </row>
    <row r="8" spans="1:22">
      <c r="A8" s="3">
        <v>8</v>
      </c>
      <c r="B8" s="4">
        <f>STD!D11</f>
        <v>0</v>
      </c>
      <c r="C8" s="4">
        <f>STD!E11</f>
        <v>0</v>
      </c>
      <c r="D8" s="4">
        <f>STD!A11</f>
        <v>0</v>
      </c>
      <c r="E8" s="4">
        <f>STD!C11</f>
        <v>0</v>
      </c>
      <c r="F8" s="4">
        <f>STD!B11</f>
        <v>0</v>
      </c>
      <c r="G8" s="4">
        <f>STD!F11</f>
        <v>0</v>
      </c>
      <c r="H8" s="4">
        <f>STD!G11</f>
        <v>0</v>
      </c>
      <c r="I8" s="4">
        <f>STD!H11</f>
        <v>0</v>
      </c>
      <c r="J8" s="4">
        <f>GRD!C13</f>
        <v>0</v>
      </c>
      <c r="K8" s="4">
        <f>GRD!D13</f>
        <v>0</v>
      </c>
      <c r="L8" s="4">
        <f>GRD!E13</f>
        <v>0</v>
      </c>
      <c r="M8" s="4">
        <f>GRD!F13</f>
        <v>0</v>
      </c>
      <c r="N8" s="4">
        <f>GRD!G13</f>
        <v>0</v>
      </c>
      <c r="O8" s="4">
        <f>GRD!H13</f>
        <v>0</v>
      </c>
      <c r="P8" s="4">
        <f>GRD!I13</f>
        <v>0</v>
      </c>
      <c r="Q8" s="4">
        <f>GRD!J13</f>
        <v>0</v>
      </c>
      <c r="R8" s="4">
        <f>GRD!K13</f>
        <v>0</v>
      </c>
      <c r="S8" s="4">
        <f>GRD!L13</f>
        <v>0</v>
      </c>
      <c r="T8" s="4">
        <f>GRD!M13</f>
        <v>0</v>
      </c>
      <c r="U8" s="4">
        <f>GRD!N13</f>
        <v>0</v>
      </c>
      <c r="V8" s="4">
        <f>GRD!O13</f>
        <v>0</v>
      </c>
    </row>
    <row r="9" spans="1:22">
      <c r="A9" s="3">
        <v>9</v>
      </c>
      <c r="B9" s="4">
        <f>STD!D12</f>
        <v>0</v>
      </c>
      <c r="C9" s="4">
        <f>STD!E12</f>
        <v>0</v>
      </c>
      <c r="D9" s="4">
        <f>STD!A12</f>
        <v>0</v>
      </c>
      <c r="E9" s="4">
        <f>STD!C12</f>
        <v>0</v>
      </c>
      <c r="F9" s="4">
        <f>STD!B12</f>
        <v>0</v>
      </c>
      <c r="G9" s="4">
        <f>STD!F12</f>
        <v>0</v>
      </c>
      <c r="H9" s="4">
        <f>STD!G12</f>
        <v>0</v>
      </c>
      <c r="I9" s="4">
        <f>STD!H12</f>
        <v>0</v>
      </c>
      <c r="J9" s="4">
        <f>GRD!C14</f>
        <v>0</v>
      </c>
      <c r="K9" s="4">
        <f>GRD!D14</f>
        <v>0</v>
      </c>
      <c r="L9" s="4">
        <f>GRD!E14</f>
        <v>0</v>
      </c>
      <c r="M9" s="4">
        <f>GRD!F14</f>
        <v>0</v>
      </c>
      <c r="N9" s="4">
        <f>GRD!G14</f>
        <v>0</v>
      </c>
      <c r="O9" s="4">
        <f>GRD!H14</f>
        <v>0</v>
      </c>
      <c r="P9" s="4">
        <f>GRD!I14</f>
        <v>0</v>
      </c>
      <c r="Q9" s="4">
        <f>GRD!J14</f>
        <v>0</v>
      </c>
      <c r="R9" s="4">
        <f>GRD!K14</f>
        <v>0</v>
      </c>
      <c r="S9" s="4">
        <f>GRD!L14</f>
        <v>0</v>
      </c>
      <c r="T9" s="4">
        <f>GRD!M14</f>
        <v>0</v>
      </c>
      <c r="U9" s="4">
        <f>GRD!N14</f>
        <v>0</v>
      </c>
      <c r="V9" s="4">
        <f>GRD!O14</f>
        <v>0</v>
      </c>
    </row>
    <row r="10" spans="1:22">
      <c r="A10" s="3">
        <v>10</v>
      </c>
      <c r="B10" s="4">
        <f>STD!D13</f>
        <v>0</v>
      </c>
      <c r="C10" s="4">
        <f>STD!E13</f>
        <v>0</v>
      </c>
      <c r="D10" s="4">
        <f>STD!A13</f>
        <v>0</v>
      </c>
      <c r="E10" s="4">
        <f>STD!C13</f>
        <v>0</v>
      </c>
      <c r="F10" s="4">
        <f>STD!B13</f>
        <v>0</v>
      </c>
      <c r="G10" s="4">
        <f>STD!F13</f>
        <v>0</v>
      </c>
      <c r="H10" s="4">
        <f>STD!G13</f>
        <v>0</v>
      </c>
      <c r="I10" s="4">
        <f>STD!H13</f>
        <v>0</v>
      </c>
      <c r="J10" s="4">
        <f>GRD!C15</f>
        <v>0</v>
      </c>
      <c r="K10" s="4">
        <f>GRD!D15</f>
        <v>0</v>
      </c>
      <c r="L10" s="4">
        <f>GRD!E15</f>
        <v>0</v>
      </c>
      <c r="M10" s="4">
        <f>GRD!F15</f>
        <v>0</v>
      </c>
      <c r="N10" s="4">
        <f>GRD!G15</f>
        <v>0</v>
      </c>
      <c r="O10" s="4">
        <f>GRD!H15</f>
        <v>0</v>
      </c>
      <c r="P10" s="4">
        <f>GRD!I15</f>
        <v>0</v>
      </c>
      <c r="Q10" s="4">
        <f>GRD!J15</f>
        <v>0</v>
      </c>
      <c r="R10" s="4">
        <f>GRD!K15</f>
        <v>0</v>
      </c>
      <c r="S10" s="4">
        <f>GRD!L15</f>
        <v>0</v>
      </c>
      <c r="T10" s="4">
        <f>GRD!M15</f>
        <v>0</v>
      </c>
      <c r="U10" s="4">
        <f>GRD!N15</f>
        <v>0</v>
      </c>
      <c r="V10" s="4">
        <f>GRD!O15</f>
        <v>0</v>
      </c>
    </row>
    <row r="11" spans="1:22">
      <c r="A11" s="3">
        <v>11</v>
      </c>
      <c r="B11" s="4">
        <f>STD!D14</f>
        <v>0</v>
      </c>
      <c r="C11" s="4">
        <f>STD!E14</f>
        <v>0</v>
      </c>
      <c r="D11" s="4">
        <f>STD!A14</f>
        <v>0</v>
      </c>
      <c r="E11" s="4">
        <f>STD!C14</f>
        <v>0</v>
      </c>
      <c r="F11" s="4">
        <f>STD!B14</f>
        <v>0</v>
      </c>
      <c r="G11" s="4">
        <f>STD!F14</f>
        <v>0</v>
      </c>
      <c r="H11" s="4">
        <f>STD!G14</f>
        <v>0</v>
      </c>
      <c r="I11" s="4">
        <f>STD!H14</f>
        <v>0</v>
      </c>
      <c r="J11" s="4">
        <f>GRD!C16</f>
        <v>0</v>
      </c>
      <c r="K11" s="4">
        <f>GRD!D16</f>
        <v>0</v>
      </c>
      <c r="L11" s="4">
        <f>GRD!E16</f>
        <v>0</v>
      </c>
      <c r="M11" s="4">
        <f>GRD!F16</f>
        <v>0</v>
      </c>
      <c r="N11" s="4">
        <f>GRD!G16</f>
        <v>0</v>
      </c>
      <c r="O11" s="4">
        <f>GRD!H16</f>
        <v>0</v>
      </c>
      <c r="P11" s="4">
        <f>GRD!I16</f>
        <v>0</v>
      </c>
      <c r="Q11" s="4">
        <f>GRD!J16</f>
        <v>0</v>
      </c>
      <c r="R11" s="4">
        <f>GRD!K16</f>
        <v>0</v>
      </c>
      <c r="S11" s="4">
        <f>GRD!L16</f>
        <v>0</v>
      </c>
      <c r="T11" s="4">
        <f>GRD!M16</f>
        <v>0</v>
      </c>
      <c r="U11" s="4">
        <f>GRD!N16</f>
        <v>0</v>
      </c>
      <c r="V11" s="4">
        <f>GRD!O16</f>
        <v>0</v>
      </c>
    </row>
    <row r="12" spans="1:22">
      <c r="A12" s="3">
        <v>12</v>
      </c>
      <c r="B12" s="4">
        <f>STD!D15</f>
        <v>0</v>
      </c>
      <c r="C12" s="4">
        <f>STD!E15</f>
        <v>0</v>
      </c>
      <c r="D12" s="4">
        <f>STD!A15</f>
        <v>0</v>
      </c>
      <c r="E12" s="4">
        <f>STD!C15</f>
        <v>0</v>
      </c>
      <c r="F12" s="4">
        <f>STD!B15</f>
        <v>0</v>
      </c>
      <c r="G12" s="4">
        <f>STD!F15</f>
        <v>0</v>
      </c>
      <c r="H12" s="4">
        <f>STD!G15</f>
        <v>0</v>
      </c>
      <c r="I12" s="4">
        <f>STD!H15</f>
        <v>0</v>
      </c>
      <c r="J12" s="4">
        <f>GRD!C17</f>
        <v>0</v>
      </c>
      <c r="K12" s="4">
        <f>GRD!D17</f>
        <v>0</v>
      </c>
      <c r="L12" s="4">
        <f>GRD!E17</f>
        <v>0</v>
      </c>
      <c r="M12" s="4">
        <f>GRD!F17</f>
        <v>0</v>
      </c>
      <c r="N12" s="4">
        <f>GRD!G17</f>
        <v>0</v>
      </c>
      <c r="O12" s="4">
        <f>GRD!H17</f>
        <v>0</v>
      </c>
      <c r="P12" s="4">
        <f>GRD!I17</f>
        <v>0</v>
      </c>
      <c r="Q12" s="4">
        <f>GRD!J17</f>
        <v>0</v>
      </c>
      <c r="R12" s="4">
        <f>GRD!K17</f>
        <v>0</v>
      </c>
      <c r="S12" s="4">
        <f>GRD!L17</f>
        <v>0</v>
      </c>
      <c r="T12" s="4">
        <f>GRD!M17</f>
        <v>0</v>
      </c>
      <c r="U12" s="4">
        <f>GRD!N17</f>
        <v>0</v>
      </c>
      <c r="V12" s="4">
        <f>GRD!O17</f>
        <v>0</v>
      </c>
    </row>
    <row r="13" spans="1:22">
      <c r="A13" s="3">
        <v>13</v>
      </c>
      <c r="B13" s="4">
        <f>STD!D16</f>
        <v>0</v>
      </c>
      <c r="C13" s="4">
        <f>STD!E16</f>
        <v>0</v>
      </c>
      <c r="D13" s="4">
        <f>STD!A16</f>
        <v>0</v>
      </c>
      <c r="E13" s="4">
        <f>STD!C16</f>
        <v>0</v>
      </c>
      <c r="F13" s="4">
        <f>STD!B16</f>
        <v>0</v>
      </c>
      <c r="G13" s="4">
        <f>STD!F16</f>
        <v>0</v>
      </c>
      <c r="H13" s="4">
        <f>STD!G16</f>
        <v>0</v>
      </c>
      <c r="I13" s="4">
        <f>STD!H16</f>
        <v>0</v>
      </c>
      <c r="J13" s="4">
        <f>GRD!C18</f>
        <v>0</v>
      </c>
      <c r="K13" s="4">
        <f>GRD!D18</f>
        <v>0</v>
      </c>
      <c r="L13" s="4">
        <f>GRD!E18</f>
        <v>0</v>
      </c>
      <c r="M13" s="4">
        <f>GRD!F18</f>
        <v>0</v>
      </c>
      <c r="N13" s="4">
        <f>GRD!G18</f>
        <v>0</v>
      </c>
      <c r="O13" s="4">
        <f>GRD!H18</f>
        <v>0</v>
      </c>
      <c r="P13" s="4">
        <f>GRD!I18</f>
        <v>0</v>
      </c>
      <c r="Q13" s="4">
        <f>GRD!J18</f>
        <v>0</v>
      </c>
      <c r="R13" s="4">
        <f>GRD!K18</f>
        <v>0</v>
      </c>
      <c r="S13" s="4">
        <f>GRD!L18</f>
        <v>0</v>
      </c>
      <c r="T13" s="4">
        <f>GRD!M18</f>
        <v>0</v>
      </c>
      <c r="U13" s="4">
        <f>GRD!N18</f>
        <v>0</v>
      </c>
      <c r="V13" s="4">
        <f>GRD!O18</f>
        <v>0</v>
      </c>
    </row>
    <row r="14" spans="1:22">
      <c r="A14" s="3">
        <v>14</v>
      </c>
      <c r="B14" s="4">
        <f>STD!D17</f>
        <v>0</v>
      </c>
      <c r="C14" s="4">
        <f>STD!E17</f>
        <v>0</v>
      </c>
      <c r="D14" s="4">
        <f>STD!A17</f>
        <v>0</v>
      </c>
      <c r="E14" s="4">
        <f>STD!C17</f>
        <v>0</v>
      </c>
      <c r="F14" s="4">
        <f>STD!B17</f>
        <v>0</v>
      </c>
      <c r="G14" s="4">
        <f>STD!F17</f>
        <v>0</v>
      </c>
      <c r="H14" s="4">
        <f>STD!G17</f>
        <v>0</v>
      </c>
      <c r="I14" s="4">
        <f>STD!H17</f>
        <v>0</v>
      </c>
      <c r="J14" s="4">
        <f>GRD!C19</f>
        <v>0</v>
      </c>
      <c r="K14" s="4">
        <f>GRD!D19</f>
        <v>0</v>
      </c>
      <c r="L14" s="4">
        <f>GRD!E19</f>
        <v>0</v>
      </c>
      <c r="M14" s="4">
        <f>GRD!F19</f>
        <v>0</v>
      </c>
      <c r="N14" s="4">
        <f>GRD!G19</f>
        <v>0</v>
      </c>
      <c r="O14" s="4">
        <f>GRD!H19</f>
        <v>0</v>
      </c>
      <c r="P14" s="4">
        <f>GRD!I19</f>
        <v>0</v>
      </c>
      <c r="Q14" s="4">
        <f>GRD!J19</f>
        <v>0</v>
      </c>
      <c r="R14" s="4">
        <f>GRD!K19</f>
        <v>0</v>
      </c>
      <c r="S14" s="4">
        <f>GRD!L19</f>
        <v>0</v>
      </c>
      <c r="T14" s="4">
        <f>GRD!M19</f>
        <v>0</v>
      </c>
      <c r="U14" s="4">
        <f>GRD!N19</f>
        <v>0</v>
      </c>
      <c r="V14" s="4">
        <f>GRD!O19</f>
        <v>0</v>
      </c>
    </row>
    <row r="15" spans="1:22">
      <c r="A15" s="3">
        <v>15</v>
      </c>
      <c r="B15" s="4">
        <f>STD!D18</f>
        <v>0</v>
      </c>
      <c r="C15" s="4">
        <f>STD!E18</f>
        <v>0</v>
      </c>
      <c r="D15" s="4">
        <f>STD!A18</f>
        <v>0</v>
      </c>
      <c r="E15" s="4">
        <f>STD!C18</f>
        <v>0</v>
      </c>
      <c r="F15" s="4">
        <f>STD!B18</f>
        <v>0</v>
      </c>
      <c r="G15" s="4">
        <f>STD!F18</f>
        <v>0</v>
      </c>
      <c r="H15" s="4">
        <f>STD!G18</f>
        <v>0</v>
      </c>
      <c r="I15" s="4">
        <f>STD!H18</f>
        <v>0</v>
      </c>
      <c r="J15" s="4">
        <f>GRD!C20</f>
        <v>0</v>
      </c>
      <c r="K15" s="4">
        <f>GRD!D20</f>
        <v>0</v>
      </c>
      <c r="L15" s="4">
        <f>GRD!E20</f>
        <v>0</v>
      </c>
      <c r="M15" s="4">
        <f>GRD!F20</f>
        <v>0</v>
      </c>
      <c r="N15" s="4">
        <f>GRD!G20</f>
        <v>0</v>
      </c>
      <c r="O15" s="4">
        <f>GRD!H20</f>
        <v>0</v>
      </c>
      <c r="P15" s="4">
        <f>GRD!I20</f>
        <v>0</v>
      </c>
      <c r="Q15" s="4">
        <f>GRD!J20</f>
        <v>0</v>
      </c>
      <c r="R15" s="4">
        <f>GRD!K20</f>
        <v>0</v>
      </c>
      <c r="S15" s="4">
        <f>GRD!L20</f>
        <v>0</v>
      </c>
      <c r="T15" s="4">
        <f>GRD!M20</f>
        <v>0</v>
      </c>
      <c r="U15" s="4">
        <f>GRD!N20</f>
        <v>0</v>
      </c>
      <c r="V15" s="4">
        <f>GRD!O20</f>
        <v>0</v>
      </c>
    </row>
    <row r="16" spans="1:22">
      <c r="A16" s="3">
        <v>16</v>
      </c>
      <c r="B16" s="4">
        <f>STD!D19</f>
        <v>0</v>
      </c>
      <c r="C16" s="4">
        <f>STD!E19</f>
        <v>0</v>
      </c>
      <c r="D16" s="4">
        <f>STD!A19</f>
        <v>0</v>
      </c>
      <c r="E16" s="4">
        <f>STD!C19</f>
        <v>0</v>
      </c>
      <c r="F16" s="4">
        <f>STD!B19</f>
        <v>0</v>
      </c>
      <c r="G16" s="4">
        <f>STD!F19</f>
        <v>0</v>
      </c>
      <c r="H16" s="4">
        <f>STD!G19</f>
        <v>0</v>
      </c>
      <c r="I16" s="4">
        <f>STD!H19</f>
        <v>0</v>
      </c>
      <c r="J16" s="4">
        <f>GRD!C21</f>
        <v>0</v>
      </c>
      <c r="K16" s="4">
        <f>GRD!D21</f>
        <v>0</v>
      </c>
      <c r="L16" s="4">
        <f>GRD!E21</f>
        <v>0</v>
      </c>
      <c r="M16" s="4">
        <f>GRD!F21</f>
        <v>0</v>
      </c>
      <c r="N16" s="4">
        <f>GRD!G21</f>
        <v>0</v>
      </c>
      <c r="O16" s="4">
        <f>GRD!H21</f>
        <v>0</v>
      </c>
      <c r="P16" s="4">
        <f>GRD!I21</f>
        <v>0</v>
      </c>
      <c r="Q16" s="4">
        <f>GRD!J21</f>
        <v>0</v>
      </c>
      <c r="R16" s="4">
        <f>GRD!K21</f>
        <v>0</v>
      </c>
      <c r="S16" s="4">
        <f>GRD!L21</f>
        <v>0</v>
      </c>
      <c r="T16" s="4">
        <f>GRD!M21</f>
        <v>0</v>
      </c>
      <c r="U16" s="4">
        <f>GRD!N21</f>
        <v>0</v>
      </c>
      <c r="V16" s="4">
        <f>GRD!O21</f>
        <v>0</v>
      </c>
    </row>
    <row r="17" spans="1:22">
      <c r="A17" s="3">
        <v>17</v>
      </c>
      <c r="B17" s="4">
        <f>STD!D20</f>
        <v>0</v>
      </c>
      <c r="C17" s="4">
        <f>STD!E20</f>
        <v>0</v>
      </c>
      <c r="D17" s="4">
        <f>STD!A20</f>
        <v>0</v>
      </c>
      <c r="E17" s="4">
        <f>STD!C20</f>
        <v>0</v>
      </c>
      <c r="F17" s="4">
        <f>STD!B20</f>
        <v>0</v>
      </c>
      <c r="G17" s="4">
        <f>STD!F20</f>
        <v>0</v>
      </c>
      <c r="H17" s="4">
        <f>STD!G20</f>
        <v>0</v>
      </c>
      <c r="I17" s="4">
        <f>STD!H20</f>
        <v>0</v>
      </c>
      <c r="J17" s="4">
        <f>GRD!C22</f>
        <v>0</v>
      </c>
      <c r="K17" s="4">
        <f>GRD!D22</f>
        <v>0</v>
      </c>
      <c r="L17" s="4">
        <f>GRD!E22</f>
        <v>0</v>
      </c>
      <c r="M17" s="4">
        <f>GRD!F22</f>
        <v>0</v>
      </c>
      <c r="N17" s="4">
        <f>GRD!G22</f>
        <v>0</v>
      </c>
      <c r="O17" s="4">
        <f>GRD!H22</f>
        <v>0</v>
      </c>
      <c r="P17" s="4">
        <f>GRD!I22</f>
        <v>0</v>
      </c>
      <c r="Q17" s="4">
        <f>GRD!J22</f>
        <v>0</v>
      </c>
      <c r="R17" s="4">
        <f>GRD!K22</f>
        <v>0</v>
      </c>
      <c r="S17" s="4">
        <f>GRD!L22</f>
        <v>0</v>
      </c>
      <c r="T17" s="4">
        <f>GRD!M22</f>
        <v>0</v>
      </c>
      <c r="U17" s="4">
        <f>GRD!N22</f>
        <v>0</v>
      </c>
      <c r="V17" s="4">
        <f>GRD!O22</f>
        <v>0</v>
      </c>
    </row>
    <row r="18" spans="1:22">
      <c r="A18" s="3">
        <v>18</v>
      </c>
      <c r="B18" s="4">
        <f>STD!D21</f>
        <v>0</v>
      </c>
      <c r="C18" s="4">
        <f>STD!E21</f>
        <v>0</v>
      </c>
      <c r="D18" s="4">
        <f>STD!A21</f>
        <v>0</v>
      </c>
      <c r="E18" s="4">
        <f>STD!C21</f>
        <v>0</v>
      </c>
      <c r="F18" s="4">
        <f>STD!B21</f>
        <v>0</v>
      </c>
      <c r="G18" s="4">
        <f>STD!F21</f>
        <v>0</v>
      </c>
      <c r="H18" s="4">
        <f>STD!G21</f>
        <v>0</v>
      </c>
      <c r="I18" s="4">
        <f>STD!H21</f>
        <v>0</v>
      </c>
      <c r="J18" s="4">
        <f>GRD!C23</f>
        <v>0</v>
      </c>
      <c r="K18" s="4">
        <f>GRD!D23</f>
        <v>0</v>
      </c>
      <c r="L18" s="4">
        <f>GRD!E23</f>
        <v>0</v>
      </c>
      <c r="M18" s="4">
        <f>GRD!F23</f>
        <v>0</v>
      </c>
      <c r="N18" s="4">
        <f>GRD!G23</f>
        <v>0</v>
      </c>
      <c r="O18" s="4">
        <f>GRD!H23</f>
        <v>0</v>
      </c>
      <c r="P18" s="4">
        <f>GRD!I23</f>
        <v>0</v>
      </c>
      <c r="Q18" s="4">
        <f>GRD!J23</f>
        <v>0</v>
      </c>
      <c r="R18" s="4">
        <f>GRD!K23</f>
        <v>0</v>
      </c>
      <c r="S18" s="4">
        <f>GRD!L23</f>
        <v>0</v>
      </c>
      <c r="T18" s="4">
        <f>GRD!M23</f>
        <v>0</v>
      </c>
      <c r="U18" s="4">
        <f>GRD!N23</f>
        <v>0</v>
      </c>
      <c r="V18" s="4">
        <f>GRD!O23</f>
        <v>0</v>
      </c>
    </row>
    <row r="19" spans="1:22">
      <c r="A19" s="3">
        <v>19</v>
      </c>
      <c r="B19" s="4">
        <f>STD!D22</f>
        <v>0</v>
      </c>
      <c r="C19" s="4">
        <f>STD!E22</f>
        <v>0</v>
      </c>
      <c r="D19" s="4">
        <f>STD!A22</f>
        <v>0</v>
      </c>
      <c r="E19" s="4">
        <f>STD!C22</f>
        <v>0</v>
      </c>
      <c r="F19" s="4">
        <f>STD!B22</f>
        <v>0</v>
      </c>
      <c r="G19" s="4">
        <f>STD!F22</f>
        <v>0</v>
      </c>
      <c r="H19" s="4">
        <f>STD!G22</f>
        <v>0</v>
      </c>
      <c r="I19" s="4">
        <f>STD!H22</f>
        <v>0</v>
      </c>
      <c r="J19" s="4">
        <f>GRD!C24</f>
        <v>0</v>
      </c>
      <c r="K19" s="4">
        <f>GRD!D24</f>
        <v>0</v>
      </c>
      <c r="L19" s="4">
        <f>GRD!E24</f>
        <v>0</v>
      </c>
      <c r="M19" s="4">
        <f>GRD!F24</f>
        <v>0</v>
      </c>
      <c r="N19" s="4">
        <f>GRD!G24</f>
        <v>0</v>
      </c>
      <c r="O19" s="4">
        <f>GRD!H24</f>
        <v>0</v>
      </c>
      <c r="P19" s="4">
        <f>GRD!I24</f>
        <v>0</v>
      </c>
      <c r="Q19" s="4">
        <f>GRD!J24</f>
        <v>0</v>
      </c>
      <c r="R19" s="4">
        <f>GRD!K24</f>
        <v>0</v>
      </c>
      <c r="S19" s="4">
        <f>GRD!L24</f>
        <v>0</v>
      </c>
      <c r="T19" s="4">
        <f>GRD!M24</f>
        <v>0</v>
      </c>
      <c r="U19" s="4">
        <f>GRD!N24</f>
        <v>0</v>
      </c>
      <c r="V19" s="4">
        <f>GRD!O24</f>
        <v>0</v>
      </c>
    </row>
    <row r="20" spans="1:22">
      <c r="A20" s="3">
        <v>20</v>
      </c>
      <c r="B20" s="4">
        <f>STD!D23</f>
        <v>0</v>
      </c>
      <c r="C20" s="4">
        <f>STD!E23</f>
        <v>0</v>
      </c>
      <c r="D20" s="4">
        <f>STD!A23</f>
        <v>0</v>
      </c>
      <c r="E20" s="4">
        <f>STD!C23</f>
        <v>0</v>
      </c>
      <c r="F20" s="4">
        <f>STD!B23</f>
        <v>0</v>
      </c>
      <c r="G20" s="4">
        <f>STD!F23</f>
        <v>0</v>
      </c>
      <c r="H20" s="4">
        <f>STD!G23</f>
        <v>0</v>
      </c>
      <c r="I20" s="4">
        <f>STD!H23</f>
        <v>0</v>
      </c>
      <c r="J20" s="4">
        <f>GRD!C25</f>
        <v>0</v>
      </c>
      <c r="K20" s="4">
        <f>GRD!D25</f>
        <v>0</v>
      </c>
      <c r="L20" s="4">
        <f>GRD!E25</f>
        <v>0</v>
      </c>
      <c r="M20" s="4">
        <f>GRD!F25</f>
        <v>0</v>
      </c>
      <c r="N20" s="4">
        <f>GRD!G25</f>
        <v>0</v>
      </c>
      <c r="O20" s="4">
        <f>GRD!H25</f>
        <v>0</v>
      </c>
      <c r="P20" s="4">
        <f>GRD!I25</f>
        <v>0</v>
      </c>
      <c r="Q20" s="4">
        <f>GRD!J25</f>
        <v>0</v>
      </c>
      <c r="R20" s="4">
        <f>GRD!K25</f>
        <v>0</v>
      </c>
      <c r="S20" s="4">
        <f>GRD!L25</f>
        <v>0</v>
      </c>
      <c r="T20" s="4">
        <f>GRD!M25</f>
        <v>0</v>
      </c>
      <c r="U20" s="4">
        <f>GRD!N25</f>
        <v>0</v>
      </c>
      <c r="V20" s="4">
        <f>GRD!O25</f>
        <v>0</v>
      </c>
    </row>
    <row r="21" spans="1:22">
      <c r="A21" s="3">
        <v>21</v>
      </c>
      <c r="B21" s="4">
        <f>STD!D24</f>
        <v>0</v>
      </c>
      <c r="C21" s="4">
        <f>STD!E24</f>
        <v>0</v>
      </c>
      <c r="D21" s="4">
        <f>STD!A24</f>
        <v>0</v>
      </c>
      <c r="E21" s="4">
        <f>STD!C24</f>
        <v>0</v>
      </c>
      <c r="F21" s="4">
        <f>STD!B24</f>
        <v>0</v>
      </c>
      <c r="G21" s="4">
        <f>STD!F24</f>
        <v>0</v>
      </c>
      <c r="H21" s="4">
        <f>STD!G24</f>
        <v>0</v>
      </c>
      <c r="I21" s="4">
        <f>STD!H24</f>
        <v>0</v>
      </c>
      <c r="J21" s="4">
        <f>GRD!C26</f>
        <v>0</v>
      </c>
      <c r="K21" s="4">
        <f>GRD!D26</f>
        <v>0</v>
      </c>
      <c r="L21" s="4">
        <f>GRD!E26</f>
        <v>0</v>
      </c>
      <c r="M21" s="4">
        <f>GRD!F26</f>
        <v>0</v>
      </c>
      <c r="N21" s="4">
        <f>GRD!G26</f>
        <v>0</v>
      </c>
      <c r="O21" s="4">
        <f>GRD!H26</f>
        <v>0</v>
      </c>
      <c r="P21" s="4">
        <f>GRD!I26</f>
        <v>0</v>
      </c>
      <c r="Q21" s="4">
        <f>GRD!J26</f>
        <v>0</v>
      </c>
      <c r="R21" s="4">
        <f>GRD!K26</f>
        <v>0</v>
      </c>
      <c r="S21" s="4">
        <f>GRD!L26</f>
        <v>0</v>
      </c>
      <c r="T21" s="4">
        <f>GRD!M26</f>
        <v>0</v>
      </c>
      <c r="U21" s="4">
        <f>GRD!N26</f>
        <v>0</v>
      </c>
      <c r="V21" s="4">
        <f>GRD!O26</f>
        <v>0</v>
      </c>
    </row>
    <row r="22" spans="1:22">
      <c r="A22" s="3">
        <v>22</v>
      </c>
      <c r="B22" s="4">
        <f>STD!D25</f>
        <v>0</v>
      </c>
      <c r="C22" s="4">
        <f>STD!E25</f>
        <v>0</v>
      </c>
      <c r="D22" s="4">
        <f>STD!A25</f>
        <v>0</v>
      </c>
      <c r="E22" s="4">
        <f>STD!C25</f>
        <v>0</v>
      </c>
      <c r="F22" s="4">
        <f>STD!B25</f>
        <v>0</v>
      </c>
      <c r="G22" s="4">
        <f>STD!F25</f>
        <v>0</v>
      </c>
      <c r="H22" s="4">
        <f>STD!G25</f>
        <v>0</v>
      </c>
      <c r="I22" s="4">
        <f>STD!H25</f>
        <v>0</v>
      </c>
      <c r="J22" s="4">
        <f>GRD!C27</f>
        <v>0</v>
      </c>
      <c r="K22" s="4">
        <f>GRD!D27</f>
        <v>0</v>
      </c>
      <c r="L22" s="4">
        <f>GRD!E27</f>
        <v>0</v>
      </c>
      <c r="M22" s="4">
        <f>GRD!F27</f>
        <v>0</v>
      </c>
      <c r="N22" s="4">
        <f>GRD!G27</f>
        <v>0</v>
      </c>
      <c r="O22" s="4">
        <f>GRD!H27</f>
        <v>0</v>
      </c>
      <c r="P22" s="4">
        <f>GRD!I27</f>
        <v>0</v>
      </c>
      <c r="Q22" s="4">
        <f>GRD!J27</f>
        <v>0</v>
      </c>
      <c r="R22" s="4">
        <f>GRD!K27</f>
        <v>0</v>
      </c>
      <c r="S22" s="4">
        <f>GRD!L27</f>
        <v>0</v>
      </c>
      <c r="T22" s="4">
        <f>GRD!M27</f>
        <v>0</v>
      </c>
      <c r="U22" s="4">
        <f>GRD!N27</f>
        <v>0</v>
      </c>
      <c r="V22" s="4">
        <f>GRD!O27</f>
        <v>0</v>
      </c>
    </row>
    <row r="23" spans="1:22">
      <c r="A23" s="3">
        <v>23</v>
      </c>
      <c r="B23" s="4">
        <f>STD!D26</f>
        <v>0</v>
      </c>
      <c r="C23" s="4">
        <f>STD!E26</f>
        <v>0</v>
      </c>
      <c r="D23" s="4">
        <f>STD!A26</f>
        <v>0</v>
      </c>
      <c r="E23" s="4">
        <f>STD!C26</f>
        <v>0</v>
      </c>
      <c r="F23" s="4">
        <f>STD!B26</f>
        <v>0</v>
      </c>
      <c r="G23" s="4">
        <f>STD!F26</f>
        <v>0</v>
      </c>
      <c r="H23" s="4">
        <f>STD!G26</f>
        <v>0</v>
      </c>
      <c r="I23" s="4">
        <f>STD!H26</f>
        <v>0</v>
      </c>
      <c r="J23" s="4">
        <f>GRD!C28</f>
        <v>0</v>
      </c>
      <c r="K23" s="4">
        <f>GRD!D28</f>
        <v>0</v>
      </c>
      <c r="L23" s="4">
        <f>GRD!E28</f>
        <v>0</v>
      </c>
      <c r="M23" s="4">
        <f>GRD!F28</f>
        <v>0</v>
      </c>
      <c r="N23" s="4">
        <f>GRD!G28</f>
        <v>0</v>
      </c>
      <c r="O23" s="4">
        <f>GRD!H28</f>
        <v>0</v>
      </c>
      <c r="P23" s="4">
        <f>GRD!I28</f>
        <v>0</v>
      </c>
      <c r="Q23" s="4">
        <f>GRD!J28</f>
        <v>0</v>
      </c>
      <c r="R23" s="4">
        <f>GRD!K28</f>
        <v>0</v>
      </c>
      <c r="S23" s="4">
        <f>GRD!L28</f>
        <v>0</v>
      </c>
      <c r="T23" s="4">
        <f>GRD!M28</f>
        <v>0</v>
      </c>
      <c r="U23" s="4">
        <f>GRD!N28</f>
        <v>0</v>
      </c>
      <c r="V23" s="4">
        <f>GRD!O28</f>
        <v>0</v>
      </c>
    </row>
    <row r="24" spans="1:22">
      <c r="A24" s="3">
        <v>24</v>
      </c>
      <c r="B24" s="4">
        <f>STD!D27</f>
        <v>0</v>
      </c>
      <c r="C24" s="4">
        <f>STD!E27</f>
        <v>0</v>
      </c>
      <c r="D24" s="4">
        <f>STD!A27</f>
        <v>0</v>
      </c>
      <c r="E24" s="4">
        <f>STD!C27</f>
        <v>0</v>
      </c>
      <c r="F24" s="4">
        <f>STD!B27</f>
        <v>0</v>
      </c>
      <c r="G24" s="4">
        <f>STD!F27</f>
        <v>0</v>
      </c>
      <c r="H24" s="4">
        <f>STD!G27</f>
        <v>0</v>
      </c>
      <c r="I24" s="4">
        <f>STD!H27</f>
        <v>0</v>
      </c>
      <c r="J24" s="4">
        <f>GRD!C29</f>
        <v>0</v>
      </c>
      <c r="K24" s="4">
        <f>GRD!D29</f>
        <v>0</v>
      </c>
      <c r="L24" s="4">
        <f>GRD!E29</f>
        <v>0</v>
      </c>
      <c r="M24" s="4">
        <f>GRD!F29</f>
        <v>0</v>
      </c>
      <c r="N24" s="4">
        <f>GRD!G29</f>
        <v>0</v>
      </c>
      <c r="O24" s="4">
        <f>GRD!H29</f>
        <v>0</v>
      </c>
      <c r="P24" s="4">
        <f>GRD!I29</f>
        <v>0</v>
      </c>
      <c r="Q24" s="4">
        <f>GRD!J29</f>
        <v>0</v>
      </c>
      <c r="R24" s="4">
        <f>GRD!K29</f>
        <v>0</v>
      </c>
      <c r="S24" s="4">
        <f>GRD!L29</f>
        <v>0</v>
      </c>
      <c r="T24" s="4">
        <f>GRD!M29</f>
        <v>0</v>
      </c>
      <c r="U24" s="4">
        <f>GRD!N29</f>
        <v>0</v>
      </c>
      <c r="V24" s="4">
        <f>GRD!O29</f>
        <v>0</v>
      </c>
    </row>
    <row r="25" spans="1:22">
      <c r="A25" s="3">
        <v>25</v>
      </c>
      <c r="B25" s="4">
        <f>STD!D28</f>
        <v>0</v>
      </c>
      <c r="C25" s="4">
        <f>STD!E28</f>
        <v>0</v>
      </c>
      <c r="D25" s="4">
        <f>STD!A28</f>
        <v>0</v>
      </c>
      <c r="E25" s="4">
        <f>STD!C28</f>
        <v>0</v>
      </c>
      <c r="F25" s="4">
        <f>STD!B28</f>
        <v>0</v>
      </c>
      <c r="G25" s="4">
        <f>STD!F28</f>
        <v>0</v>
      </c>
      <c r="H25" s="4">
        <f>STD!G28</f>
        <v>0</v>
      </c>
      <c r="I25" s="4">
        <f>STD!H28</f>
        <v>0</v>
      </c>
      <c r="J25" s="4">
        <f>GRD!C30</f>
        <v>0</v>
      </c>
      <c r="K25" s="4">
        <f>GRD!D30</f>
        <v>0</v>
      </c>
      <c r="L25" s="4">
        <f>GRD!E30</f>
        <v>0</v>
      </c>
      <c r="M25" s="4">
        <f>GRD!F30</f>
        <v>0</v>
      </c>
      <c r="N25" s="4">
        <f>GRD!G30</f>
        <v>0</v>
      </c>
      <c r="O25" s="4">
        <f>GRD!H30</f>
        <v>0</v>
      </c>
      <c r="P25" s="4">
        <f>GRD!I30</f>
        <v>0</v>
      </c>
      <c r="Q25" s="4">
        <f>GRD!J30</f>
        <v>0</v>
      </c>
      <c r="R25" s="4">
        <f>GRD!K30</f>
        <v>0</v>
      </c>
      <c r="S25" s="4">
        <f>GRD!L30</f>
        <v>0</v>
      </c>
      <c r="T25" s="4">
        <f>GRD!M30</f>
        <v>0</v>
      </c>
      <c r="U25" s="4">
        <f>GRD!N30</f>
        <v>0</v>
      </c>
      <c r="V25" s="4">
        <f>GRD!O30</f>
        <v>0</v>
      </c>
    </row>
    <row r="26" spans="1:22">
      <c r="A26" s="3">
        <v>26</v>
      </c>
      <c r="B26" s="4">
        <f>STD!D29</f>
        <v>0</v>
      </c>
      <c r="C26" s="4">
        <f>STD!E29</f>
        <v>0</v>
      </c>
      <c r="D26" s="4">
        <f>STD!A29</f>
        <v>0</v>
      </c>
      <c r="E26" s="4">
        <f>STD!C29</f>
        <v>0</v>
      </c>
      <c r="F26" s="4">
        <f>STD!B29</f>
        <v>0</v>
      </c>
      <c r="G26" s="4">
        <f>STD!F29</f>
        <v>0</v>
      </c>
      <c r="H26" s="4">
        <f>STD!G29</f>
        <v>0</v>
      </c>
      <c r="I26" s="4">
        <f>STD!H29</f>
        <v>0</v>
      </c>
      <c r="J26" s="4">
        <f>GRD!C31</f>
        <v>0</v>
      </c>
      <c r="K26" s="4">
        <f>GRD!D31</f>
        <v>0</v>
      </c>
      <c r="L26" s="4">
        <f>GRD!E31</f>
        <v>0</v>
      </c>
      <c r="M26" s="4">
        <f>GRD!F31</f>
        <v>0</v>
      </c>
      <c r="N26" s="4">
        <f>GRD!G31</f>
        <v>0</v>
      </c>
      <c r="O26" s="4">
        <f>GRD!H31</f>
        <v>0</v>
      </c>
      <c r="P26" s="4">
        <f>GRD!I31</f>
        <v>0</v>
      </c>
      <c r="Q26" s="4">
        <f>GRD!J31</f>
        <v>0</v>
      </c>
      <c r="R26" s="4">
        <f>GRD!K31</f>
        <v>0</v>
      </c>
      <c r="S26" s="4">
        <f>GRD!L31</f>
        <v>0</v>
      </c>
      <c r="T26" s="4">
        <f>GRD!M31</f>
        <v>0</v>
      </c>
      <c r="U26" s="4">
        <f>GRD!N31</f>
        <v>0</v>
      </c>
      <c r="V26" s="4">
        <f>GRD!O31</f>
        <v>0</v>
      </c>
    </row>
    <row r="27" spans="1:22">
      <c r="A27" s="3">
        <v>27</v>
      </c>
      <c r="B27" s="4">
        <f>STD!D30</f>
        <v>0</v>
      </c>
      <c r="C27" s="4">
        <f>STD!E30</f>
        <v>0</v>
      </c>
      <c r="D27" s="4">
        <f>STD!A30</f>
        <v>0</v>
      </c>
      <c r="E27" s="4">
        <f>STD!C30</f>
        <v>0</v>
      </c>
      <c r="F27" s="4">
        <f>STD!B30</f>
        <v>0</v>
      </c>
      <c r="G27" s="4">
        <f>STD!F30</f>
        <v>0</v>
      </c>
      <c r="H27" s="4">
        <f>STD!G30</f>
        <v>0</v>
      </c>
      <c r="I27" s="4">
        <f>STD!H30</f>
        <v>0</v>
      </c>
      <c r="J27" s="4">
        <f>GRD!C32</f>
        <v>0</v>
      </c>
      <c r="K27" s="4">
        <f>GRD!D32</f>
        <v>0</v>
      </c>
      <c r="L27" s="4">
        <f>GRD!E32</f>
        <v>0</v>
      </c>
      <c r="M27" s="4">
        <f>GRD!F32</f>
        <v>0</v>
      </c>
      <c r="N27" s="4">
        <f>GRD!G32</f>
        <v>0</v>
      </c>
      <c r="O27" s="4">
        <f>GRD!H32</f>
        <v>0</v>
      </c>
      <c r="P27" s="4">
        <f>GRD!I32</f>
        <v>0</v>
      </c>
      <c r="Q27" s="4">
        <f>GRD!J32</f>
        <v>0</v>
      </c>
      <c r="R27" s="4">
        <f>GRD!K32</f>
        <v>0</v>
      </c>
      <c r="S27" s="4">
        <f>GRD!L32</f>
        <v>0</v>
      </c>
      <c r="T27" s="4">
        <f>GRD!M32</f>
        <v>0</v>
      </c>
      <c r="U27" s="4">
        <f>GRD!N32</f>
        <v>0</v>
      </c>
      <c r="V27" s="4">
        <f>GRD!O32</f>
        <v>0</v>
      </c>
    </row>
    <row r="28" spans="1:22">
      <c r="A28" s="3">
        <v>28</v>
      </c>
      <c r="B28" s="4">
        <f>STD!D31</f>
        <v>0</v>
      </c>
      <c r="C28" s="4">
        <f>STD!E31</f>
        <v>0</v>
      </c>
      <c r="D28" s="4">
        <f>STD!A31</f>
        <v>0</v>
      </c>
      <c r="E28" s="4">
        <f>STD!C31</f>
        <v>0</v>
      </c>
      <c r="F28" s="4">
        <f>STD!B31</f>
        <v>0</v>
      </c>
      <c r="G28" s="4">
        <f>STD!F31</f>
        <v>0</v>
      </c>
      <c r="H28" s="4">
        <f>STD!G31</f>
        <v>0</v>
      </c>
      <c r="I28" s="4">
        <f>STD!H31</f>
        <v>0</v>
      </c>
      <c r="J28" s="4">
        <f>GRD!C33</f>
        <v>0</v>
      </c>
      <c r="K28" s="4">
        <f>GRD!D33</f>
        <v>0</v>
      </c>
      <c r="L28" s="4">
        <f>GRD!E33</f>
        <v>0</v>
      </c>
      <c r="M28" s="4">
        <f>GRD!F33</f>
        <v>0</v>
      </c>
      <c r="N28" s="4">
        <f>GRD!G33</f>
        <v>0</v>
      </c>
      <c r="O28" s="4">
        <f>GRD!H33</f>
        <v>0</v>
      </c>
      <c r="P28" s="4">
        <f>GRD!I33</f>
        <v>0</v>
      </c>
      <c r="Q28" s="4">
        <f>GRD!J33</f>
        <v>0</v>
      </c>
      <c r="R28" s="4">
        <f>GRD!K33</f>
        <v>0</v>
      </c>
      <c r="S28" s="4">
        <f>GRD!L33</f>
        <v>0</v>
      </c>
      <c r="T28" s="4">
        <f>GRD!M33</f>
        <v>0</v>
      </c>
      <c r="U28" s="4">
        <f>GRD!N33</f>
        <v>0</v>
      </c>
      <c r="V28" s="4">
        <f>GRD!O33</f>
        <v>0</v>
      </c>
    </row>
    <row r="29" spans="1:22">
      <c r="A29" s="3">
        <v>29</v>
      </c>
      <c r="B29" s="4">
        <f>STD!D32</f>
        <v>0</v>
      </c>
      <c r="C29" s="4">
        <f>STD!E32</f>
        <v>0</v>
      </c>
      <c r="D29" s="4">
        <f>STD!A32</f>
        <v>0</v>
      </c>
      <c r="E29" s="4">
        <f>STD!C32</f>
        <v>0</v>
      </c>
      <c r="F29" s="4">
        <f>STD!B32</f>
        <v>0</v>
      </c>
      <c r="G29" s="4">
        <f>STD!F32</f>
        <v>0</v>
      </c>
      <c r="H29" s="4">
        <f>STD!G32</f>
        <v>0</v>
      </c>
      <c r="I29" s="4">
        <f>STD!H32</f>
        <v>0</v>
      </c>
      <c r="J29" s="4">
        <f>GRD!C34</f>
        <v>0</v>
      </c>
      <c r="K29" s="4">
        <f>GRD!D34</f>
        <v>0</v>
      </c>
      <c r="L29" s="4">
        <f>GRD!E34</f>
        <v>0</v>
      </c>
      <c r="M29" s="4">
        <f>GRD!F34</f>
        <v>0</v>
      </c>
      <c r="N29" s="4">
        <f>GRD!G34</f>
        <v>0</v>
      </c>
      <c r="O29" s="4">
        <f>GRD!H34</f>
        <v>0</v>
      </c>
      <c r="P29" s="4">
        <f>GRD!I34</f>
        <v>0</v>
      </c>
      <c r="Q29" s="4">
        <f>GRD!J34</f>
        <v>0</v>
      </c>
      <c r="R29" s="4">
        <f>GRD!K34</f>
        <v>0</v>
      </c>
      <c r="S29" s="4">
        <f>GRD!L34</f>
        <v>0</v>
      </c>
      <c r="T29" s="4">
        <f>GRD!M34</f>
        <v>0</v>
      </c>
      <c r="U29" s="4">
        <f>GRD!N34</f>
        <v>0</v>
      </c>
      <c r="V29" s="4">
        <f>GRD!O34</f>
        <v>0</v>
      </c>
    </row>
    <row r="30" spans="1:22">
      <c r="A30" s="3">
        <v>30</v>
      </c>
      <c r="B30" s="4">
        <f>STD!D33</f>
        <v>0</v>
      </c>
      <c r="C30" s="4">
        <f>STD!E33</f>
        <v>0</v>
      </c>
      <c r="D30" s="4">
        <f>STD!A33</f>
        <v>0</v>
      </c>
      <c r="E30" s="4">
        <f>STD!C33</f>
        <v>0</v>
      </c>
      <c r="F30" s="4">
        <f>STD!B33</f>
        <v>0</v>
      </c>
      <c r="G30" s="4">
        <f>STD!F33</f>
        <v>0</v>
      </c>
      <c r="H30" s="4">
        <f>STD!G33</f>
        <v>0</v>
      </c>
      <c r="I30" s="4">
        <f>STD!H33</f>
        <v>0</v>
      </c>
      <c r="J30" s="4">
        <f>GRD!C35</f>
        <v>0</v>
      </c>
      <c r="K30" s="4">
        <f>GRD!D35</f>
        <v>0</v>
      </c>
      <c r="L30" s="4">
        <f>GRD!E35</f>
        <v>0</v>
      </c>
      <c r="M30" s="4">
        <f>GRD!F35</f>
        <v>0</v>
      </c>
      <c r="N30" s="4">
        <f>GRD!G35</f>
        <v>0</v>
      </c>
      <c r="O30" s="4">
        <f>GRD!H35</f>
        <v>0</v>
      </c>
      <c r="P30" s="4">
        <f>GRD!I35</f>
        <v>0</v>
      </c>
      <c r="Q30" s="4">
        <f>GRD!J35</f>
        <v>0</v>
      </c>
      <c r="R30" s="4">
        <f>GRD!K35</f>
        <v>0</v>
      </c>
      <c r="S30" s="4">
        <f>GRD!L35</f>
        <v>0</v>
      </c>
      <c r="T30" s="4">
        <f>GRD!M35</f>
        <v>0</v>
      </c>
      <c r="U30" s="4">
        <f>GRD!N35</f>
        <v>0</v>
      </c>
      <c r="V30" s="4">
        <f>GRD!O35</f>
        <v>0</v>
      </c>
    </row>
    <row r="31" spans="1:22">
      <c r="A31" s="3">
        <v>31</v>
      </c>
      <c r="B31" s="4">
        <f>STD!D34</f>
        <v>0</v>
      </c>
      <c r="C31" s="4">
        <f>STD!E34</f>
        <v>0</v>
      </c>
      <c r="D31" s="4">
        <f>STD!A34</f>
        <v>0</v>
      </c>
      <c r="E31" s="4">
        <f>STD!C34</f>
        <v>0</v>
      </c>
      <c r="F31" s="4">
        <f>STD!B34</f>
        <v>0</v>
      </c>
      <c r="G31" s="4">
        <f>STD!F34</f>
        <v>0</v>
      </c>
      <c r="H31" s="4">
        <f>STD!G34</f>
        <v>0</v>
      </c>
      <c r="I31" s="4">
        <f>STD!H34</f>
        <v>0</v>
      </c>
      <c r="J31" s="4">
        <f>GRD!C36</f>
        <v>0</v>
      </c>
      <c r="K31" s="4">
        <f>GRD!D36</f>
        <v>0</v>
      </c>
      <c r="L31" s="4">
        <f>GRD!E36</f>
        <v>0</v>
      </c>
      <c r="M31" s="4">
        <f>GRD!F36</f>
        <v>0</v>
      </c>
      <c r="N31" s="4">
        <f>GRD!G36</f>
        <v>0</v>
      </c>
      <c r="O31" s="4">
        <f>GRD!H36</f>
        <v>0</v>
      </c>
      <c r="P31" s="4">
        <f>GRD!I36</f>
        <v>0</v>
      </c>
      <c r="Q31" s="4">
        <f>GRD!J36</f>
        <v>0</v>
      </c>
      <c r="R31" s="4">
        <f>GRD!K36</f>
        <v>0</v>
      </c>
      <c r="S31" s="4">
        <f>GRD!L36</f>
        <v>0</v>
      </c>
      <c r="T31" s="4">
        <f>GRD!M36</f>
        <v>0</v>
      </c>
      <c r="U31" s="4">
        <f>GRD!N36</f>
        <v>0</v>
      </c>
      <c r="V31" s="4">
        <f>GRD!O36</f>
        <v>0</v>
      </c>
    </row>
    <row r="32" spans="1:22">
      <c r="A32" s="3">
        <v>32</v>
      </c>
      <c r="B32" s="4">
        <f>STD!D35</f>
        <v>0</v>
      </c>
      <c r="C32" s="4">
        <f>STD!E35</f>
        <v>0</v>
      </c>
      <c r="D32" s="4">
        <f>STD!A35</f>
        <v>0</v>
      </c>
      <c r="E32" s="4">
        <f>STD!C35</f>
        <v>0</v>
      </c>
      <c r="F32" s="4">
        <f>STD!B35</f>
        <v>0</v>
      </c>
      <c r="G32" s="4">
        <f>STD!F35</f>
        <v>0</v>
      </c>
      <c r="H32" s="4">
        <f>STD!G35</f>
        <v>0</v>
      </c>
      <c r="I32" s="4">
        <f>STD!H35</f>
        <v>0</v>
      </c>
      <c r="J32" s="4">
        <f>GRD!C37</f>
        <v>0</v>
      </c>
      <c r="K32" s="4">
        <f>GRD!D37</f>
        <v>0</v>
      </c>
      <c r="L32" s="4">
        <f>GRD!E37</f>
        <v>0</v>
      </c>
      <c r="M32" s="4">
        <f>GRD!F37</f>
        <v>0</v>
      </c>
      <c r="N32" s="4">
        <f>GRD!G37</f>
        <v>0</v>
      </c>
      <c r="O32" s="4">
        <f>GRD!H37</f>
        <v>0</v>
      </c>
      <c r="P32" s="4">
        <f>GRD!I37</f>
        <v>0</v>
      </c>
      <c r="Q32" s="4">
        <f>GRD!J37</f>
        <v>0</v>
      </c>
      <c r="R32" s="4">
        <f>GRD!K37</f>
        <v>0</v>
      </c>
      <c r="S32" s="4">
        <f>GRD!L37</f>
        <v>0</v>
      </c>
      <c r="T32" s="4">
        <f>GRD!M37</f>
        <v>0</v>
      </c>
      <c r="U32" s="4">
        <f>GRD!N37</f>
        <v>0</v>
      </c>
      <c r="V32" s="4">
        <f>GRD!O37</f>
        <v>0</v>
      </c>
    </row>
    <row r="33" spans="1:22">
      <c r="A33" s="3">
        <v>33</v>
      </c>
      <c r="B33" s="4">
        <f>STD!D36</f>
        <v>0</v>
      </c>
      <c r="C33" s="4">
        <f>STD!E36</f>
        <v>0</v>
      </c>
      <c r="D33" s="4">
        <f>STD!A36</f>
        <v>0</v>
      </c>
      <c r="E33" s="4">
        <f>STD!C36</f>
        <v>0</v>
      </c>
      <c r="F33" s="4">
        <f>STD!B36</f>
        <v>0</v>
      </c>
      <c r="G33" s="4">
        <f>STD!F36</f>
        <v>0</v>
      </c>
      <c r="H33" s="4">
        <f>STD!G36</f>
        <v>0</v>
      </c>
      <c r="I33" s="4">
        <f>STD!H36</f>
        <v>0</v>
      </c>
      <c r="J33" s="4">
        <f>GRD!C38</f>
        <v>0</v>
      </c>
      <c r="K33" s="4">
        <f>GRD!D38</f>
        <v>0</v>
      </c>
      <c r="L33" s="4">
        <f>GRD!E38</f>
        <v>0</v>
      </c>
      <c r="M33" s="4">
        <f>GRD!F38</f>
        <v>0</v>
      </c>
      <c r="N33" s="4">
        <f>GRD!G38</f>
        <v>0</v>
      </c>
      <c r="O33" s="4">
        <f>GRD!H38</f>
        <v>0</v>
      </c>
      <c r="P33" s="4">
        <f>GRD!I38</f>
        <v>0</v>
      </c>
      <c r="Q33" s="4">
        <f>GRD!J38</f>
        <v>0</v>
      </c>
      <c r="R33" s="4">
        <f>GRD!K38</f>
        <v>0</v>
      </c>
      <c r="S33" s="4">
        <f>GRD!L38</f>
        <v>0</v>
      </c>
      <c r="T33" s="4">
        <f>GRD!M38</f>
        <v>0</v>
      </c>
      <c r="U33" s="4">
        <f>GRD!N38</f>
        <v>0</v>
      </c>
      <c r="V33" s="4">
        <f>GRD!O38</f>
        <v>0</v>
      </c>
    </row>
    <row r="34" spans="1:22">
      <c r="A34" s="3">
        <v>34</v>
      </c>
      <c r="B34" s="4">
        <f>STD!D37</f>
        <v>0</v>
      </c>
      <c r="C34" s="4">
        <f>STD!E37</f>
        <v>0</v>
      </c>
      <c r="D34" s="4">
        <f>STD!A37</f>
        <v>0</v>
      </c>
      <c r="E34" s="4">
        <f>STD!C37</f>
        <v>0</v>
      </c>
      <c r="F34" s="4">
        <f>STD!B37</f>
        <v>0</v>
      </c>
      <c r="G34" s="4">
        <f>STD!F37</f>
        <v>0</v>
      </c>
      <c r="H34" s="4">
        <f>STD!G37</f>
        <v>0</v>
      </c>
      <c r="I34" s="4">
        <f>STD!H37</f>
        <v>0</v>
      </c>
      <c r="J34" s="4">
        <f>GRD!C39</f>
        <v>0</v>
      </c>
      <c r="K34" s="4">
        <f>GRD!D39</f>
        <v>0</v>
      </c>
      <c r="L34" s="4">
        <f>GRD!E39</f>
        <v>0</v>
      </c>
      <c r="M34" s="4">
        <f>GRD!F39</f>
        <v>0</v>
      </c>
      <c r="N34" s="4">
        <f>GRD!G39</f>
        <v>0</v>
      </c>
      <c r="O34" s="4">
        <f>GRD!H39</f>
        <v>0</v>
      </c>
      <c r="P34" s="4">
        <f>GRD!I39</f>
        <v>0</v>
      </c>
      <c r="Q34" s="4">
        <f>GRD!J39</f>
        <v>0</v>
      </c>
      <c r="R34" s="4">
        <f>GRD!K39</f>
        <v>0</v>
      </c>
      <c r="S34" s="4">
        <f>GRD!L39</f>
        <v>0</v>
      </c>
      <c r="T34" s="4">
        <f>GRD!M39</f>
        <v>0</v>
      </c>
      <c r="U34" s="4">
        <f>GRD!N39</f>
        <v>0</v>
      </c>
      <c r="V34" s="4">
        <f>GRD!O39</f>
        <v>0</v>
      </c>
    </row>
    <row r="35" spans="1:22">
      <c r="A35" s="3">
        <v>35</v>
      </c>
      <c r="B35" s="4">
        <f>STD!D38</f>
        <v>0</v>
      </c>
      <c r="C35" s="4">
        <f>STD!E38</f>
        <v>0</v>
      </c>
      <c r="D35" s="4">
        <f>STD!A38</f>
        <v>0</v>
      </c>
      <c r="E35" s="4">
        <f>STD!C38</f>
        <v>0</v>
      </c>
      <c r="F35" s="4">
        <f>STD!B38</f>
        <v>0</v>
      </c>
      <c r="G35" s="4">
        <f>STD!F38</f>
        <v>0</v>
      </c>
      <c r="H35" s="4">
        <f>STD!G38</f>
        <v>0</v>
      </c>
      <c r="I35" s="4">
        <f>STD!H38</f>
        <v>0</v>
      </c>
      <c r="J35" s="4">
        <f>GRD!C40</f>
        <v>0</v>
      </c>
      <c r="K35" s="4">
        <f>GRD!D40</f>
        <v>0</v>
      </c>
      <c r="L35" s="4">
        <f>GRD!E40</f>
        <v>0</v>
      </c>
      <c r="M35" s="4">
        <f>GRD!F40</f>
        <v>0</v>
      </c>
      <c r="N35" s="4">
        <f>GRD!G40</f>
        <v>0</v>
      </c>
      <c r="O35" s="4">
        <f>GRD!H40</f>
        <v>0</v>
      </c>
      <c r="P35" s="4">
        <f>GRD!I40</f>
        <v>0</v>
      </c>
      <c r="Q35" s="4">
        <f>GRD!J40</f>
        <v>0</v>
      </c>
      <c r="R35" s="4">
        <f>GRD!K40</f>
        <v>0</v>
      </c>
      <c r="S35" s="4">
        <f>GRD!L40</f>
        <v>0</v>
      </c>
      <c r="T35" s="4">
        <f>GRD!M40</f>
        <v>0</v>
      </c>
      <c r="U35" s="4">
        <f>GRD!N40</f>
        <v>0</v>
      </c>
      <c r="V35" s="4">
        <f>GRD!O40</f>
        <v>0</v>
      </c>
    </row>
    <row r="36" spans="1:22">
      <c r="A36" s="3">
        <v>36</v>
      </c>
      <c r="B36" s="4">
        <f>STD!D39</f>
        <v>0</v>
      </c>
      <c r="C36" s="4">
        <f>STD!E39</f>
        <v>0</v>
      </c>
      <c r="D36" s="4">
        <f>STD!A39</f>
        <v>0</v>
      </c>
      <c r="E36" s="4">
        <f>STD!C39</f>
        <v>0</v>
      </c>
      <c r="F36" s="4">
        <f>STD!B39</f>
        <v>0</v>
      </c>
      <c r="G36" s="4">
        <f>STD!F39</f>
        <v>0</v>
      </c>
      <c r="H36" s="4">
        <f>STD!G39</f>
        <v>0</v>
      </c>
      <c r="I36" s="4">
        <f>STD!H39</f>
        <v>0</v>
      </c>
      <c r="J36" s="4">
        <f>GRD!C41</f>
        <v>0</v>
      </c>
      <c r="K36" s="4">
        <f>GRD!D41</f>
        <v>0</v>
      </c>
      <c r="L36" s="4">
        <f>GRD!E41</f>
        <v>0</v>
      </c>
      <c r="M36" s="4">
        <f>GRD!F41</f>
        <v>0</v>
      </c>
      <c r="N36" s="4">
        <f>GRD!G41</f>
        <v>0</v>
      </c>
      <c r="O36" s="4">
        <f>GRD!H41</f>
        <v>0</v>
      </c>
      <c r="P36" s="4">
        <f>GRD!I41</f>
        <v>0</v>
      </c>
      <c r="Q36" s="4">
        <f>GRD!J41</f>
        <v>0</v>
      </c>
      <c r="R36" s="4">
        <f>GRD!K41</f>
        <v>0</v>
      </c>
      <c r="S36" s="4">
        <f>GRD!L41</f>
        <v>0</v>
      </c>
      <c r="T36" s="4">
        <f>GRD!M41</f>
        <v>0</v>
      </c>
      <c r="U36" s="4">
        <f>GRD!N41</f>
        <v>0</v>
      </c>
      <c r="V36" s="4">
        <f>GRD!O41</f>
        <v>0</v>
      </c>
    </row>
    <row r="37" spans="1:22">
      <c r="A37" s="3">
        <v>37</v>
      </c>
      <c r="B37" s="4">
        <f>STD!D40</f>
        <v>0</v>
      </c>
      <c r="C37" s="4">
        <f>STD!E40</f>
        <v>0</v>
      </c>
      <c r="D37" s="4">
        <f>STD!A40</f>
        <v>0</v>
      </c>
      <c r="E37" s="4">
        <f>STD!C40</f>
        <v>0</v>
      </c>
      <c r="F37" s="4">
        <f>STD!B40</f>
        <v>0</v>
      </c>
      <c r="G37" s="4">
        <f>STD!F40</f>
        <v>0</v>
      </c>
      <c r="H37" s="4">
        <f>STD!G40</f>
        <v>0</v>
      </c>
      <c r="I37" s="4">
        <f>STD!H40</f>
        <v>0</v>
      </c>
      <c r="J37" s="4">
        <f>GRD!C42</f>
        <v>0</v>
      </c>
      <c r="K37" s="4">
        <f>GRD!D42</f>
        <v>0</v>
      </c>
      <c r="L37" s="4">
        <f>GRD!E42</f>
        <v>0</v>
      </c>
      <c r="M37" s="4">
        <f>GRD!F42</f>
        <v>0</v>
      </c>
      <c r="N37" s="4">
        <f>GRD!G42</f>
        <v>0</v>
      </c>
      <c r="O37" s="4">
        <f>GRD!H42</f>
        <v>0</v>
      </c>
      <c r="P37" s="4">
        <f>GRD!I42</f>
        <v>0</v>
      </c>
      <c r="Q37" s="4">
        <f>GRD!J42</f>
        <v>0</v>
      </c>
      <c r="R37" s="4">
        <f>GRD!K42</f>
        <v>0</v>
      </c>
      <c r="S37" s="4">
        <f>GRD!L42</f>
        <v>0</v>
      </c>
      <c r="T37" s="4">
        <f>GRD!M42</f>
        <v>0</v>
      </c>
      <c r="U37" s="4">
        <f>GRD!N42</f>
        <v>0</v>
      </c>
      <c r="V37" s="4">
        <f>GRD!O42</f>
        <v>0</v>
      </c>
    </row>
    <row r="38" spans="1:22">
      <c r="A38" s="3">
        <v>38</v>
      </c>
      <c r="B38" s="4">
        <f>STD!D41</f>
        <v>0</v>
      </c>
      <c r="C38" s="4">
        <f>STD!E41</f>
        <v>0</v>
      </c>
      <c r="D38" s="4">
        <f>STD!A41</f>
        <v>0</v>
      </c>
      <c r="E38" s="4">
        <f>STD!C41</f>
        <v>0</v>
      </c>
      <c r="F38" s="4">
        <f>STD!B41</f>
        <v>0</v>
      </c>
      <c r="G38" s="4">
        <f>STD!F41</f>
        <v>0</v>
      </c>
      <c r="H38" s="4">
        <f>STD!G41</f>
        <v>0</v>
      </c>
      <c r="I38" s="4">
        <f>STD!H41</f>
        <v>0</v>
      </c>
      <c r="J38" s="4">
        <f>GRD!C43</f>
        <v>0</v>
      </c>
      <c r="K38" s="4">
        <f>GRD!D43</f>
        <v>0</v>
      </c>
      <c r="L38" s="4">
        <f>GRD!E43</f>
        <v>0</v>
      </c>
      <c r="M38" s="4">
        <f>GRD!F43</f>
        <v>0</v>
      </c>
      <c r="N38" s="4">
        <f>GRD!G43</f>
        <v>0</v>
      </c>
      <c r="O38" s="4">
        <f>GRD!H43</f>
        <v>0</v>
      </c>
      <c r="P38" s="4">
        <f>GRD!I43</f>
        <v>0</v>
      </c>
      <c r="Q38" s="4">
        <f>GRD!J43</f>
        <v>0</v>
      </c>
      <c r="R38" s="4">
        <f>GRD!K43</f>
        <v>0</v>
      </c>
      <c r="S38" s="4">
        <f>GRD!L43</f>
        <v>0</v>
      </c>
      <c r="T38" s="4">
        <f>GRD!M43</f>
        <v>0</v>
      </c>
      <c r="U38" s="4">
        <f>GRD!N43</f>
        <v>0</v>
      </c>
      <c r="V38" s="4">
        <f>GRD!O43</f>
        <v>0</v>
      </c>
    </row>
    <row r="39" spans="1:22">
      <c r="A39" s="3">
        <v>39</v>
      </c>
      <c r="B39" s="4">
        <f>STD!D42</f>
        <v>0</v>
      </c>
      <c r="C39" s="4">
        <f>STD!E42</f>
        <v>0</v>
      </c>
      <c r="D39" s="4">
        <f>STD!A42</f>
        <v>0</v>
      </c>
      <c r="E39" s="4">
        <f>STD!C42</f>
        <v>0</v>
      </c>
      <c r="F39" s="4">
        <f>STD!B42</f>
        <v>0</v>
      </c>
      <c r="G39" s="4">
        <f>STD!F42</f>
        <v>0</v>
      </c>
      <c r="H39" s="4">
        <f>STD!G42</f>
        <v>0</v>
      </c>
      <c r="I39" s="4">
        <f>STD!H42</f>
        <v>0</v>
      </c>
      <c r="J39" s="4">
        <f>GRD!C44</f>
        <v>0</v>
      </c>
      <c r="K39" s="4">
        <f>GRD!D44</f>
        <v>0</v>
      </c>
      <c r="L39" s="4">
        <f>GRD!E44</f>
        <v>0</v>
      </c>
      <c r="M39" s="4">
        <f>GRD!F44</f>
        <v>0</v>
      </c>
      <c r="N39" s="4">
        <f>GRD!G44</f>
        <v>0</v>
      </c>
      <c r="O39" s="4">
        <f>GRD!H44</f>
        <v>0</v>
      </c>
      <c r="P39" s="4">
        <f>GRD!I44</f>
        <v>0</v>
      </c>
      <c r="Q39" s="4">
        <f>GRD!J44</f>
        <v>0</v>
      </c>
      <c r="R39" s="4">
        <f>GRD!K44</f>
        <v>0</v>
      </c>
      <c r="S39" s="4">
        <f>GRD!L44</f>
        <v>0</v>
      </c>
      <c r="T39" s="4">
        <f>GRD!M44</f>
        <v>0</v>
      </c>
      <c r="U39" s="4">
        <f>GRD!N44</f>
        <v>0</v>
      </c>
      <c r="V39" s="4">
        <f>GRD!O44</f>
        <v>0</v>
      </c>
    </row>
    <row r="40" spans="1:22">
      <c r="A40" s="3">
        <v>40</v>
      </c>
      <c r="B40" s="4">
        <f>STD!D43</f>
        <v>0</v>
      </c>
      <c r="C40" s="4">
        <f>STD!E43</f>
        <v>0</v>
      </c>
      <c r="D40" s="4">
        <f>STD!A43</f>
        <v>0</v>
      </c>
      <c r="E40" s="4">
        <f>STD!C43</f>
        <v>0</v>
      </c>
      <c r="F40" s="4">
        <f>STD!B43</f>
        <v>0</v>
      </c>
      <c r="G40" s="4">
        <f>STD!F43</f>
        <v>0</v>
      </c>
      <c r="H40" s="4">
        <f>STD!G43</f>
        <v>0</v>
      </c>
      <c r="I40" s="4">
        <f>STD!H43</f>
        <v>0</v>
      </c>
      <c r="J40" s="4">
        <f>GRD!C45</f>
        <v>0</v>
      </c>
      <c r="K40" s="4">
        <f>GRD!D45</f>
        <v>0</v>
      </c>
      <c r="L40" s="4">
        <f>GRD!E45</f>
        <v>0</v>
      </c>
      <c r="M40" s="4">
        <f>GRD!F45</f>
        <v>0</v>
      </c>
      <c r="N40" s="4">
        <f>GRD!G45</f>
        <v>0</v>
      </c>
      <c r="O40" s="4">
        <f>GRD!H45</f>
        <v>0</v>
      </c>
      <c r="P40" s="4">
        <f>GRD!I45</f>
        <v>0</v>
      </c>
      <c r="Q40" s="4">
        <f>GRD!J45</f>
        <v>0</v>
      </c>
      <c r="R40" s="4">
        <f>GRD!K45</f>
        <v>0</v>
      </c>
      <c r="S40" s="4">
        <f>GRD!L45</f>
        <v>0</v>
      </c>
      <c r="T40" s="4">
        <f>GRD!M45</f>
        <v>0</v>
      </c>
      <c r="U40" s="4">
        <f>GRD!N45</f>
        <v>0</v>
      </c>
      <c r="V40" s="4">
        <f>GRD!O45</f>
        <v>0</v>
      </c>
    </row>
    <row r="41" spans="1:22">
      <c r="A41" s="3">
        <v>41</v>
      </c>
      <c r="B41" s="4">
        <f>STD!D44</f>
        <v>0</v>
      </c>
      <c r="C41" s="4">
        <f>STD!E44</f>
        <v>0</v>
      </c>
      <c r="D41" s="4">
        <f>STD!A44</f>
        <v>0</v>
      </c>
      <c r="E41" s="4">
        <f>STD!C44</f>
        <v>0</v>
      </c>
      <c r="F41" s="4">
        <f>STD!B44</f>
        <v>0</v>
      </c>
      <c r="G41" s="4">
        <f>STD!F44</f>
        <v>0</v>
      </c>
      <c r="H41" s="4">
        <f>STD!G44</f>
        <v>0</v>
      </c>
      <c r="I41" s="4">
        <f>STD!H44</f>
        <v>0</v>
      </c>
      <c r="J41" s="4">
        <f>GRD!C46</f>
        <v>0</v>
      </c>
      <c r="K41" s="4">
        <f>GRD!D46</f>
        <v>0</v>
      </c>
      <c r="L41" s="4">
        <f>GRD!E46</f>
        <v>0</v>
      </c>
      <c r="M41" s="4">
        <f>GRD!F46</f>
        <v>0</v>
      </c>
      <c r="N41" s="4">
        <f>GRD!G46</f>
        <v>0</v>
      </c>
      <c r="O41" s="4">
        <f>GRD!H46</f>
        <v>0</v>
      </c>
      <c r="P41" s="4">
        <f>GRD!I46</f>
        <v>0</v>
      </c>
      <c r="Q41" s="4">
        <f>GRD!J46</f>
        <v>0</v>
      </c>
      <c r="R41" s="4">
        <f>GRD!K46</f>
        <v>0</v>
      </c>
      <c r="S41" s="4">
        <f>GRD!L46</f>
        <v>0</v>
      </c>
      <c r="T41" s="4">
        <f>GRD!M46</f>
        <v>0</v>
      </c>
      <c r="U41" s="4">
        <f>GRD!N46</f>
        <v>0</v>
      </c>
      <c r="V41" s="4">
        <f>GRD!O46</f>
        <v>0</v>
      </c>
    </row>
    <row r="42" spans="1:22">
      <c r="A42" s="3">
        <v>42</v>
      </c>
      <c r="B42" s="4">
        <f>STD!D45</f>
        <v>0</v>
      </c>
      <c r="C42" s="4">
        <f>STD!E45</f>
        <v>0</v>
      </c>
      <c r="D42" s="4">
        <f>STD!A45</f>
        <v>0</v>
      </c>
      <c r="E42" s="4">
        <f>STD!C45</f>
        <v>0</v>
      </c>
      <c r="F42" s="4">
        <f>STD!B45</f>
        <v>0</v>
      </c>
      <c r="G42" s="4">
        <f>STD!F45</f>
        <v>0</v>
      </c>
      <c r="H42" s="4">
        <f>STD!G45</f>
        <v>0</v>
      </c>
      <c r="I42" s="4">
        <f>STD!H45</f>
        <v>0</v>
      </c>
      <c r="J42" s="4">
        <f>GRD!C47</f>
        <v>0</v>
      </c>
      <c r="K42" s="4">
        <f>GRD!D47</f>
        <v>0</v>
      </c>
      <c r="L42" s="4">
        <f>GRD!E47</f>
        <v>0</v>
      </c>
      <c r="M42" s="4">
        <f>GRD!F47</f>
        <v>0</v>
      </c>
      <c r="N42" s="4">
        <f>GRD!G47</f>
        <v>0</v>
      </c>
      <c r="O42" s="4">
        <f>GRD!H47</f>
        <v>0</v>
      </c>
      <c r="P42" s="4">
        <f>GRD!I47</f>
        <v>0</v>
      </c>
      <c r="Q42" s="4">
        <f>GRD!J47</f>
        <v>0</v>
      </c>
      <c r="R42" s="4">
        <f>GRD!K47</f>
        <v>0</v>
      </c>
      <c r="S42" s="4">
        <f>GRD!L47</f>
        <v>0</v>
      </c>
      <c r="T42" s="4">
        <f>GRD!M47</f>
        <v>0</v>
      </c>
      <c r="U42" s="4">
        <f>GRD!N47</f>
        <v>0</v>
      </c>
      <c r="V42" s="4">
        <f>GRD!O47</f>
        <v>0</v>
      </c>
    </row>
    <row r="43" spans="1:22">
      <c r="A43" s="3">
        <v>43</v>
      </c>
      <c r="B43" s="4">
        <f>STD!D46</f>
        <v>0</v>
      </c>
      <c r="C43" s="4">
        <f>STD!E46</f>
        <v>0</v>
      </c>
      <c r="D43" s="4">
        <f>STD!A46</f>
        <v>0</v>
      </c>
      <c r="E43" s="4">
        <f>STD!C46</f>
        <v>0</v>
      </c>
      <c r="F43" s="4">
        <f>STD!B46</f>
        <v>0</v>
      </c>
      <c r="G43" s="4">
        <f>STD!F46</f>
        <v>0</v>
      </c>
      <c r="H43" s="4">
        <f>STD!G46</f>
        <v>0</v>
      </c>
      <c r="I43" s="4">
        <f>STD!H46</f>
        <v>0</v>
      </c>
      <c r="J43" s="4">
        <f>GRD!C48</f>
        <v>0</v>
      </c>
      <c r="K43" s="4">
        <f>GRD!D48</f>
        <v>0</v>
      </c>
      <c r="L43" s="4">
        <f>GRD!E48</f>
        <v>0</v>
      </c>
      <c r="M43" s="4">
        <f>GRD!F48</f>
        <v>0</v>
      </c>
      <c r="N43" s="4">
        <f>GRD!G48</f>
        <v>0</v>
      </c>
      <c r="O43" s="4">
        <f>GRD!H48</f>
        <v>0</v>
      </c>
      <c r="P43" s="4">
        <f>GRD!I48</f>
        <v>0</v>
      </c>
      <c r="Q43" s="4">
        <f>GRD!J48</f>
        <v>0</v>
      </c>
      <c r="R43" s="4">
        <f>GRD!K48</f>
        <v>0</v>
      </c>
      <c r="S43" s="4">
        <f>GRD!L48</f>
        <v>0</v>
      </c>
      <c r="T43" s="4">
        <f>GRD!M48</f>
        <v>0</v>
      </c>
      <c r="U43" s="4">
        <f>GRD!N48</f>
        <v>0</v>
      </c>
      <c r="V43" s="4">
        <f>GRD!O48</f>
        <v>0</v>
      </c>
    </row>
    <row r="44" spans="1:22">
      <c r="A44" s="3">
        <v>44</v>
      </c>
      <c r="B44" s="4">
        <f>STD!D47</f>
        <v>0</v>
      </c>
      <c r="C44" s="4">
        <f>STD!E47</f>
        <v>0</v>
      </c>
      <c r="D44" s="4">
        <f>STD!A47</f>
        <v>0</v>
      </c>
      <c r="E44" s="4">
        <f>STD!C47</f>
        <v>0</v>
      </c>
      <c r="F44" s="4">
        <f>STD!B47</f>
        <v>0</v>
      </c>
      <c r="G44" s="4">
        <f>STD!F47</f>
        <v>0</v>
      </c>
      <c r="H44" s="4">
        <f>STD!G47</f>
        <v>0</v>
      </c>
      <c r="I44" s="4">
        <f>STD!H47</f>
        <v>0</v>
      </c>
      <c r="J44" s="4">
        <f>GRD!C49</f>
        <v>0</v>
      </c>
      <c r="K44" s="4">
        <f>GRD!D49</f>
        <v>0</v>
      </c>
      <c r="L44" s="4">
        <f>GRD!E49</f>
        <v>0</v>
      </c>
      <c r="M44" s="4">
        <f>GRD!F49</f>
        <v>0</v>
      </c>
      <c r="N44" s="4">
        <f>GRD!G49</f>
        <v>0</v>
      </c>
      <c r="O44" s="4">
        <f>GRD!H49</f>
        <v>0</v>
      </c>
      <c r="P44" s="4">
        <f>GRD!I49</f>
        <v>0</v>
      </c>
      <c r="Q44" s="4">
        <f>GRD!J49</f>
        <v>0</v>
      </c>
      <c r="R44" s="4">
        <f>GRD!K49</f>
        <v>0</v>
      </c>
      <c r="S44" s="4">
        <f>GRD!L49</f>
        <v>0</v>
      </c>
      <c r="T44" s="4">
        <f>GRD!M49</f>
        <v>0</v>
      </c>
      <c r="U44" s="4">
        <f>GRD!N49</f>
        <v>0</v>
      </c>
      <c r="V44" s="4">
        <f>GRD!O49</f>
        <v>0</v>
      </c>
    </row>
    <row r="45" spans="1:22">
      <c r="A45" s="3">
        <v>45</v>
      </c>
      <c r="B45" s="4">
        <f>STD!D48</f>
        <v>0</v>
      </c>
      <c r="C45" s="4">
        <f>STD!E48</f>
        <v>0</v>
      </c>
      <c r="D45" s="4">
        <f>STD!A48</f>
        <v>0</v>
      </c>
      <c r="E45" s="4">
        <f>STD!C48</f>
        <v>0</v>
      </c>
      <c r="F45" s="4">
        <f>STD!B48</f>
        <v>0</v>
      </c>
      <c r="G45" s="4">
        <f>STD!F48</f>
        <v>0</v>
      </c>
      <c r="H45" s="4">
        <f>STD!G48</f>
        <v>0</v>
      </c>
      <c r="I45" s="4">
        <f>STD!H48</f>
        <v>0</v>
      </c>
      <c r="J45" s="4">
        <f>GRD!C50</f>
        <v>0</v>
      </c>
      <c r="K45" s="4">
        <f>GRD!D50</f>
        <v>0</v>
      </c>
      <c r="L45" s="4">
        <f>GRD!E50</f>
        <v>0</v>
      </c>
      <c r="M45" s="4">
        <f>GRD!F50</f>
        <v>0</v>
      </c>
      <c r="N45" s="4">
        <f>GRD!G50</f>
        <v>0</v>
      </c>
      <c r="O45" s="4">
        <f>GRD!H50</f>
        <v>0</v>
      </c>
      <c r="P45" s="4">
        <f>GRD!I50</f>
        <v>0</v>
      </c>
      <c r="Q45" s="4">
        <f>GRD!J50</f>
        <v>0</v>
      </c>
      <c r="R45" s="4">
        <f>GRD!K50</f>
        <v>0</v>
      </c>
      <c r="S45" s="4">
        <f>GRD!L50</f>
        <v>0</v>
      </c>
      <c r="T45" s="4">
        <f>GRD!M50</f>
        <v>0</v>
      </c>
      <c r="U45" s="4">
        <f>GRD!N50</f>
        <v>0</v>
      </c>
      <c r="V45" s="4">
        <f>GRD!O50</f>
        <v>0</v>
      </c>
    </row>
    <row r="46" spans="1:22">
      <c r="A46" s="3">
        <v>46</v>
      </c>
      <c r="B46" s="4">
        <f>STD!D49</f>
        <v>0</v>
      </c>
      <c r="C46" s="4">
        <f>STD!E49</f>
        <v>0</v>
      </c>
      <c r="D46" s="4">
        <f>STD!A49</f>
        <v>0</v>
      </c>
      <c r="E46" s="4">
        <f>STD!C49</f>
        <v>0</v>
      </c>
      <c r="F46" s="4">
        <f>STD!B49</f>
        <v>0</v>
      </c>
      <c r="G46" s="4">
        <f>STD!F49</f>
        <v>0</v>
      </c>
      <c r="H46" s="4">
        <f>STD!G49</f>
        <v>0</v>
      </c>
      <c r="I46" s="4">
        <f>STD!H49</f>
        <v>0</v>
      </c>
      <c r="J46" s="4">
        <f>GRD!C51</f>
        <v>0</v>
      </c>
      <c r="K46" s="4">
        <f>GRD!D51</f>
        <v>0</v>
      </c>
      <c r="L46" s="4">
        <f>GRD!E51</f>
        <v>0</v>
      </c>
      <c r="M46" s="4">
        <f>GRD!F51</f>
        <v>0</v>
      </c>
      <c r="N46" s="4">
        <f>GRD!G51</f>
        <v>0</v>
      </c>
      <c r="O46" s="4">
        <f>GRD!H51</f>
        <v>0</v>
      </c>
      <c r="P46" s="4">
        <f>GRD!I51</f>
        <v>0</v>
      </c>
      <c r="Q46" s="4">
        <f>GRD!J51</f>
        <v>0</v>
      </c>
      <c r="R46" s="4">
        <f>GRD!K51</f>
        <v>0</v>
      </c>
      <c r="S46" s="4">
        <f>GRD!L51</f>
        <v>0</v>
      </c>
      <c r="T46" s="4">
        <f>GRD!M51</f>
        <v>0</v>
      </c>
      <c r="U46" s="4">
        <f>GRD!N51</f>
        <v>0</v>
      </c>
      <c r="V46" s="4">
        <f>GRD!O51</f>
        <v>0</v>
      </c>
    </row>
    <row r="47" spans="1:22">
      <c r="A47" s="3">
        <v>47</v>
      </c>
      <c r="B47" s="4">
        <f>STD!D50</f>
        <v>0</v>
      </c>
      <c r="C47" s="4">
        <f>STD!E50</f>
        <v>0</v>
      </c>
      <c r="D47" s="4">
        <f>STD!A50</f>
        <v>0</v>
      </c>
      <c r="E47" s="4">
        <f>STD!C50</f>
        <v>0</v>
      </c>
      <c r="F47" s="4">
        <f>STD!B50</f>
        <v>0</v>
      </c>
      <c r="G47" s="4">
        <f>STD!F50</f>
        <v>0</v>
      </c>
      <c r="H47" s="4">
        <f>STD!G50</f>
        <v>0</v>
      </c>
      <c r="I47" s="4">
        <f>STD!H50</f>
        <v>0</v>
      </c>
      <c r="J47" s="4">
        <f>GRD!C52</f>
        <v>0</v>
      </c>
      <c r="K47" s="4">
        <f>GRD!D52</f>
        <v>0</v>
      </c>
      <c r="L47" s="4">
        <f>GRD!E52</f>
        <v>0</v>
      </c>
      <c r="M47" s="4">
        <f>GRD!F52</f>
        <v>0</v>
      </c>
      <c r="N47" s="4">
        <f>GRD!G52</f>
        <v>0</v>
      </c>
      <c r="O47" s="4">
        <f>GRD!H52</f>
        <v>0</v>
      </c>
      <c r="P47" s="4">
        <f>GRD!I52</f>
        <v>0</v>
      </c>
      <c r="Q47" s="4">
        <f>GRD!J52</f>
        <v>0</v>
      </c>
      <c r="R47" s="4">
        <f>GRD!K52</f>
        <v>0</v>
      </c>
      <c r="S47" s="4">
        <f>GRD!L52</f>
        <v>0</v>
      </c>
      <c r="T47" s="4">
        <f>GRD!M52</f>
        <v>0</v>
      </c>
      <c r="U47" s="4">
        <f>GRD!N52</f>
        <v>0</v>
      </c>
      <c r="V47" s="4">
        <f>GRD!O52</f>
        <v>0</v>
      </c>
    </row>
    <row r="48" spans="1:22">
      <c r="A48" s="3">
        <v>48</v>
      </c>
      <c r="B48" s="4">
        <f>STD!D51</f>
        <v>0</v>
      </c>
      <c r="C48" s="4">
        <f>STD!E51</f>
        <v>0</v>
      </c>
      <c r="D48" s="4">
        <f>STD!A51</f>
        <v>0</v>
      </c>
      <c r="E48" s="4">
        <f>STD!C51</f>
        <v>0</v>
      </c>
      <c r="F48" s="4">
        <f>STD!B51</f>
        <v>0</v>
      </c>
      <c r="G48" s="4">
        <f>STD!F51</f>
        <v>0</v>
      </c>
      <c r="H48" s="4">
        <f>STD!G51</f>
        <v>0</v>
      </c>
      <c r="I48" s="4">
        <f>STD!H51</f>
        <v>0</v>
      </c>
      <c r="J48" s="4">
        <f>GRD!C53</f>
        <v>0</v>
      </c>
      <c r="K48" s="4">
        <f>GRD!D53</f>
        <v>0</v>
      </c>
      <c r="L48" s="4">
        <f>GRD!E53</f>
        <v>0</v>
      </c>
      <c r="M48" s="4">
        <f>GRD!F53</f>
        <v>0</v>
      </c>
      <c r="N48" s="4">
        <f>GRD!G53</f>
        <v>0</v>
      </c>
      <c r="O48" s="4">
        <f>GRD!H53</f>
        <v>0</v>
      </c>
      <c r="P48" s="4">
        <f>GRD!I53</f>
        <v>0</v>
      </c>
      <c r="Q48" s="4">
        <f>GRD!J53</f>
        <v>0</v>
      </c>
      <c r="R48" s="4">
        <f>GRD!K53</f>
        <v>0</v>
      </c>
      <c r="S48" s="4">
        <f>GRD!L53</f>
        <v>0</v>
      </c>
      <c r="T48" s="4">
        <f>GRD!M53</f>
        <v>0</v>
      </c>
      <c r="U48" s="4">
        <f>GRD!N53</f>
        <v>0</v>
      </c>
      <c r="V48" s="4">
        <f>GRD!O53</f>
        <v>0</v>
      </c>
    </row>
    <row r="49" spans="1:22">
      <c r="A49" s="3">
        <v>49</v>
      </c>
      <c r="B49" s="4">
        <f>STD!D52</f>
        <v>0</v>
      </c>
      <c r="C49" s="4">
        <f>STD!E52</f>
        <v>0</v>
      </c>
      <c r="D49" s="4">
        <f>STD!A52</f>
        <v>0</v>
      </c>
      <c r="E49" s="4">
        <f>STD!C52</f>
        <v>0</v>
      </c>
      <c r="F49" s="4">
        <f>STD!B52</f>
        <v>0</v>
      </c>
      <c r="G49" s="4">
        <f>STD!F52</f>
        <v>0</v>
      </c>
      <c r="H49" s="4">
        <f>STD!G52</f>
        <v>0</v>
      </c>
      <c r="I49" s="4">
        <f>STD!H52</f>
        <v>0</v>
      </c>
      <c r="J49" s="4">
        <f>GRD!C54</f>
        <v>0</v>
      </c>
      <c r="K49" s="4">
        <f>GRD!D54</f>
        <v>0</v>
      </c>
      <c r="L49" s="4">
        <f>GRD!E54</f>
        <v>0</v>
      </c>
      <c r="M49" s="4">
        <f>GRD!F54</f>
        <v>0</v>
      </c>
      <c r="N49" s="4">
        <f>GRD!G54</f>
        <v>0</v>
      </c>
      <c r="O49" s="4">
        <f>GRD!H54</f>
        <v>0</v>
      </c>
      <c r="P49" s="4">
        <f>GRD!I54</f>
        <v>0</v>
      </c>
      <c r="Q49" s="4">
        <f>GRD!J54</f>
        <v>0</v>
      </c>
      <c r="R49" s="4">
        <f>GRD!K54</f>
        <v>0</v>
      </c>
      <c r="S49" s="4">
        <f>GRD!L54</f>
        <v>0</v>
      </c>
      <c r="T49" s="4">
        <f>GRD!M54</f>
        <v>0</v>
      </c>
      <c r="U49" s="4">
        <f>GRD!N54</f>
        <v>0</v>
      </c>
      <c r="V49" s="4">
        <f>GRD!O54</f>
        <v>0</v>
      </c>
    </row>
    <row r="50" spans="1:22">
      <c r="A50" s="3">
        <v>50</v>
      </c>
      <c r="B50" s="4">
        <f>STD!D53</f>
        <v>0</v>
      </c>
      <c r="C50" s="4">
        <f>STD!E53</f>
        <v>0</v>
      </c>
      <c r="D50" s="4">
        <f>STD!A53</f>
        <v>0</v>
      </c>
      <c r="E50" s="4">
        <f>STD!C53</f>
        <v>0</v>
      </c>
      <c r="F50" s="4">
        <f>STD!B53</f>
        <v>0</v>
      </c>
      <c r="G50" s="4">
        <f>STD!F53</f>
        <v>0</v>
      </c>
      <c r="H50" s="4">
        <f>STD!G53</f>
        <v>0</v>
      </c>
      <c r="I50" s="4">
        <f>STD!H53</f>
        <v>0</v>
      </c>
      <c r="J50" s="4">
        <f>GRD!C55</f>
        <v>0</v>
      </c>
      <c r="K50" s="4">
        <f>GRD!D55</f>
        <v>0</v>
      </c>
      <c r="L50" s="4">
        <f>GRD!E55</f>
        <v>0</v>
      </c>
      <c r="M50" s="4">
        <f>GRD!F55</f>
        <v>0</v>
      </c>
      <c r="N50" s="4">
        <f>GRD!G55</f>
        <v>0</v>
      </c>
      <c r="O50" s="4">
        <f>GRD!H55</f>
        <v>0</v>
      </c>
      <c r="P50" s="4">
        <f>GRD!I55</f>
        <v>0</v>
      </c>
      <c r="Q50" s="4">
        <f>GRD!J55</f>
        <v>0</v>
      </c>
      <c r="R50" s="4">
        <f>GRD!K55</f>
        <v>0</v>
      </c>
      <c r="S50" s="4">
        <f>GRD!L55</f>
        <v>0</v>
      </c>
      <c r="T50" s="4">
        <f>GRD!M55</f>
        <v>0</v>
      </c>
      <c r="U50" s="4">
        <f>GRD!N55</f>
        <v>0</v>
      </c>
      <c r="V50" s="4">
        <f>GRD!O55</f>
        <v>0</v>
      </c>
    </row>
    <row r="51" spans="1:22">
      <c r="A51" s="3">
        <v>51</v>
      </c>
      <c r="B51" s="4">
        <f>STD!D54</f>
        <v>0</v>
      </c>
      <c r="C51" s="4">
        <f>STD!E54</f>
        <v>0</v>
      </c>
      <c r="D51" s="4">
        <f>STD!A54</f>
        <v>0</v>
      </c>
      <c r="E51" s="4">
        <f>STD!C54</f>
        <v>0</v>
      </c>
      <c r="F51" s="4">
        <f>STD!B54</f>
        <v>0</v>
      </c>
      <c r="G51" s="4">
        <f>STD!F54</f>
        <v>0</v>
      </c>
      <c r="H51" s="4">
        <f>STD!G54</f>
        <v>0</v>
      </c>
      <c r="I51" s="4">
        <f>STD!H54</f>
        <v>0</v>
      </c>
      <c r="J51" s="4">
        <f>GRD!C56</f>
        <v>0</v>
      </c>
      <c r="K51" s="4">
        <f>GRD!D56</f>
        <v>0</v>
      </c>
      <c r="L51" s="4">
        <f>GRD!E56</f>
        <v>0</v>
      </c>
      <c r="M51" s="4">
        <f>GRD!F56</f>
        <v>0</v>
      </c>
      <c r="N51" s="4">
        <f>GRD!G56</f>
        <v>0</v>
      </c>
      <c r="O51" s="4">
        <f>GRD!H56</f>
        <v>0</v>
      </c>
      <c r="P51" s="4">
        <f>GRD!I56</f>
        <v>0</v>
      </c>
      <c r="Q51" s="4">
        <f>GRD!J56</f>
        <v>0</v>
      </c>
      <c r="R51" s="4">
        <f>GRD!K56</f>
        <v>0</v>
      </c>
      <c r="S51" s="4">
        <f>GRD!L56</f>
        <v>0</v>
      </c>
      <c r="T51" s="4">
        <f>GRD!M56</f>
        <v>0</v>
      </c>
      <c r="U51" s="4">
        <f>GRD!N56</f>
        <v>0</v>
      </c>
      <c r="V51" s="4">
        <f>GRD!O56</f>
        <v>0</v>
      </c>
    </row>
    <row r="52" spans="1:22">
      <c r="A52" s="3">
        <v>52</v>
      </c>
      <c r="B52" s="4">
        <f>STD!D55</f>
        <v>0</v>
      </c>
      <c r="C52" s="4">
        <f>STD!E55</f>
        <v>0</v>
      </c>
      <c r="D52" s="4">
        <f>STD!A55</f>
        <v>0</v>
      </c>
      <c r="E52" s="4">
        <f>STD!C55</f>
        <v>0</v>
      </c>
      <c r="F52" s="4">
        <f>STD!B55</f>
        <v>0</v>
      </c>
      <c r="G52" s="4">
        <f>STD!F55</f>
        <v>0</v>
      </c>
      <c r="H52" s="4">
        <f>STD!G55</f>
        <v>0</v>
      </c>
      <c r="I52" s="4">
        <f>STD!H55</f>
        <v>0</v>
      </c>
      <c r="J52" s="4">
        <f>GRD!C57</f>
        <v>0</v>
      </c>
      <c r="K52" s="4">
        <f>GRD!D57</f>
        <v>0</v>
      </c>
      <c r="L52" s="4">
        <f>GRD!E57</f>
        <v>0</v>
      </c>
      <c r="M52" s="4">
        <f>GRD!F57</f>
        <v>0</v>
      </c>
      <c r="N52" s="4">
        <f>GRD!G57</f>
        <v>0</v>
      </c>
      <c r="O52" s="4">
        <f>GRD!H57</f>
        <v>0</v>
      </c>
      <c r="P52" s="4">
        <f>GRD!I57</f>
        <v>0</v>
      </c>
      <c r="Q52" s="4">
        <f>GRD!J57</f>
        <v>0</v>
      </c>
      <c r="R52" s="4">
        <f>GRD!K57</f>
        <v>0</v>
      </c>
      <c r="S52" s="4">
        <f>GRD!L57</f>
        <v>0</v>
      </c>
      <c r="T52" s="4">
        <f>GRD!M57</f>
        <v>0</v>
      </c>
      <c r="U52" s="4">
        <f>GRD!N57</f>
        <v>0</v>
      </c>
      <c r="V52" s="4">
        <f>GRD!O57</f>
        <v>0</v>
      </c>
    </row>
    <row r="53" spans="1:22">
      <c r="A53" s="3">
        <v>53</v>
      </c>
      <c r="B53" s="4">
        <f>STD!D56</f>
        <v>0</v>
      </c>
      <c r="C53" s="4">
        <f>STD!E56</f>
        <v>0</v>
      </c>
      <c r="D53" s="4">
        <f>STD!A56</f>
        <v>0</v>
      </c>
      <c r="E53" s="4">
        <f>STD!C56</f>
        <v>0</v>
      </c>
      <c r="F53" s="4">
        <f>STD!B56</f>
        <v>0</v>
      </c>
      <c r="G53" s="4">
        <f>STD!F56</f>
        <v>0</v>
      </c>
      <c r="H53" s="4">
        <f>STD!G56</f>
        <v>0</v>
      </c>
      <c r="I53" s="4">
        <f>STD!H56</f>
        <v>0</v>
      </c>
      <c r="J53" s="4">
        <f>GRD!C58</f>
        <v>0</v>
      </c>
      <c r="K53" s="4">
        <f>GRD!D58</f>
        <v>0</v>
      </c>
      <c r="L53" s="4">
        <f>GRD!E58</f>
        <v>0</v>
      </c>
      <c r="M53" s="4">
        <f>GRD!F58</f>
        <v>0</v>
      </c>
      <c r="N53" s="4">
        <f>GRD!G58</f>
        <v>0</v>
      </c>
      <c r="O53" s="4">
        <f>GRD!H58</f>
        <v>0</v>
      </c>
      <c r="P53" s="4">
        <f>GRD!I58</f>
        <v>0</v>
      </c>
      <c r="Q53" s="4">
        <f>GRD!J58</f>
        <v>0</v>
      </c>
      <c r="R53" s="4">
        <f>GRD!K58</f>
        <v>0</v>
      </c>
      <c r="S53" s="4">
        <f>GRD!L58</f>
        <v>0</v>
      </c>
      <c r="T53" s="4">
        <f>GRD!M58</f>
        <v>0</v>
      </c>
      <c r="U53" s="4">
        <f>GRD!N58</f>
        <v>0</v>
      </c>
      <c r="V53" s="4">
        <f>GRD!O58</f>
        <v>0</v>
      </c>
    </row>
    <row r="54" spans="1:22">
      <c r="A54" s="3">
        <v>54</v>
      </c>
      <c r="B54" s="4">
        <f>STD!D57</f>
        <v>0</v>
      </c>
      <c r="C54" s="4">
        <f>STD!E57</f>
        <v>0</v>
      </c>
      <c r="D54" s="4">
        <f>STD!A57</f>
        <v>0</v>
      </c>
      <c r="E54" s="4">
        <f>STD!C57</f>
        <v>0</v>
      </c>
      <c r="F54" s="4">
        <f>STD!B57</f>
        <v>0</v>
      </c>
      <c r="G54" s="4">
        <f>STD!F57</f>
        <v>0</v>
      </c>
      <c r="H54" s="4">
        <f>STD!G57</f>
        <v>0</v>
      </c>
      <c r="I54" s="4">
        <f>STD!H57</f>
        <v>0</v>
      </c>
      <c r="J54" s="4">
        <f>GRD!C59</f>
        <v>0</v>
      </c>
      <c r="K54" s="4">
        <f>GRD!D59</f>
        <v>0</v>
      </c>
      <c r="L54" s="4">
        <f>GRD!E59</f>
        <v>0</v>
      </c>
      <c r="M54" s="4">
        <f>GRD!F59</f>
        <v>0</v>
      </c>
      <c r="N54" s="4">
        <f>GRD!G59</f>
        <v>0</v>
      </c>
      <c r="O54" s="4">
        <f>GRD!H59</f>
        <v>0</v>
      </c>
      <c r="P54" s="4">
        <f>GRD!I59</f>
        <v>0</v>
      </c>
      <c r="Q54" s="4">
        <f>GRD!J59</f>
        <v>0</v>
      </c>
      <c r="R54" s="4">
        <f>GRD!K59</f>
        <v>0</v>
      </c>
      <c r="S54" s="4">
        <f>GRD!L59</f>
        <v>0</v>
      </c>
      <c r="T54" s="4">
        <f>GRD!M59</f>
        <v>0</v>
      </c>
      <c r="U54" s="4">
        <f>GRD!N59</f>
        <v>0</v>
      </c>
      <c r="V54" s="4">
        <f>GRD!O59</f>
        <v>0</v>
      </c>
    </row>
    <row r="55" spans="1:22">
      <c r="A55" s="3">
        <v>55</v>
      </c>
      <c r="B55" s="4">
        <f>STD!D58</f>
        <v>0</v>
      </c>
      <c r="C55" s="4">
        <f>STD!E58</f>
        <v>0</v>
      </c>
      <c r="D55" s="4">
        <f>STD!A58</f>
        <v>0</v>
      </c>
      <c r="E55" s="4">
        <f>STD!C58</f>
        <v>0</v>
      </c>
      <c r="F55" s="4">
        <f>STD!B58</f>
        <v>0</v>
      </c>
      <c r="G55" s="4">
        <f>STD!F58</f>
        <v>0</v>
      </c>
      <c r="H55" s="4">
        <f>STD!G58</f>
        <v>0</v>
      </c>
      <c r="I55" s="4">
        <f>STD!H58</f>
        <v>0</v>
      </c>
      <c r="J55" s="4">
        <f>GRD!C60</f>
        <v>0</v>
      </c>
      <c r="K55" s="4">
        <f>GRD!D60</f>
        <v>0</v>
      </c>
      <c r="L55" s="4">
        <f>GRD!E60</f>
        <v>0</v>
      </c>
      <c r="M55" s="4">
        <f>GRD!F60</f>
        <v>0</v>
      </c>
      <c r="N55" s="4">
        <f>GRD!G60</f>
        <v>0</v>
      </c>
      <c r="O55" s="4">
        <f>GRD!H60</f>
        <v>0</v>
      </c>
      <c r="P55" s="4">
        <f>GRD!I60</f>
        <v>0</v>
      </c>
      <c r="Q55" s="4">
        <f>GRD!J60</f>
        <v>0</v>
      </c>
      <c r="R55" s="4">
        <f>GRD!K60</f>
        <v>0</v>
      </c>
      <c r="S55" s="4">
        <f>GRD!L60</f>
        <v>0</v>
      </c>
      <c r="T55" s="4">
        <f>GRD!M60</f>
        <v>0</v>
      </c>
      <c r="U55" s="4">
        <f>GRD!N60</f>
        <v>0</v>
      </c>
      <c r="V55" s="4">
        <f>GRD!O60</f>
        <v>0</v>
      </c>
    </row>
    <row r="56" spans="1:22">
      <c r="A56" s="3">
        <v>56</v>
      </c>
      <c r="B56" s="4">
        <f>STD!D59</f>
        <v>0</v>
      </c>
      <c r="C56" s="4">
        <f>STD!E59</f>
        <v>0</v>
      </c>
      <c r="D56" s="4">
        <f>STD!A59</f>
        <v>0</v>
      </c>
      <c r="E56" s="4">
        <f>STD!C59</f>
        <v>0</v>
      </c>
      <c r="F56" s="4">
        <f>STD!B59</f>
        <v>0</v>
      </c>
      <c r="G56" s="4">
        <f>STD!F59</f>
        <v>0</v>
      </c>
      <c r="H56" s="4">
        <f>STD!G59</f>
        <v>0</v>
      </c>
      <c r="I56" s="4">
        <f>STD!H59</f>
        <v>0</v>
      </c>
      <c r="J56" s="4">
        <f>GRD!C61</f>
        <v>0</v>
      </c>
      <c r="K56" s="4">
        <f>GRD!D61</f>
        <v>0</v>
      </c>
      <c r="L56" s="4">
        <f>GRD!E61</f>
        <v>0</v>
      </c>
      <c r="M56" s="4">
        <f>GRD!F61</f>
        <v>0</v>
      </c>
      <c r="N56" s="4">
        <f>GRD!G61</f>
        <v>0</v>
      </c>
      <c r="O56" s="4">
        <f>GRD!H61</f>
        <v>0</v>
      </c>
      <c r="P56" s="4">
        <f>GRD!I61</f>
        <v>0</v>
      </c>
      <c r="Q56" s="4">
        <f>GRD!J61</f>
        <v>0</v>
      </c>
      <c r="R56" s="4">
        <f>GRD!K61</f>
        <v>0</v>
      </c>
      <c r="S56" s="4">
        <f>GRD!L61</f>
        <v>0</v>
      </c>
      <c r="T56" s="4">
        <f>GRD!M61</f>
        <v>0</v>
      </c>
      <c r="U56" s="4">
        <f>GRD!N61</f>
        <v>0</v>
      </c>
      <c r="V56" s="4">
        <f>GRD!O61</f>
        <v>0</v>
      </c>
    </row>
    <row r="57" spans="1:22">
      <c r="A57" s="3">
        <v>57</v>
      </c>
      <c r="B57" s="4">
        <f>STD!D60</f>
        <v>0</v>
      </c>
      <c r="C57" s="4">
        <f>STD!E60</f>
        <v>0</v>
      </c>
      <c r="D57" s="4">
        <f>STD!A60</f>
        <v>0</v>
      </c>
      <c r="E57" s="4">
        <f>STD!C60</f>
        <v>0</v>
      </c>
      <c r="F57" s="4">
        <f>STD!B60</f>
        <v>0</v>
      </c>
      <c r="G57" s="4">
        <f>STD!F60</f>
        <v>0</v>
      </c>
      <c r="H57" s="4">
        <f>STD!G60</f>
        <v>0</v>
      </c>
      <c r="I57" s="4">
        <f>STD!H60</f>
        <v>0</v>
      </c>
      <c r="J57" s="4">
        <f>GRD!C62</f>
        <v>0</v>
      </c>
      <c r="K57" s="4">
        <f>GRD!D62</f>
        <v>0</v>
      </c>
      <c r="L57" s="4">
        <f>GRD!E62</f>
        <v>0</v>
      </c>
      <c r="M57" s="4">
        <f>GRD!F62</f>
        <v>0</v>
      </c>
      <c r="N57" s="4">
        <f>GRD!G62</f>
        <v>0</v>
      </c>
      <c r="O57" s="4">
        <f>GRD!H62</f>
        <v>0</v>
      </c>
      <c r="P57" s="4">
        <f>GRD!I62</f>
        <v>0</v>
      </c>
      <c r="Q57" s="4">
        <f>GRD!J62</f>
        <v>0</v>
      </c>
      <c r="R57" s="4">
        <f>GRD!K62</f>
        <v>0</v>
      </c>
      <c r="S57" s="4">
        <f>GRD!L62</f>
        <v>0</v>
      </c>
      <c r="T57" s="4">
        <f>GRD!M62</f>
        <v>0</v>
      </c>
      <c r="U57" s="4">
        <f>GRD!N62</f>
        <v>0</v>
      </c>
      <c r="V57" s="4">
        <f>GRD!O62</f>
        <v>0</v>
      </c>
    </row>
    <row r="58" spans="1:22">
      <c r="A58" s="3">
        <v>58</v>
      </c>
      <c r="B58" s="4">
        <f>STD!D61</f>
        <v>0</v>
      </c>
      <c r="C58" s="4">
        <f>STD!E61</f>
        <v>0</v>
      </c>
      <c r="D58" s="4">
        <f>STD!A61</f>
        <v>0</v>
      </c>
      <c r="E58" s="4">
        <f>STD!C61</f>
        <v>0</v>
      </c>
      <c r="F58" s="4">
        <f>STD!B61</f>
        <v>0</v>
      </c>
      <c r="G58" s="4">
        <f>STD!F61</f>
        <v>0</v>
      </c>
      <c r="H58" s="4">
        <f>STD!G61</f>
        <v>0</v>
      </c>
      <c r="I58" s="4">
        <f>STD!H61</f>
        <v>0</v>
      </c>
      <c r="J58" s="4">
        <f>GRD!C63</f>
        <v>0</v>
      </c>
      <c r="K58" s="4">
        <f>GRD!D63</f>
        <v>0</v>
      </c>
      <c r="L58" s="4">
        <f>GRD!E63</f>
        <v>0</v>
      </c>
      <c r="M58" s="4">
        <f>GRD!F63</f>
        <v>0</v>
      </c>
      <c r="N58" s="4">
        <f>GRD!G63</f>
        <v>0</v>
      </c>
      <c r="O58" s="4">
        <f>GRD!H63</f>
        <v>0</v>
      </c>
      <c r="P58" s="4">
        <f>GRD!I63</f>
        <v>0</v>
      </c>
      <c r="Q58" s="4">
        <f>GRD!J63</f>
        <v>0</v>
      </c>
      <c r="R58" s="4">
        <f>GRD!K63</f>
        <v>0</v>
      </c>
      <c r="S58" s="4">
        <f>GRD!L63</f>
        <v>0</v>
      </c>
      <c r="T58" s="4">
        <f>GRD!M63</f>
        <v>0</v>
      </c>
      <c r="U58" s="4">
        <f>GRD!N63</f>
        <v>0</v>
      </c>
      <c r="V58" s="4">
        <f>GRD!O63</f>
        <v>0</v>
      </c>
    </row>
    <row r="59" spans="1:22">
      <c r="A59" s="3">
        <v>59</v>
      </c>
      <c r="B59" s="4">
        <f>STD!D62</f>
        <v>0</v>
      </c>
      <c r="C59" s="4">
        <f>STD!E62</f>
        <v>0</v>
      </c>
      <c r="D59" s="4">
        <f>STD!A62</f>
        <v>0</v>
      </c>
      <c r="E59" s="4">
        <f>STD!C62</f>
        <v>0</v>
      </c>
      <c r="F59" s="4">
        <f>STD!B62</f>
        <v>0</v>
      </c>
      <c r="G59" s="4">
        <f>STD!F62</f>
        <v>0</v>
      </c>
      <c r="H59" s="4">
        <f>STD!G62</f>
        <v>0</v>
      </c>
      <c r="I59" s="4">
        <f>STD!H62</f>
        <v>0</v>
      </c>
      <c r="J59" s="4">
        <f>GRD!C64</f>
        <v>0</v>
      </c>
      <c r="K59" s="4">
        <f>GRD!D64</f>
        <v>0</v>
      </c>
      <c r="L59" s="4">
        <f>GRD!E64</f>
        <v>0</v>
      </c>
      <c r="M59" s="4">
        <f>GRD!F64</f>
        <v>0</v>
      </c>
      <c r="N59" s="4">
        <f>GRD!G64</f>
        <v>0</v>
      </c>
      <c r="O59" s="4">
        <f>GRD!H64</f>
        <v>0</v>
      </c>
      <c r="P59" s="4">
        <f>GRD!I64</f>
        <v>0</v>
      </c>
      <c r="Q59" s="4">
        <f>GRD!J64</f>
        <v>0</v>
      </c>
      <c r="R59" s="4">
        <f>GRD!K64</f>
        <v>0</v>
      </c>
      <c r="S59" s="4">
        <f>GRD!L64</f>
        <v>0</v>
      </c>
      <c r="T59" s="4">
        <f>GRD!M64</f>
        <v>0</v>
      </c>
      <c r="U59" s="4">
        <f>GRD!N64</f>
        <v>0</v>
      </c>
      <c r="V59" s="4">
        <f>GRD!O64</f>
        <v>0</v>
      </c>
    </row>
    <row r="60" spans="1:22">
      <c r="A60" s="3">
        <v>60</v>
      </c>
      <c r="B60" s="4">
        <f>STD!D63</f>
        <v>0</v>
      </c>
      <c r="C60" s="4">
        <f>STD!E63</f>
        <v>0</v>
      </c>
      <c r="D60" s="4">
        <f>STD!A63</f>
        <v>0</v>
      </c>
      <c r="E60" s="4">
        <f>STD!C63</f>
        <v>0</v>
      </c>
      <c r="F60" s="4">
        <f>STD!B63</f>
        <v>0</v>
      </c>
      <c r="G60" s="4">
        <f>STD!F63</f>
        <v>0</v>
      </c>
      <c r="H60" s="4">
        <f>STD!G63</f>
        <v>0</v>
      </c>
      <c r="I60" s="4">
        <f>STD!H63</f>
        <v>0</v>
      </c>
      <c r="J60" s="4">
        <f>GRD!C65</f>
        <v>0</v>
      </c>
      <c r="K60" s="4">
        <f>GRD!D65</f>
        <v>0</v>
      </c>
      <c r="L60" s="4">
        <f>GRD!E65</f>
        <v>0</v>
      </c>
      <c r="M60" s="4">
        <f>GRD!F65</f>
        <v>0</v>
      </c>
      <c r="N60" s="4">
        <f>GRD!G65</f>
        <v>0</v>
      </c>
      <c r="O60" s="4">
        <f>GRD!H65</f>
        <v>0</v>
      </c>
      <c r="P60" s="4">
        <f>GRD!I65</f>
        <v>0</v>
      </c>
      <c r="Q60" s="4">
        <f>GRD!J65</f>
        <v>0</v>
      </c>
      <c r="R60" s="4">
        <f>GRD!K65</f>
        <v>0</v>
      </c>
      <c r="S60" s="4">
        <f>GRD!L65</f>
        <v>0</v>
      </c>
      <c r="T60" s="4">
        <f>GRD!M65</f>
        <v>0</v>
      </c>
      <c r="U60" s="4">
        <f>GRD!N65</f>
        <v>0</v>
      </c>
      <c r="V60" s="4">
        <f>GRD!O65</f>
        <v>0</v>
      </c>
    </row>
    <row r="61" spans="1:22">
      <c r="A61" s="3">
        <v>61</v>
      </c>
      <c r="B61" s="4">
        <f>STD!D64</f>
        <v>0</v>
      </c>
      <c r="C61" s="4">
        <f>STD!E64</f>
        <v>0</v>
      </c>
      <c r="D61" s="4">
        <f>STD!A64</f>
        <v>0</v>
      </c>
      <c r="E61" s="4">
        <f>STD!C64</f>
        <v>0</v>
      </c>
      <c r="F61" s="4">
        <f>STD!B64</f>
        <v>0</v>
      </c>
      <c r="G61" s="4">
        <f>STD!F64</f>
        <v>0</v>
      </c>
      <c r="H61" s="4">
        <f>STD!G64</f>
        <v>0</v>
      </c>
      <c r="I61" s="4">
        <f>STD!H64</f>
        <v>0</v>
      </c>
      <c r="J61" s="4">
        <f>GRD!C66</f>
        <v>0</v>
      </c>
      <c r="K61" s="4">
        <f>GRD!D66</f>
        <v>0</v>
      </c>
      <c r="L61" s="4">
        <f>GRD!E66</f>
        <v>0</v>
      </c>
      <c r="M61" s="4">
        <f>GRD!F66</f>
        <v>0</v>
      </c>
      <c r="N61" s="4">
        <f>GRD!G66</f>
        <v>0</v>
      </c>
      <c r="O61" s="4">
        <f>GRD!H66</f>
        <v>0</v>
      </c>
      <c r="P61" s="4">
        <f>GRD!I66</f>
        <v>0</v>
      </c>
      <c r="Q61" s="4">
        <f>GRD!J66</f>
        <v>0</v>
      </c>
      <c r="R61" s="4">
        <f>GRD!K66</f>
        <v>0</v>
      </c>
      <c r="S61" s="4">
        <f>GRD!L66</f>
        <v>0</v>
      </c>
      <c r="T61" s="4">
        <f>GRD!M66</f>
        <v>0</v>
      </c>
      <c r="U61" s="4">
        <f>GRD!N66</f>
        <v>0</v>
      </c>
      <c r="V61" s="4">
        <f>GRD!O66</f>
        <v>0</v>
      </c>
    </row>
    <row r="62" spans="1:22">
      <c r="A62" s="3">
        <v>62</v>
      </c>
      <c r="B62" s="4">
        <f>STD!D65</f>
        <v>0</v>
      </c>
      <c r="C62" s="4">
        <f>STD!E65</f>
        <v>0</v>
      </c>
      <c r="D62" s="4">
        <f>STD!A65</f>
        <v>0</v>
      </c>
      <c r="E62" s="4">
        <f>STD!C65</f>
        <v>0</v>
      </c>
      <c r="F62" s="4">
        <f>STD!B65</f>
        <v>0</v>
      </c>
      <c r="G62" s="4">
        <f>STD!F65</f>
        <v>0</v>
      </c>
      <c r="H62" s="4">
        <f>STD!G65</f>
        <v>0</v>
      </c>
      <c r="I62" s="4">
        <f>STD!H65</f>
        <v>0</v>
      </c>
      <c r="J62" s="4">
        <f>GRD!C67</f>
        <v>0</v>
      </c>
      <c r="K62" s="4">
        <f>GRD!D67</f>
        <v>0</v>
      </c>
      <c r="L62" s="4">
        <f>GRD!E67</f>
        <v>0</v>
      </c>
      <c r="M62" s="4">
        <f>GRD!F67</f>
        <v>0</v>
      </c>
      <c r="N62" s="4">
        <f>GRD!G67</f>
        <v>0</v>
      </c>
      <c r="O62" s="4">
        <f>GRD!H67</f>
        <v>0</v>
      </c>
      <c r="P62" s="4">
        <f>GRD!I67</f>
        <v>0</v>
      </c>
      <c r="Q62" s="4">
        <f>GRD!J67</f>
        <v>0</v>
      </c>
      <c r="R62" s="4">
        <f>GRD!K67</f>
        <v>0</v>
      </c>
      <c r="S62" s="4">
        <f>GRD!L67</f>
        <v>0</v>
      </c>
      <c r="T62" s="4">
        <f>GRD!M67</f>
        <v>0</v>
      </c>
      <c r="U62" s="4">
        <f>GRD!N67</f>
        <v>0</v>
      </c>
      <c r="V62" s="4">
        <f>GRD!O67</f>
        <v>0</v>
      </c>
    </row>
    <row r="63" spans="1:22">
      <c r="A63" s="3">
        <v>63</v>
      </c>
      <c r="B63" s="4">
        <f>STD!D66</f>
        <v>0</v>
      </c>
      <c r="C63" s="4">
        <f>STD!E66</f>
        <v>0</v>
      </c>
      <c r="D63" s="4">
        <f>STD!A66</f>
        <v>0</v>
      </c>
      <c r="E63" s="4">
        <f>STD!C66</f>
        <v>0</v>
      </c>
      <c r="F63" s="4">
        <f>STD!B66</f>
        <v>0</v>
      </c>
      <c r="G63" s="4">
        <f>STD!F66</f>
        <v>0</v>
      </c>
      <c r="H63" s="4">
        <f>STD!G66</f>
        <v>0</v>
      </c>
      <c r="I63" s="4">
        <f>STD!H66</f>
        <v>0</v>
      </c>
      <c r="J63" s="4">
        <f>GRD!C68</f>
        <v>0</v>
      </c>
      <c r="K63" s="4">
        <f>GRD!D68</f>
        <v>0</v>
      </c>
      <c r="L63" s="4">
        <f>GRD!E68</f>
        <v>0</v>
      </c>
      <c r="M63" s="4">
        <f>GRD!F68</f>
        <v>0</v>
      </c>
      <c r="N63" s="4">
        <f>GRD!G68</f>
        <v>0</v>
      </c>
      <c r="O63" s="4">
        <f>GRD!H68</f>
        <v>0</v>
      </c>
      <c r="P63" s="4">
        <f>GRD!I68</f>
        <v>0</v>
      </c>
      <c r="Q63" s="4">
        <f>GRD!J68</f>
        <v>0</v>
      </c>
      <c r="R63" s="4">
        <f>GRD!K68</f>
        <v>0</v>
      </c>
      <c r="S63" s="4">
        <f>GRD!L68</f>
        <v>0</v>
      </c>
      <c r="T63" s="4">
        <f>GRD!M68</f>
        <v>0</v>
      </c>
      <c r="U63" s="4">
        <f>GRD!N68</f>
        <v>0</v>
      </c>
      <c r="V63" s="4">
        <f>GRD!O68</f>
        <v>0</v>
      </c>
    </row>
    <row r="64" spans="1:22">
      <c r="A64" s="3">
        <v>64</v>
      </c>
      <c r="B64" s="4">
        <f>STD!D67</f>
        <v>0</v>
      </c>
      <c r="C64" s="4">
        <f>STD!E67</f>
        <v>0</v>
      </c>
      <c r="D64" s="4">
        <f>STD!A67</f>
        <v>0</v>
      </c>
      <c r="E64" s="4">
        <f>STD!C67</f>
        <v>0</v>
      </c>
      <c r="F64" s="4">
        <f>STD!B67</f>
        <v>0</v>
      </c>
      <c r="G64" s="4">
        <f>STD!F67</f>
        <v>0</v>
      </c>
      <c r="H64" s="4">
        <f>STD!G67</f>
        <v>0</v>
      </c>
      <c r="I64" s="4">
        <f>STD!H67</f>
        <v>0</v>
      </c>
      <c r="J64" s="4">
        <f>GRD!C69</f>
        <v>0</v>
      </c>
      <c r="K64" s="4">
        <f>GRD!D69</f>
        <v>0</v>
      </c>
      <c r="L64" s="4">
        <f>GRD!E69</f>
        <v>0</v>
      </c>
      <c r="M64" s="4">
        <f>GRD!F69</f>
        <v>0</v>
      </c>
      <c r="N64" s="4">
        <f>GRD!G69</f>
        <v>0</v>
      </c>
      <c r="O64" s="4">
        <f>GRD!H69</f>
        <v>0</v>
      </c>
      <c r="P64" s="4">
        <f>GRD!I69</f>
        <v>0</v>
      </c>
      <c r="Q64" s="4">
        <f>GRD!J69</f>
        <v>0</v>
      </c>
      <c r="R64" s="4">
        <f>GRD!K69</f>
        <v>0</v>
      </c>
      <c r="S64" s="4">
        <f>GRD!L69</f>
        <v>0</v>
      </c>
      <c r="T64" s="4">
        <f>GRD!M69</f>
        <v>0</v>
      </c>
      <c r="U64" s="4">
        <f>GRD!N69</f>
        <v>0</v>
      </c>
      <c r="V64" s="4">
        <f>GRD!O69</f>
        <v>0</v>
      </c>
    </row>
    <row r="65" spans="1:22">
      <c r="A65" s="3">
        <v>65</v>
      </c>
      <c r="B65" s="4">
        <f>STD!D68</f>
        <v>0</v>
      </c>
      <c r="C65" s="4">
        <f>STD!E68</f>
        <v>0</v>
      </c>
      <c r="D65" s="4">
        <f>STD!A68</f>
        <v>0</v>
      </c>
      <c r="E65" s="4">
        <f>STD!C68</f>
        <v>0</v>
      </c>
      <c r="F65" s="4">
        <f>STD!B68</f>
        <v>0</v>
      </c>
      <c r="G65" s="4">
        <f>STD!F68</f>
        <v>0</v>
      </c>
      <c r="H65" s="4">
        <f>STD!G68</f>
        <v>0</v>
      </c>
      <c r="I65" s="4">
        <f>STD!H68</f>
        <v>0</v>
      </c>
      <c r="J65" s="4">
        <f>GRD!C70</f>
        <v>0</v>
      </c>
      <c r="K65" s="4">
        <f>GRD!D70</f>
        <v>0</v>
      </c>
      <c r="L65" s="4">
        <f>GRD!E70</f>
        <v>0</v>
      </c>
      <c r="M65" s="4">
        <f>GRD!F70</f>
        <v>0</v>
      </c>
      <c r="N65" s="4">
        <f>GRD!G70</f>
        <v>0</v>
      </c>
      <c r="O65" s="4">
        <f>GRD!H70</f>
        <v>0</v>
      </c>
      <c r="P65" s="4">
        <f>GRD!I70</f>
        <v>0</v>
      </c>
      <c r="Q65" s="4">
        <f>GRD!J70</f>
        <v>0</v>
      </c>
      <c r="R65" s="4">
        <f>GRD!K70</f>
        <v>0</v>
      </c>
      <c r="S65" s="4">
        <f>GRD!L70</f>
        <v>0</v>
      </c>
      <c r="T65" s="4">
        <f>GRD!M70</f>
        <v>0</v>
      </c>
      <c r="U65" s="4">
        <f>GRD!N70</f>
        <v>0</v>
      </c>
      <c r="V65" s="4">
        <f>GRD!O70</f>
        <v>0</v>
      </c>
    </row>
    <row r="66" spans="1:22">
      <c r="A66" s="3">
        <v>66</v>
      </c>
      <c r="B66" s="4">
        <f>STD!D69</f>
        <v>0</v>
      </c>
      <c r="C66" s="4">
        <f>STD!E69</f>
        <v>0</v>
      </c>
      <c r="D66" s="4">
        <f>STD!A69</f>
        <v>0</v>
      </c>
      <c r="E66" s="4">
        <f>STD!C69</f>
        <v>0</v>
      </c>
      <c r="F66" s="4">
        <f>STD!B69</f>
        <v>0</v>
      </c>
      <c r="G66" s="4">
        <f>STD!F69</f>
        <v>0</v>
      </c>
      <c r="H66" s="4">
        <f>STD!G69</f>
        <v>0</v>
      </c>
      <c r="I66" s="4">
        <f>STD!H69</f>
        <v>0</v>
      </c>
      <c r="J66" s="4">
        <f>GRD!C71</f>
        <v>0</v>
      </c>
      <c r="K66" s="4">
        <f>GRD!D71</f>
        <v>0</v>
      </c>
      <c r="L66" s="4">
        <f>GRD!E71</f>
        <v>0</v>
      </c>
      <c r="M66" s="4">
        <f>GRD!F71</f>
        <v>0</v>
      </c>
      <c r="N66" s="4">
        <f>GRD!G71</f>
        <v>0</v>
      </c>
      <c r="O66" s="4">
        <f>GRD!H71</f>
        <v>0</v>
      </c>
      <c r="P66" s="4">
        <f>GRD!I71</f>
        <v>0</v>
      </c>
      <c r="Q66" s="4">
        <f>GRD!J71</f>
        <v>0</v>
      </c>
      <c r="R66" s="4">
        <f>GRD!K71</f>
        <v>0</v>
      </c>
      <c r="S66" s="4">
        <f>GRD!L71</f>
        <v>0</v>
      </c>
      <c r="T66" s="4">
        <f>GRD!M71</f>
        <v>0</v>
      </c>
      <c r="U66" s="4">
        <f>GRD!N71</f>
        <v>0</v>
      </c>
      <c r="V66" s="4">
        <f>GRD!O71</f>
        <v>0</v>
      </c>
    </row>
    <row r="67" spans="1:22">
      <c r="A67" s="3">
        <v>67</v>
      </c>
      <c r="B67" s="4">
        <f>STD!D70</f>
        <v>0</v>
      </c>
      <c r="C67" s="4">
        <f>STD!E70</f>
        <v>0</v>
      </c>
      <c r="D67" s="4">
        <f>STD!A70</f>
        <v>0</v>
      </c>
      <c r="E67" s="4">
        <f>STD!C70</f>
        <v>0</v>
      </c>
      <c r="F67" s="4">
        <f>STD!B70</f>
        <v>0</v>
      </c>
      <c r="G67" s="4">
        <f>STD!F70</f>
        <v>0</v>
      </c>
      <c r="H67" s="4">
        <f>STD!G70</f>
        <v>0</v>
      </c>
      <c r="I67" s="4">
        <f>STD!H70</f>
        <v>0</v>
      </c>
      <c r="J67" s="4">
        <f>GRD!C72</f>
        <v>0</v>
      </c>
      <c r="K67" s="4">
        <f>GRD!D72</f>
        <v>0</v>
      </c>
      <c r="L67" s="4">
        <f>GRD!E72</f>
        <v>0</v>
      </c>
      <c r="M67" s="4">
        <f>GRD!F72</f>
        <v>0</v>
      </c>
      <c r="N67" s="4">
        <f>GRD!G72</f>
        <v>0</v>
      </c>
      <c r="O67" s="4">
        <f>GRD!H72</f>
        <v>0</v>
      </c>
      <c r="P67" s="4">
        <f>GRD!I72</f>
        <v>0</v>
      </c>
      <c r="Q67" s="4">
        <f>GRD!J72</f>
        <v>0</v>
      </c>
      <c r="R67" s="4">
        <f>GRD!K72</f>
        <v>0</v>
      </c>
      <c r="S67" s="4">
        <f>GRD!L72</f>
        <v>0</v>
      </c>
      <c r="T67" s="4">
        <f>GRD!M72</f>
        <v>0</v>
      </c>
      <c r="U67" s="4">
        <f>GRD!N72</f>
        <v>0</v>
      </c>
      <c r="V67" s="4">
        <f>GRD!O72</f>
        <v>0</v>
      </c>
    </row>
    <row r="68" spans="1:22">
      <c r="A68" s="3">
        <v>68</v>
      </c>
      <c r="B68" s="4">
        <f>STD!D71</f>
        <v>0</v>
      </c>
      <c r="C68" s="4">
        <f>STD!E71</f>
        <v>0</v>
      </c>
      <c r="D68" s="4">
        <f>STD!A71</f>
        <v>0</v>
      </c>
      <c r="E68" s="4">
        <f>STD!C71</f>
        <v>0</v>
      </c>
      <c r="F68" s="4">
        <f>STD!B71</f>
        <v>0</v>
      </c>
      <c r="G68" s="4">
        <f>STD!F71</f>
        <v>0</v>
      </c>
      <c r="H68" s="4">
        <f>STD!G71</f>
        <v>0</v>
      </c>
      <c r="I68" s="4">
        <f>STD!H71</f>
        <v>0</v>
      </c>
      <c r="J68" s="4">
        <f>GRD!C73</f>
        <v>0</v>
      </c>
      <c r="K68" s="4">
        <f>GRD!D73</f>
        <v>0</v>
      </c>
      <c r="L68" s="4">
        <f>GRD!E73</f>
        <v>0</v>
      </c>
      <c r="M68" s="4">
        <f>GRD!F73</f>
        <v>0</v>
      </c>
      <c r="N68" s="4">
        <f>GRD!G73</f>
        <v>0</v>
      </c>
      <c r="O68" s="4">
        <f>GRD!H73</f>
        <v>0</v>
      </c>
      <c r="P68" s="4">
        <f>GRD!I73</f>
        <v>0</v>
      </c>
      <c r="Q68" s="4">
        <f>GRD!J73</f>
        <v>0</v>
      </c>
      <c r="R68" s="4">
        <f>GRD!K73</f>
        <v>0</v>
      </c>
      <c r="S68" s="4">
        <f>GRD!L73</f>
        <v>0</v>
      </c>
      <c r="T68" s="4">
        <f>GRD!M73</f>
        <v>0</v>
      </c>
      <c r="U68" s="4">
        <f>GRD!N73</f>
        <v>0</v>
      </c>
      <c r="V68" s="4">
        <f>GRD!O73</f>
        <v>0</v>
      </c>
    </row>
    <row r="69" spans="1:22">
      <c r="A69" s="3">
        <v>69</v>
      </c>
      <c r="B69" s="4">
        <f>STD!D72</f>
        <v>0</v>
      </c>
      <c r="C69" s="4">
        <f>STD!E72</f>
        <v>0</v>
      </c>
      <c r="D69" s="4">
        <f>STD!A72</f>
        <v>0</v>
      </c>
      <c r="E69" s="4">
        <f>STD!C72</f>
        <v>0</v>
      </c>
      <c r="F69" s="4">
        <f>STD!B72</f>
        <v>0</v>
      </c>
      <c r="G69" s="4">
        <f>STD!F72</f>
        <v>0</v>
      </c>
      <c r="H69" s="4">
        <f>STD!G72</f>
        <v>0</v>
      </c>
      <c r="I69" s="4">
        <f>STD!H72</f>
        <v>0</v>
      </c>
      <c r="J69" s="4">
        <f>GRD!C74</f>
        <v>0</v>
      </c>
      <c r="K69" s="4">
        <f>GRD!D74</f>
        <v>0</v>
      </c>
      <c r="L69" s="4">
        <f>GRD!E74</f>
        <v>0</v>
      </c>
      <c r="M69" s="4">
        <f>GRD!F74</f>
        <v>0</v>
      </c>
      <c r="N69" s="4">
        <f>GRD!G74</f>
        <v>0</v>
      </c>
      <c r="O69" s="4">
        <f>GRD!H74</f>
        <v>0</v>
      </c>
      <c r="P69" s="4">
        <f>GRD!I74</f>
        <v>0</v>
      </c>
      <c r="Q69" s="4">
        <f>GRD!J74</f>
        <v>0</v>
      </c>
      <c r="R69" s="4">
        <f>GRD!K74</f>
        <v>0</v>
      </c>
      <c r="S69" s="4">
        <f>GRD!L74</f>
        <v>0</v>
      </c>
      <c r="T69" s="4">
        <f>GRD!M74</f>
        <v>0</v>
      </c>
      <c r="U69" s="4">
        <f>GRD!N74</f>
        <v>0</v>
      </c>
      <c r="V69" s="4">
        <f>GRD!O74</f>
        <v>0</v>
      </c>
    </row>
    <row r="70" spans="1:22">
      <c r="A70" s="3">
        <v>70</v>
      </c>
      <c r="B70" s="4">
        <f>STD!D73</f>
        <v>0</v>
      </c>
      <c r="C70" s="4">
        <f>STD!E73</f>
        <v>0</v>
      </c>
      <c r="D70" s="4">
        <f>STD!A73</f>
        <v>0</v>
      </c>
      <c r="E70" s="4">
        <f>STD!C73</f>
        <v>0</v>
      </c>
      <c r="F70" s="4">
        <f>STD!B73</f>
        <v>0</v>
      </c>
      <c r="G70" s="4">
        <f>STD!F73</f>
        <v>0</v>
      </c>
      <c r="H70" s="4">
        <f>STD!G73</f>
        <v>0</v>
      </c>
      <c r="I70" s="4">
        <f>STD!H73</f>
        <v>0</v>
      </c>
      <c r="J70" s="4">
        <f>GRD!C75</f>
        <v>0</v>
      </c>
      <c r="K70" s="4">
        <f>GRD!D75</f>
        <v>0</v>
      </c>
      <c r="L70" s="4">
        <f>GRD!E75</f>
        <v>0</v>
      </c>
      <c r="M70" s="4">
        <f>GRD!F75</f>
        <v>0</v>
      </c>
      <c r="N70" s="4">
        <f>GRD!G75</f>
        <v>0</v>
      </c>
      <c r="O70" s="4">
        <f>GRD!H75</f>
        <v>0</v>
      </c>
      <c r="P70" s="4">
        <f>GRD!I75</f>
        <v>0</v>
      </c>
      <c r="Q70" s="4">
        <f>GRD!J75</f>
        <v>0</v>
      </c>
      <c r="R70" s="4">
        <f>GRD!K75</f>
        <v>0</v>
      </c>
      <c r="S70" s="4">
        <f>GRD!L75</f>
        <v>0</v>
      </c>
      <c r="T70" s="4">
        <f>GRD!M75</f>
        <v>0</v>
      </c>
      <c r="U70" s="4">
        <f>GRD!N75</f>
        <v>0</v>
      </c>
      <c r="V70" s="4">
        <f>GRD!O75</f>
        <v>0</v>
      </c>
    </row>
    <row r="71" spans="1:22">
      <c r="A71" s="3">
        <v>71</v>
      </c>
      <c r="B71" s="4">
        <f>STD!D74</f>
        <v>0</v>
      </c>
      <c r="C71" s="4">
        <f>STD!E74</f>
        <v>0</v>
      </c>
      <c r="D71" s="4">
        <f>STD!A74</f>
        <v>0</v>
      </c>
      <c r="E71" s="4">
        <f>STD!C74</f>
        <v>0</v>
      </c>
      <c r="F71" s="4">
        <f>STD!B74</f>
        <v>0</v>
      </c>
      <c r="G71" s="4">
        <f>STD!F74</f>
        <v>0</v>
      </c>
      <c r="H71" s="4">
        <f>STD!G74</f>
        <v>0</v>
      </c>
      <c r="I71" s="4">
        <f>STD!H74</f>
        <v>0</v>
      </c>
      <c r="J71" s="4">
        <f>GRD!C76</f>
        <v>0</v>
      </c>
      <c r="K71" s="4">
        <f>GRD!D76</f>
        <v>0</v>
      </c>
      <c r="L71" s="4">
        <f>GRD!E76</f>
        <v>0</v>
      </c>
      <c r="M71" s="4">
        <f>GRD!F76</f>
        <v>0</v>
      </c>
      <c r="N71" s="4">
        <f>GRD!G76</f>
        <v>0</v>
      </c>
      <c r="O71" s="4">
        <f>GRD!H76</f>
        <v>0</v>
      </c>
      <c r="P71" s="4">
        <f>GRD!I76</f>
        <v>0</v>
      </c>
      <c r="Q71" s="4">
        <f>GRD!J76</f>
        <v>0</v>
      </c>
      <c r="R71" s="4">
        <f>GRD!K76</f>
        <v>0</v>
      </c>
      <c r="S71" s="4">
        <f>GRD!L76</f>
        <v>0</v>
      </c>
      <c r="T71" s="4">
        <f>GRD!M76</f>
        <v>0</v>
      </c>
      <c r="U71" s="4">
        <f>GRD!N76</f>
        <v>0</v>
      </c>
      <c r="V71" s="4">
        <f>GRD!O76</f>
        <v>0</v>
      </c>
    </row>
    <row r="72" spans="1:22">
      <c r="A72" s="3">
        <v>72</v>
      </c>
      <c r="B72" s="4">
        <f>STD!D75</f>
        <v>0</v>
      </c>
      <c r="C72" s="4">
        <f>STD!E75</f>
        <v>0</v>
      </c>
      <c r="D72" s="4">
        <f>STD!A75</f>
        <v>0</v>
      </c>
      <c r="E72" s="4">
        <f>STD!C75</f>
        <v>0</v>
      </c>
      <c r="F72" s="4">
        <f>STD!B75</f>
        <v>0</v>
      </c>
      <c r="G72" s="4">
        <f>STD!F75</f>
        <v>0</v>
      </c>
      <c r="H72" s="4">
        <f>STD!G75</f>
        <v>0</v>
      </c>
      <c r="I72" s="4">
        <f>STD!H75</f>
        <v>0</v>
      </c>
      <c r="J72" s="4">
        <f>GRD!C77</f>
        <v>0</v>
      </c>
      <c r="K72" s="4">
        <f>GRD!D77</f>
        <v>0</v>
      </c>
      <c r="L72" s="4">
        <f>GRD!E77</f>
        <v>0</v>
      </c>
      <c r="M72" s="4">
        <f>GRD!F77</f>
        <v>0</v>
      </c>
      <c r="N72" s="4">
        <f>GRD!G77</f>
        <v>0</v>
      </c>
      <c r="O72" s="4">
        <f>GRD!H77</f>
        <v>0</v>
      </c>
      <c r="P72" s="4">
        <f>GRD!I77</f>
        <v>0</v>
      </c>
      <c r="Q72" s="4">
        <f>GRD!J77</f>
        <v>0</v>
      </c>
      <c r="R72" s="4">
        <f>GRD!K77</f>
        <v>0</v>
      </c>
      <c r="S72" s="4">
        <f>GRD!L77</f>
        <v>0</v>
      </c>
      <c r="T72" s="4">
        <f>GRD!M77</f>
        <v>0</v>
      </c>
      <c r="U72" s="4">
        <f>GRD!N77</f>
        <v>0</v>
      </c>
      <c r="V72" s="4">
        <f>GRD!O77</f>
        <v>0</v>
      </c>
    </row>
    <row r="73" spans="1:22">
      <c r="A73" s="3">
        <v>73</v>
      </c>
      <c r="B73" s="4">
        <f>STD!D76</f>
        <v>0</v>
      </c>
      <c r="C73" s="4">
        <f>STD!E76</f>
        <v>0</v>
      </c>
      <c r="D73" s="4">
        <f>STD!A76</f>
        <v>0</v>
      </c>
      <c r="E73" s="4">
        <f>STD!C76</f>
        <v>0</v>
      </c>
      <c r="F73" s="4">
        <f>STD!B76</f>
        <v>0</v>
      </c>
      <c r="G73" s="4">
        <f>STD!F76</f>
        <v>0</v>
      </c>
      <c r="H73" s="4">
        <f>STD!G76</f>
        <v>0</v>
      </c>
      <c r="I73" s="4">
        <f>STD!H76</f>
        <v>0</v>
      </c>
      <c r="J73" s="4">
        <f>GRD!C78</f>
        <v>0</v>
      </c>
      <c r="K73" s="4">
        <f>GRD!D78</f>
        <v>0</v>
      </c>
      <c r="L73" s="4">
        <f>GRD!E78</f>
        <v>0</v>
      </c>
      <c r="M73" s="4">
        <f>GRD!F78</f>
        <v>0</v>
      </c>
      <c r="N73" s="4">
        <f>GRD!G78</f>
        <v>0</v>
      </c>
      <c r="O73" s="4">
        <f>GRD!H78</f>
        <v>0</v>
      </c>
      <c r="P73" s="4">
        <f>GRD!I78</f>
        <v>0</v>
      </c>
      <c r="Q73" s="4">
        <f>GRD!J78</f>
        <v>0</v>
      </c>
      <c r="R73" s="4">
        <f>GRD!K78</f>
        <v>0</v>
      </c>
      <c r="S73" s="4">
        <f>GRD!L78</f>
        <v>0</v>
      </c>
      <c r="T73" s="4">
        <f>GRD!M78</f>
        <v>0</v>
      </c>
      <c r="U73" s="4">
        <f>GRD!N78</f>
        <v>0</v>
      </c>
      <c r="V73" s="4">
        <f>GRD!O78</f>
        <v>0</v>
      </c>
    </row>
    <row r="74" spans="1:22">
      <c r="A74" s="3">
        <v>74</v>
      </c>
      <c r="B74" s="4">
        <f>STD!D77</f>
        <v>0</v>
      </c>
      <c r="C74" s="4">
        <f>STD!E77</f>
        <v>0</v>
      </c>
      <c r="D74" s="4">
        <f>STD!A77</f>
        <v>0</v>
      </c>
      <c r="E74" s="4">
        <f>STD!C77</f>
        <v>0</v>
      </c>
      <c r="F74" s="4">
        <f>STD!B77</f>
        <v>0</v>
      </c>
      <c r="G74" s="4">
        <f>STD!F77</f>
        <v>0</v>
      </c>
      <c r="H74" s="4">
        <f>STD!G77</f>
        <v>0</v>
      </c>
      <c r="I74" s="4">
        <f>STD!H77</f>
        <v>0</v>
      </c>
      <c r="J74" s="4">
        <f>GRD!C79</f>
        <v>0</v>
      </c>
      <c r="K74" s="4">
        <f>GRD!D79</f>
        <v>0</v>
      </c>
      <c r="L74" s="4">
        <f>GRD!E79</f>
        <v>0</v>
      </c>
      <c r="M74" s="4">
        <f>GRD!F79</f>
        <v>0</v>
      </c>
      <c r="N74" s="4">
        <f>GRD!G79</f>
        <v>0</v>
      </c>
      <c r="O74" s="4">
        <f>GRD!H79</f>
        <v>0</v>
      </c>
      <c r="P74" s="4">
        <f>GRD!I79</f>
        <v>0</v>
      </c>
      <c r="Q74" s="4">
        <f>GRD!J79</f>
        <v>0</v>
      </c>
      <c r="R74" s="4">
        <f>GRD!K79</f>
        <v>0</v>
      </c>
      <c r="S74" s="4">
        <f>GRD!L79</f>
        <v>0</v>
      </c>
      <c r="T74" s="4">
        <f>GRD!M79</f>
        <v>0</v>
      </c>
      <c r="U74" s="4">
        <f>GRD!N79</f>
        <v>0</v>
      </c>
      <c r="V74" s="4">
        <f>GRD!O79</f>
        <v>0</v>
      </c>
    </row>
    <row r="75" spans="1:22">
      <c r="A75" s="3">
        <v>75</v>
      </c>
      <c r="B75" s="4">
        <f>STD!D78</f>
        <v>0</v>
      </c>
      <c r="C75" s="4">
        <f>STD!E78</f>
        <v>0</v>
      </c>
      <c r="D75" s="4">
        <f>STD!A78</f>
        <v>0</v>
      </c>
      <c r="E75" s="4">
        <f>STD!C78</f>
        <v>0</v>
      </c>
      <c r="F75" s="4">
        <f>STD!B78</f>
        <v>0</v>
      </c>
      <c r="G75" s="4">
        <f>STD!F78</f>
        <v>0</v>
      </c>
      <c r="H75" s="4">
        <f>STD!G78</f>
        <v>0</v>
      </c>
      <c r="I75" s="4">
        <f>STD!H78</f>
        <v>0</v>
      </c>
      <c r="J75" s="4">
        <f>GRD!C80</f>
        <v>0</v>
      </c>
      <c r="K75" s="4">
        <f>GRD!D80</f>
        <v>0</v>
      </c>
      <c r="L75" s="4">
        <f>GRD!E80</f>
        <v>0</v>
      </c>
      <c r="M75" s="4">
        <f>GRD!F80</f>
        <v>0</v>
      </c>
      <c r="N75" s="4">
        <f>GRD!G80</f>
        <v>0</v>
      </c>
      <c r="O75" s="4">
        <f>GRD!H80</f>
        <v>0</v>
      </c>
      <c r="P75" s="4">
        <f>GRD!I80</f>
        <v>0</v>
      </c>
      <c r="Q75" s="4">
        <f>GRD!J80</f>
        <v>0</v>
      </c>
      <c r="R75" s="4">
        <f>GRD!K80</f>
        <v>0</v>
      </c>
      <c r="S75" s="4">
        <f>GRD!L80</f>
        <v>0</v>
      </c>
      <c r="T75" s="4">
        <f>GRD!M80</f>
        <v>0</v>
      </c>
      <c r="U75" s="4">
        <f>GRD!N80</f>
        <v>0</v>
      </c>
      <c r="V75" s="4">
        <f>GRD!O80</f>
        <v>0</v>
      </c>
    </row>
    <row r="76" spans="1:22">
      <c r="A76" s="3">
        <v>76</v>
      </c>
      <c r="B76" s="4">
        <f>STD!D79</f>
        <v>0</v>
      </c>
      <c r="C76" s="4">
        <f>STD!E79</f>
        <v>0</v>
      </c>
      <c r="D76" s="4">
        <f>STD!A79</f>
        <v>0</v>
      </c>
      <c r="E76" s="4">
        <f>STD!C79</f>
        <v>0</v>
      </c>
      <c r="F76" s="4">
        <f>STD!B79</f>
        <v>0</v>
      </c>
      <c r="G76" s="4">
        <f>STD!F79</f>
        <v>0</v>
      </c>
      <c r="H76" s="4">
        <f>STD!G79</f>
        <v>0</v>
      </c>
      <c r="I76" s="4">
        <f>STD!H79</f>
        <v>0</v>
      </c>
      <c r="J76" s="4">
        <f>GRD!C81</f>
        <v>0</v>
      </c>
      <c r="K76" s="4">
        <f>GRD!D81</f>
        <v>0</v>
      </c>
      <c r="L76" s="4">
        <f>GRD!E81</f>
        <v>0</v>
      </c>
      <c r="M76" s="4">
        <f>GRD!F81</f>
        <v>0</v>
      </c>
      <c r="N76" s="4">
        <f>GRD!G81</f>
        <v>0</v>
      </c>
      <c r="O76" s="4">
        <f>GRD!H81</f>
        <v>0</v>
      </c>
      <c r="P76" s="4">
        <f>GRD!I81</f>
        <v>0</v>
      </c>
      <c r="Q76" s="4">
        <f>GRD!J81</f>
        <v>0</v>
      </c>
      <c r="R76" s="4">
        <f>GRD!K81</f>
        <v>0</v>
      </c>
      <c r="S76" s="4">
        <f>GRD!L81</f>
        <v>0</v>
      </c>
      <c r="T76" s="4">
        <f>GRD!M81</f>
        <v>0</v>
      </c>
      <c r="U76" s="4">
        <f>GRD!N81</f>
        <v>0</v>
      </c>
      <c r="V76" s="4">
        <f>GRD!O81</f>
        <v>0</v>
      </c>
    </row>
    <row r="77" spans="1:22">
      <c r="A77" s="3">
        <v>77</v>
      </c>
      <c r="B77" s="4">
        <f>STD!D80</f>
        <v>0</v>
      </c>
      <c r="C77" s="4">
        <f>STD!E80</f>
        <v>0</v>
      </c>
      <c r="D77" s="4">
        <f>STD!A80</f>
        <v>0</v>
      </c>
      <c r="E77" s="4">
        <f>STD!C80</f>
        <v>0</v>
      </c>
      <c r="F77" s="4">
        <f>STD!B80</f>
        <v>0</v>
      </c>
      <c r="G77" s="4">
        <f>STD!F80</f>
        <v>0</v>
      </c>
      <c r="H77" s="4">
        <f>STD!G80</f>
        <v>0</v>
      </c>
      <c r="I77" s="4">
        <f>STD!H80</f>
        <v>0</v>
      </c>
      <c r="J77" s="4">
        <f>GRD!C82</f>
        <v>0</v>
      </c>
      <c r="K77" s="4">
        <f>GRD!D82</f>
        <v>0</v>
      </c>
      <c r="L77" s="4">
        <f>GRD!E82</f>
        <v>0</v>
      </c>
      <c r="M77" s="4">
        <f>GRD!F82</f>
        <v>0</v>
      </c>
      <c r="N77" s="4">
        <f>GRD!G82</f>
        <v>0</v>
      </c>
      <c r="O77" s="4">
        <f>GRD!H82</f>
        <v>0</v>
      </c>
      <c r="P77" s="4">
        <f>GRD!I82</f>
        <v>0</v>
      </c>
      <c r="Q77" s="4">
        <f>GRD!J82</f>
        <v>0</v>
      </c>
      <c r="R77" s="4">
        <f>GRD!K82</f>
        <v>0</v>
      </c>
      <c r="S77" s="4">
        <f>GRD!L82</f>
        <v>0</v>
      </c>
      <c r="T77" s="4">
        <f>GRD!M82</f>
        <v>0</v>
      </c>
      <c r="U77" s="4">
        <f>GRD!N82</f>
        <v>0</v>
      </c>
      <c r="V77" s="4">
        <f>GRD!O82</f>
        <v>0</v>
      </c>
    </row>
    <row r="78" spans="1:22">
      <c r="A78" s="3">
        <v>78</v>
      </c>
      <c r="B78" s="4">
        <f>STD!D81</f>
        <v>0</v>
      </c>
      <c r="C78" s="4">
        <f>STD!E81</f>
        <v>0</v>
      </c>
      <c r="D78" s="4">
        <f>STD!A81</f>
        <v>0</v>
      </c>
      <c r="E78" s="4">
        <f>STD!C81</f>
        <v>0</v>
      </c>
      <c r="F78" s="4">
        <f>STD!B81</f>
        <v>0</v>
      </c>
      <c r="G78" s="4">
        <f>STD!F81</f>
        <v>0</v>
      </c>
      <c r="H78" s="4">
        <f>STD!G81</f>
        <v>0</v>
      </c>
      <c r="I78" s="4">
        <f>STD!H81</f>
        <v>0</v>
      </c>
      <c r="J78" s="4">
        <f>GRD!C83</f>
        <v>0</v>
      </c>
      <c r="K78" s="4">
        <f>GRD!D83</f>
        <v>0</v>
      </c>
      <c r="L78" s="4">
        <f>GRD!E83</f>
        <v>0</v>
      </c>
      <c r="M78" s="4">
        <f>GRD!F83</f>
        <v>0</v>
      </c>
      <c r="N78" s="4">
        <f>GRD!G83</f>
        <v>0</v>
      </c>
      <c r="O78" s="4">
        <f>GRD!H83</f>
        <v>0</v>
      </c>
      <c r="P78" s="4">
        <f>GRD!I83</f>
        <v>0</v>
      </c>
      <c r="Q78" s="4">
        <f>GRD!J83</f>
        <v>0</v>
      </c>
      <c r="R78" s="4">
        <f>GRD!K83</f>
        <v>0</v>
      </c>
      <c r="S78" s="4">
        <f>GRD!L83</f>
        <v>0</v>
      </c>
      <c r="T78" s="4">
        <f>GRD!M83</f>
        <v>0</v>
      </c>
      <c r="U78" s="4">
        <f>GRD!N83</f>
        <v>0</v>
      </c>
      <c r="V78" s="4">
        <f>GRD!O83</f>
        <v>0</v>
      </c>
    </row>
    <row r="79" spans="1:22">
      <c r="A79" s="3">
        <v>79</v>
      </c>
      <c r="B79" s="4">
        <f>STD!D82</f>
        <v>0</v>
      </c>
      <c r="C79" s="4">
        <f>STD!E82</f>
        <v>0</v>
      </c>
      <c r="D79" s="4">
        <f>STD!A82</f>
        <v>0</v>
      </c>
      <c r="E79" s="4">
        <f>STD!C82</f>
        <v>0</v>
      </c>
      <c r="F79" s="4">
        <f>STD!B82</f>
        <v>0</v>
      </c>
      <c r="G79" s="4">
        <f>STD!F82</f>
        <v>0</v>
      </c>
      <c r="H79" s="4">
        <f>STD!G82</f>
        <v>0</v>
      </c>
      <c r="I79" s="4">
        <f>STD!H82</f>
        <v>0</v>
      </c>
      <c r="J79" s="4">
        <f>GRD!C84</f>
        <v>0</v>
      </c>
      <c r="K79" s="4">
        <f>GRD!D84</f>
        <v>0</v>
      </c>
      <c r="L79" s="4">
        <f>GRD!E84</f>
        <v>0</v>
      </c>
      <c r="M79" s="4">
        <f>GRD!F84</f>
        <v>0</v>
      </c>
      <c r="N79" s="4">
        <f>GRD!G84</f>
        <v>0</v>
      </c>
      <c r="O79" s="4">
        <f>GRD!H84</f>
        <v>0</v>
      </c>
      <c r="P79" s="4">
        <f>GRD!I84</f>
        <v>0</v>
      </c>
      <c r="Q79" s="4">
        <f>GRD!J84</f>
        <v>0</v>
      </c>
      <c r="R79" s="4">
        <f>GRD!K84</f>
        <v>0</v>
      </c>
      <c r="S79" s="4">
        <f>GRD!L84</f>
        <v>0</v>
      </c>
      <c r="T79" s="4">
        <f>GRD!M84</f>
        <v>0</v>
      </c>
      <c r="U79" s="4">
        <f>GRD!N84</f>
        <v>0</v>
      </c>
      <c r="V79" s="4">
        <f>GRD!O84</f>
        <v>0</v>
      </c>
    </row>
    <row r="80" spans="1:22">
      <c r="A80" s="3">
        <v>80</v>
      </c>
      <c r="B80" s="4">
        <f>STD!D83</f>
        <v>0</v>
      </c>
      <c r="C80" s="4">
        <f>STD!E83</f>
        <v>0</v>
      </c>
      <c r="D80" s="4">
        <f>STD!A83</f>
        <v>0</v>
      </c>
      <c r="E80" s="4">
        <f>STD!C83</f>
        <v>0</v>
      </c>
      <c r="F80" s="4">
        <f>STD!B83</f>
        <v>0</v>
      </c>
      <c r="G80" s="4">
        <f>STD!F83</f>
        <v>0</v>
      </c>
      <c r="H80" s="4">
        <f>STD!G83</f>
        <v>0</v>
      </c>
      <c r="I80" s="4">
        <f>STD!H83</f>
        <v>0</v>
      </c>
      <c r="J80" s="4">
        <f>GRD!C85</f>
        <v>0</v>
      </c>
      <c r="K80" s="4">
        <f>GRD!D85</f>
        <v>0</v>
      </c>
      <c r="L80" s="4">
        <f>GRD!E85</f>
        <v>0</v>
      </c>
      <c r="M80" s="4">
        <f>GRD!F85</f>
        <v>0</v>
      </c>
      <c r="N80" s="4">
        <f>GRD!G85</f>
        <v>0</v>
      </c>
      <c r="O80" s="4">
        <f>GRD!H85</f>
        <v>0</v>
      </c>
      <c r="P80" s="4">
        <f>GRD!I85</f>
        <v>0</v>
      </c>
      <c r="Q80" s="4">
        <f>GRD!J85</f>
        <v>0</v>
      </c>
      <c r="R80" s="4">
        <f>GRD!K85</f>
        <v>0</v>
      </c>
      <c r="S80" s="4">
        <f>GRD!L85</f>
        <v>0</v>
      </c>
      <c r="T80" s="4">
        <f>GRD!M85</f>
        <v>0</v>
      </c>
      <c r="U80" s="4">
        <f>GRD!N85</f>
        <v>0</v>
      </c>
      <c r="V80" s="4">
        <f>GRD!O85</f>
        <v>0</v>
      </c>
    </row>
    <row r="81" spans="1:22">
      <c r="A81" s="3">
        <v>81</v>
      </c>
      <c r="B81" s="4">
        <f>STD!D84</f>
        <v>0</v>
      </c>
      <c r="C81" s="4">
        <f>STD!E84</f>
        <v>0</v>
      </c>
      <c r="D81" s="4">
        <f>STD!A84</f>
        <v>0</v>
      </c>
      <c r="E81" s="4">
        <f>STD!C84</f>
        <v>0</v>
      </c>
      <c r="F81" s="4">
        <f>STD!B84</f>
        <v>0</v>
      </c>
      <c r="G81" s="4">
        <f>STD!F84</f>
        <v>0</v>
      </c>
      <c r="H81" s="4">
        <f>STD!G84</f>
        <v>0</v>
      </c>
      <c r="I81" s="4">
        <f>STD!H84</f>
        <v>0</v>
      </c>
      <c r="J81" s="4">
        <f>GRD!C86</f>
        <v>0</v>
      </c>
      <c r="K81" s="4">
        <f>GRD!D86</f>
        <v>0</v>
      </c>
      <c r="L81" s="4">
        <f>GRD!E86</f>
        <v>0</v>
      </c>
      <c r="M81" s="4">
        <f>GRD!F86</f>
        <v>0</v>
      </c>
      <c r="N81" s="4">
        <f>GRD!G86</f>
        <v>0</v>
      </c>
      <c r="O81" s="4">
        <f>GRD!H86</f>
        <v>0</v>
      </c>
      <c r="P81" s="4">
        <f>GRD!I86</f>
        <v>0</v>
      </c>
      <c r="Q81" s="4">
        <f>GRD!J86</f>
        <v>0</v>
      </c>
      <c r="R81" s="4">
        <f>GRD!K86</f>
        <v>0</v>
      </c>
      <c r="S81" s="4">
        <f>GRD!L86</f>
        <v>0</v>
      </c>
      <c r="T81" s="4">
        <f>GRD!M86</f>
        <v>0</v>
      </c>
      <c r="U81" s="4">
        <f>GRD!N86</f>
        <v>0</v>
      </c>
      <c r="V81" s="4">
        <f>GRD!O86</f>
        <v>0</v>
      </c>
    </row>
    <row r="82" spans="1:22">
      <c r="A82" s="3">
        <v>82</v>
      </c>
      <c r="B82" s="4">
        <f>STD!D85</f>
        <v>0</v>
      </c>
      <c r="C82" s="4">
        <f>STD!E85</f>
        <v>0</v>
      </c>
      <c r="D82" s="4">
        <f>STD!A85</f>
        <v>0</v>
      </c>
      <c r="E82" s="4">
        <f>STD!C85</f>
        <v>0</v>
      </c>
      <c r="F82" s="4">
        <f>STD!B85</f>
        <v>0</v>
      </c>
      <c r="G82" s="4">
        <f>STD!F85</f>
        <v>0</v>
      </c>
      <c r="H82" s="4">
        <f>STD!G85</f>
        <v>0</v>
      </c>
      <c r="I82" s="4">
        <f>STD!H85</f>
        <v>0</v>
      </c>
      <c r="J82" s="4">
        <f>GRD!C87</f>
        <v>0</v>
      </c>
      <c r="K82" s="4">
        <f>GRD!D87</f>
        <v>0</v>
      </c>
      <c r="L82" s="4">
        <f>GRD!E87</f>
        <v>0</v>
      </c>
      <c r="M82" s="4">
        <f>GRD!F87</f>
        <v>0</v>
      </c>
      <c r="N82" s="4">
        <f>GRD!G87</f>
        <v>0</v>
      </c>
      <c r="O82" s="4">
        <f>GRD!H87</f>
        <v>0</v>
      </c>
      <c r="P82" s="4">
        <f>GRD!I87</f>
        <v>0</v>
      </c>
      <c r="Q82" s="4">
        <f>GRD!J87</f>
        <v>0</v>
      </c>
      <c r="R82" s="4">
        <f>GRD!K87</f>
        <v>0</v>
      </c>
      <c r="S82" s="4">
        <f>GRD!L87</f>
        <v>0</v>
      </c>
      <c r="T82" s="4">
        <f>GRD!M87</f>
        <v>0</v>
      </c>
      <c r="U82" s="4">
        <f>GRD!N87</f>
        <v>0</v>
      </c>
      <c r="V82" s="4">
        <f>GRD!O87</f>
        <v>0</v>
      </c>
    </row>
    <row r="83" spans="1:22">
      <c r="A83" s="3">
        <v>83</v>
      </c>
      <c r="B83" s="4">
        <f>STD!D86</f>
        <v>0</v>
      </c>
      <c r="C83" s="4">
        <f>STD!E86</f>
        <v>0</v>
      </c>
      <c r="D83" s="4">
        <f>STD!A86</f>
        <v>0</v>
      </c>
      <c r="E83" s="4">
        <f>STD!C86</f>
        <v>0</v>
      </c>
      <c r="F83" s="4">
        <f>STD!B86</f>
        <v>0</v>
      </c>
      <c r="G83" s="4">
        <f>STD!F86</f>
        <v>0</v>
      </c>
      <c r="H83" s="4">
        <f>STD!G86</f>
        <v>0</v>
      </c>
      <c r="I83" s="4">
        <f>STD!H86</f>
        <v>0</v>
      </c>
      <c r="J83" s="4">
        <f>GRD!C88</f>
        <v>0</v>
      </c>
      <c r="K83" s="4">
        <f>GRD!D88</f>
        <v>0</v>
      </c>
      <c r="L83" s="4">
        <f>GRD!E88</f>
        <v>0</v>
      </c>
      <c r="M83" s="4">
        <f>GRD!F88</f>
        <v>0</v>
      </c>
      <c r="N83" s="4">
        <f>GRD!G88</f>
        <v>0</v>
      </c>
      <c r="O83" s="4">
        <f>GRD!H88</f>
        <v>0</v>
      </c>
      <c r="P83" s="4">
        <f>GRD!I88</f>
        <v>0</v>
      </c>
      <c r="Q83" s="4">
        <f>GRD!J88</f>
        <v>0</v>
      </c>
      <c r="R83" s="4">
        <f>GRD!K88</f>
        <v>0</v>
      </c>
      <c r="S83" s="4">
        <f>GRD!L88</f>
        <v>0</v>
      </c>
      <c r="T83" s="4">
        <f>GRD!M88</f>
        <v>0</v>
      </c>
      <c r="U83" s="4">
        <f>GRD!N88</f>
        <v>0</v>
      </c>
      <c r="V83" s="4">
        <f>GRD!O88</f>
        <v>0</v>
      </c>
    </row>
    <row r="84" spans="1:22">
      <c r="A84" s="3">
        <v>84</v>
      </c>
      <c r="B84" s="4">
        <f>STD!D87</f>
        <v>0</v>
      </c>
      <c r="C84" s="4">
        <f>STD!E87</f>
        <v>0</v>
      </c>
      <c r="D84" s="4">
        <f>STD!A87</f>
        <v>0</v>
      </c>
      <c r="E84" s="4">
        <f>STD!C87</f>
        <v>0</v>
      </c>
      <c r="F84" s="4">
        <f>STD!B87</f>
        <v>0</v>
      </c>
      <c r="G84" s="4">
        <f>STD!F87</f>
        <v>0</v>
      </c>
      <c r="H84" s="4">
        <f>STD!G87</f>
        <v>0</v>
      </c>
      <c r="I84" s="4">
        <f>STD!H87</f>
        <v>0</v>
      </c>
      <c r="J84" s="4">
        <f>GRD!C89</f>
        <v>0</v>
      </c>
      <c r="K84" s="4">
        <f>GRD!D89</f>
        <v>0</v>
      </c>
      <c r="L84" s="4">
        <f>GRD!E89</f>
        <v>0</v>
      </c>
      <c r="M84" s="4">
        <f>GRD!F89</f>
        <v>0</v>
      </c>
      <c r="N84" s="4">
        <f>GRD!G89</f>
        <v>0</v>
      </c>
      <c r="O84" s="4">
        <f>GRD!H89</f>
        <v>0</v>
      </c>
      <c r="P84" s="4">
        <f>GRD!I89</f>
        <v>0</v>
      </c>
      <c r="Q84" s="4">
        <f>GRD!J89</f>
        <v>0</v>
      </c>
      <c r="R84" s="4">
        <f>GRD!K89</f>
        <v>0</v>
      </c>
      <c r="S84" s="4">
        <f>GRD!L89</f>
        <v>0</v>
      </c>
      <c r="T84" s="4">
        <f>GRD!M89</f>
        <v>0</v>
      </c>
      <c r="U84" s="4">
        <f>GRD!N89</f>
        <v>0</v>
      </c>
      <c r="V84" s="4">
        <f>GRD!O89</f>
        <v>0</v>
      </c>
    </row>
    <row r="85" spans="1:22">
      <c r="A85" s="3">
        <v>85</v>
      </c>
      <c r="B85" s="4">
        <f>STD!D88</f>
        <v>0</v>
      </c>
      <c r="C85" s="4">
        <f>STD!E88</f>
        <v>0</v>
      </c>
      <c r="D85" s="4">
        <f>STD!A88</f>
        <v>0</v>
      </c>
      <c r="E85" s="4">
        <f>STD!C88</f>
        <v>0</v>
      </c>
      <c r="F85" s="4">
        <f>STD!B88</f>
        <v>0</v>
      </c>
      <c r="G85" s="4">
        <f>STD!F88</f>
        <v>0</v>
      </c>
      <c r="H85" s="4">
        <f>STD!G88</f>
        <v>0</v>
      </c>
      <c r="I85" s="4">
        <f>STD!H88</f>
        <v>0</v>
      </c>
      <c r="J85" s="4">
        <f>GRD!C90</f>
        <v>0</v>
      </c>
      <c r="K85" s="4">
        <f>GRD!D90</f>
        <v>0</v>
      </c>
      <c r="L85" s="4">
        <f>GRD!E90</f>
        <v>0</v>
      </c>
      <c r="M85" s="4">
        <f>GRD!F90</f>
        <v>0</v>
      </c>
      <c r="N85" s="4">
        <f>GRD!G90</f>
        <v>0</v>
      </c>
      <c r="O85" s="4">
        <f>GRD!H90</f>
        <v>0</v>
      </c>
      <c r="P85" s="4">
        <f>GRD!I90</f>
        <v>0</v>
      </c>
      <c r="Q85" s="4">
        <f>GRD!J90</f>
        <v>0</v>
      </c>
      <c r="R85" s="4">
        <f>GRD!K90</f>
        <v>0</v>
      </c>
      <c r="S85" s="4">
        <f>GRD!L90</f>
        <v>0</v>
      </c>
      <c r="T85" s="4">
        <f>GRD!M90</f>
        <v>0</v>
      </c>
      <c r="U85" s="4">
        <f>GRD!N90</f>
        <v>0</v>
      </c>
      <c r="V85" s="4">
        <f>GRD!O90</f>
        <v>0</v>
      </c>
    </row>
    <row r="86" spans="1:22">
      <c r="A86" s="3">
        <v>86</v>
      </c>
      <c r="B86" s="4">
        <f>STD!D89</f>
        <v>0</v>
      </c>
      <c r="C86" s="4">
        <f>STD!E89</f>
        <v>0</v>
      </c>
      <c r="D86" s="4">
        <f>STD!A89</f>
        <v>0</v>
      </c>
      <c r="E86" s="4">
        <f>STD!C89</f>
        <v>0</v>
      </c>
      <c r="F86" s="4">
        <f>STD!B89</f>
        <v>0</v>
      </c>
      <c r="G86" s="4">
        <f>STD!F89</f>
        <v>0</v>
      </c>
      <c r="H86" s="4">
        <f>STD!G89</f>
        <v>0</v>
      </c>
      <c r="I86" s="4">
        <f>STD!H89</f>
        <v>0</v>
      </c>
      <c r="J86" s="4">
        <f>GRD!C91</f>
        <v>0</v>
      </c>
      <c r="K86" s="4">
        <f>GRD!D91</f>
        <v>0</v>
      </c>
      <c r="L86" s="4">
        <f>GRD!E91</f>
        <v>0</v>
      </c>
      <c r="M86" s="4">
        <f>GRD!F91</f>
        <v>0</v>
      </c>
      <c r="N86" s="4">
        <f>GRD!G91</f>
        <v>0</v>
      </c>
      <c r="O86" s="4">
        <f>GRD!H91</f>
        <v>0</v>
      </c>
      <c r="P86" s="4">
        <f>GRD!I91</f>
        <v>0</v>
      </c>
      <c r="Q86" s="4">
        <f>GRD!J91</f>
        <v>0</v>
      </c>
      <c r="R86" s="4">
        <f>GRD!K91</f>
        <v>0</v>
      </c>
      <c r="S86" s="4">
        <f>GRD!L91</f>
        <v>0</v>
      </c>
      <c r="T86" s="4">
        <f>GRD!M91</f>
        <v>0</v>
      </c>
      <c r="U86" s="4">
        <f>GRD!N91</f>
        <v>0</v>
      </c>
      <c r="V86" s="4">
        <f>GRD!O91</f>
        <v>0</v>
      </c>
    </row>
    <row r="87" spans="1:22">
      <c r="A87" s="3">
        <v>87</v>
      </c>
      <c r="B87" s="4">
        <f>STD!D90</f>
        <v>0</v>
      </c>
      <c r="C87" s="4">
        <f>STD!E90</f>
        <v>0</v>
      </c>
      <c r="D87" s="4">
        <f>STD!A90</f>
        <v>0</v>
      </c>
      <c r="E87" s="4">
        <f>STD!C90</f>
        <v>0</v>
      </c>
      <c r="F87" s="4">
        <f>STD!B90</f>
        <v>0</v>
      </c>
      <c r="G87" s="4">
        <f>STD!F90</f>
        <v>0</v>
      </c>
      <c r="H87" s="4">
        <f>STD!G90</f>
        <v>0</v>
      </c>
      <c r="I87" s="4">
        <f>STD!H90</f>
        <v>0</v>
      </c>
      <c r="J87" s="4">
        <f>GRD!C92</f>
        <v>0</v>
      </c>
      <c r="K87" s="4">
        <f>GRD!D92</f>
        <v>0</v>
      </c>
      <c r="L87" s="4">
        <f>GRD!E92</f>
        <v>0</v>
      </c>
      <c r="M87" s="4">
        <f>GRD!F92</f>
        <v>0</v>
      </c>
      <c r="N87" s="4">
        <f>GRD!G92</f>
        <v>0</v>
      </c>
      <c r="O87" s="4">
        <f>GRD!H92</f>
        <v>0</v>
      </c>
      <c r="P87" s="4">
        <f>GRD!I92</f>
        <v>0</v>
      </c>
      <c r="Q87" s="4">
        <f>GRD!J92</f>
        <v>0</v>
      </c>
      <c r="R87" s="4">
        <f>GRD!K92</f>
        <v>0</v>
      </c>
      <c r="S87" s="4">
        <f>GRD!L92</f>
        <v>0</v>
      </c>
      <c r="T87" s="4">
        <f>GRD!M92</f>
        <v>0</v>
      </c>
      <c r="U87" s="4">
        <f>GRD!N92</f>
        <v>0</v>
      </c>
      <c r="V87" s="4">
        <f>GRD!O92</f>
        <v>0</v>
      </c>
    </row>
    <row r="88" spans="1:22">
      <c r="A88" s="3">
        <v>88</v>
      </c>
      <c r="B88" s="4">
        <f>STD!D91</f>
        <v>0</v>
      </c>
      <c r="C88" s="4">
        <f>STD!E91</f>
        <v>0</v>
      </c>
      <c r="D88" s="4">
        <f>STD!A91</f>
        <v>0</v>
      </c>
      <c r="E88" s="4">
        <f>STD!C91</f>
        <v>0</v>
      </c>
      <c r="F88" s="4">
        <f>STD!B91</f>
        <v>0</v>
      </c>
      <c r="G88" s="4">
        <f>STD!F91</f>
        <v>0</v>
      </c>
      <c r="H88" s="4">
        <f>STD!G91</f>
        <v>0</v>
      </c>
      <c r="I88" s="4">
        <f>STD!H91</f>
        <v>0</v>
      </c>
      <c r="J88" s="4">
        <f>GRD!C93</f>
        <v>0</v>
      </c>
      <c r="K88" s="4">
        <f>GRD!D93</f>
        <v>0</v>
      </c>
      <c r="L88" s="4">
        <f>GRD!E93</f>
        <v>0</v>
      </c>
      <c r="M88" s="4">
        <f>GRD!F93</f>
        <v>0</v>
      </c>
      <c r="N88" s="4">
        <f>GRD!G93</f>
        <v>0</v>
      </c>
      <c r="O88" s="4">
        <f>GRD!H93</f>
        <v>0</v>
      </c>
      <c r="P88" s="4">
        <f>GRD!I93</f>
        <v>0</v>
      </c>
      <c r="Q88" s="4">
        <f>GRD!J93</f>
        <v>0</v>
      </c>
      <c r="R88" s="4">
        <f>GRD!K93</f>
        <v>0</v>
      </c>
      <c r="S88" s="4">
        <f>GRD!L93</f>
        <v>0</v>
      </c>
      <c r="T88" s="4">
        <f>GRD!M93</f>
        <v>0</v>
      </c>
      <c r="U88" s="4">
        <f>GRD!N93</f>
        <v>0</v>
      </c>
      <c r="V88" s="4">
        <f>GRD!O93</f>
        <v>0</v>
      </c>
    </row>
    <row r="89" spans="1:22">
      <c r="A89" s="3">
        <v>89</v>
      </c>
      <c r="B89" s="4">
        <f>STD!D92</f>
        <v>0</v>
      </c>
      <c r="C89" s="4">
        <f>STD!E92</f>
        <v>0</v>
      </c>
      <c r="D89" s="4">
        <f>STD!A92</f>
        <v>0</v>
      </c>
      <c r="E89" s="4">
        <f>STD!C92</f>
        <v>0</v>
      </c>
      <c r="F89" s="4">
        <f>STD!B92</f>
        <v>0</v>
      </c>
      <c r="G89" s="4">
        <f>STD!F92</f>
        <v>0</v>
      </c>
      <c r="H89" s="4">
        <f>STD!G92</f>
        <v>0</v>
      </c>
      <c r="I89" s="4">
        <f>STD!H92</f>
        <v>0</v>
      </c>
      <c r="J89" s="4">
        <f>GRD!C94</f>
        <v>0</v>
      </c>
      <c r="K89" s="4">
        <f>GRD!D94</f>
        <v>0</v>
      </c>
      <c r="L89" s="4">
        <f>GRD!E94</f>
        <v>0</v>
      </c>
      <c r="M89" s="4">
        <f>GRD!F94</f>
        <v>0</v>
      </c>
      <c r="N89" s="4">
        <f>GRD!G94</f>
        <v>0</v>
      </c>
      <c r="O89" s="4">
        <f>GRD!H94</f>
        <v>0</v>
      </c>
      <c r="P89" s="4">
        <f>GRD!I94</f>
        <v>0</v>
      </c>
      <c r="Q89" s="4">
        <f>GRD!J94</f>
        <v>0</v>
      </c>
      <c r="R89" s="4">
        <f>GRD!K94</f>
        <v>0</v>
      </c>
      <c r="S89" s="4">
        <f>GRD!L94</f>
        <v>0</v>
      </c>
      <c r="T89" s="4">
        <f>GRD!M94</f>
        <v>0</v>
      </c>
      <c r="U89" s="4">
        <f>GRD!N94</f>
        <v>0</v>
      </c>
      <c r="V89" s="4">
        <f>GRD!O94</f>
        <v>0</v>
      </c>
    </row>
    <row r="90" spans="1:22">
      <c r="A90" s="3">
        <v>90</v>
      </c>
      <c r="B90" s="4">
        <f>STD!D93</f>
        <v>0</v>
      </c>
      <c r="C90" s="4">
        <f>STD!E93</f>
        <v>0</v>
      </c>
      <c r="D90" s="4">
        <f>STD!A93</f>
        <v>0</v>
      </c>
      <c r="E90" s="4">
        <f>STD!C93</f>
        <v>0</v>
      </c>
      <c r="F90" s="4">
        <f>STD!B93</f>
        <v>0</v>
      </c>
      <c r="G90" s="4">
        <f>STD!F93</f>
        <v>0</v>
      </c>
      <c r="H90" s="4">
        <f>STD!G93</f>
        <v>0</v>
      </c>
      <c r="I90" s="4">
        <f>STD!H93</f>
        <v>0</v>
      </c>
      <c r="J90" s="4">
        <f>GRD!C95</f>
        <v>0</v>
      </c>
      <c r="K90" s="4">
        <f>GRD!D95</f>
        <v>0</v>
      </c>
      <c r="L90" s="4">
        <f>GRD!E95</f>
        <v>0</v>
      </c>
      <c r="M90" s="4">
        <f>GRD!F95</f>
        <v>0</v>
      </c>
      <c r="N90" s="4">
        <f>GRD!G95</f>
        <v>0</v>
      </c>
      <c r="O90" s="4">
        <f>GRD!H95</f>
        <v>0</v>
      </c>
      <c r="P90" s="4">
        <f>GRD!I95</f>
        <v>0</v>
      </c>
      <c r="Q90" s="4">
        <f>GRD!J95</f>
        <v>0</v>
      </c>
      <c r="R90" s="4">
        <f>GRD!K95</f>
        <v>0</v>
      </c>
      <c r="S90" s="4">
        <f>GRD!L95</f>
        <v>0</v>
      </c>
      <c r="T90" s="4">
        <f>GRD!M95</f>
        <v>0</v>
      </c>
      <c r="U90" s="4">
        <f>GRD!N95</f>
        <v>0</v>
      </c>
      <c r="V90" s="4">
        <f>GRD!O95</f>
        <v>0</v>
      </c>
    </row>
    <row r="91" spans="1:22">
      <c r="A91" s="3">
        <v>91</v>
      </c>
      <c r="B91" s="4">
        <f>STD!D94</f>
        <v>0</v>
      </c>
      <c r="C91" s="4">
        <f>STD!E94</f>
        <v>0</v>
      </c>
      <c r="D91" s="4">
        <f>STD!A94</f>
        <v>0</v>
      </c>
      <c r="E91" s="4">
        <f>STD!C94</f>
        <v>0</v>
      </c>
      <c r="F91" s="4">
        <f>STD!B94</f>
        <v>0</v>
      </c>
      <c r="G91" s="4">
        <f>STD!F94</f>
        <v>0</v>
      </c>
      <c r="H91" s="4">
        <f>STD!G94</f>
        <v>0</v>
      </c>
      <c r="I91" s="4">
        <f>STD!H94</f>
        <v>0</v>
      </c>
      <c r="J91" s="4">
        <f>GRD!C96</f>
        <v>0</v>
      </c>
      <c r="K91" s="4">
        <f>GRD!D96</f>
        <v>0</v>
      </c>
      <c r="L91" s="4">
        <f>GRD!E96</f>
        <v>0</v>
      </c>
      <c r="M91" s="4">
        <f>GRD!F96</f>
        <v>0</v>
      </c>
      <c r="N91" s="4">
        <f>GRD!G96</f>
        <v>0</v>
      </c>
      <c r="O91" s="4">
        <f>GRD!H96</f>
        <v>0</v>
      </c>
      <c r="P91" s="4">
        <f>GRD!I96</f>
        <v>0</v>
      </c>
      <c r="Q91" s="4">
        <f>GRD!J96</f>
        <v>0</v>
      </c>
      <c r="R91" s="4">
        <f>GRD!K96</f>
        <v>0</v>
      </c>
      <c r="S91" s="4">
        <f>GRD!L96</f>
        <v>0</v>
      </c>
      <c r="T91" s="4">
        <f>GRD!M96</f>
        <v>0</v>
      </c>
      <c r="U91" s="4">
        <f>GRD!N96</f>
        <v>0</v>
      </c>
      <c r="V91" s="4">
        <f>GRD!O96</f>
        <v>0</v>
      </c>
    </row>
    <row r="92" spans="1:22">
      <c r="A92" s="3">
        <v>92</v>
      </c>
      <c r="B92" s="4">
        <f>STD!D95</f>
        <v>0</v>
      </c>
      <c r="C92" s="4">
        <f>STD!E95</f>
        <v>0</v>
      </c>
      <c r="D92" s="4">
        <f>STD!A95</f>
        <v>0</v>
      </c>
      <c r="E92" s="4">
        <f>STD!C95</f>
        <v>0</v>
      </c>
      <c r="F92" s="4">
        <f>STD!B95</f>
        <v>0</v>
      </c>
      <c r="G92" s="4">
        <f>STD!F95</f>
        <v>0</v>
      </c>
      <c r="H92" s="4">
        <f>STD!G95</f>
        <v>0</v>
      </c>
      <c r="I92" s="4">
        <f>STD!H95</f>
        <v>0</v>
      </c>
      <c r="J92" s="4">
        <f>GRD!C97</f>
        <v>0</v>
      </c>
      <c r="K92" s="4">
        <f>GRD!D97</f>
        <v>0</v>
      </c>
      <c r="L92" s="4">
        <f>GRD!E97</f>
        <v>0</v>
      </c>
      <c r="M92" s="4">
        <f>GRD!F97</f>
        <v>0</v>
      </c>
      <c r="N92" s="4">
        <f>GRD!G97</f>
        <v>0</v>
      </c>
      <c r="O92" s="4">
        <f>GRD!H97</f>
        <v>0</v>
      </c>
      <c r="P92" s="4">
        <f>GRD!I97</f>
        <v>0</v>
      </c>
      <c r="Q92" s="4">
        <f>GRD!J97</f>
        <v>0</v>
      </c>
      <c r="R92" s="4">
        <f>GRD!K97</f>
        <v>0</v>
      </c>
      <c r="S92" s="4">
        <f>GRD!L97</f>
        <v>0</v>
      </c>
      <c r="T92" s="4">
        <f>GRD!M97</f>
        <v>0</v>
      </c>
      <c r="U92" s="4">
        <f>GRD!N97</f>
        <v>0</v>
      </c>
      <c r="V92" s="4">
        <f>GRD!O97</f>
        <v>0</v>
      </c>
    </row>
    <row r="93" spans="1:22">
      <c r="A93" s="3">
        <v>93</v>
      </c>
      <c r="B93" s="4">
        <f>STD!D96</f>
        <v>0</v>
      </c>
      <c r="C93" s="4">
        <f>STD!E96</f>
        <v>0</v>
      </c>
      <c r="D93" s="4">
        <f>STD!A96</f>
        <v>0</v>
      </c>
      <c r="E93" s="4">
        <f>STD!C96</f>
        <v>0</v>
      </c>
      <c r="F93" s="4">
        <f>STD!B96</f>
        <v>0</v>
      </c>
      <c r="G93" s="4">
        <f>STD!F96</f>
        <v>0</v>
      </c>
      <c r="H93" s="4">
        <f>STD!G96</f>
        <v>0</v>
      </c>
      <c r="I93" s="4">
        <f>STD!H96</f>
        <v>0</v>
      </c>
      <c r="J93" s="4">
        <f>GRD!C98</f>
        <v>0</v>
      </c>
      <c r="K93" s="4">
        <f>GRD!D98</f>
        <v>0</v>
      </c>
      <c r="L93" s="4">
        <f>GRD!E98</f>
        <v>0</v>
      </c>
      <c r="M93" s="4">
        <f>GRD!F98</f>
        <v>0</v>
      </c>
      <c r="N93" s="4">
        <f>GRD!G98</f>
        <v>0</v>
      </c>
      <c r="O93" s="4">
        <f>GRD!H98</f>
        <v>0</v>
      </c>
      <c r="P93" s="4">
        <f>GRD!I98</f>
        <v>0</v>
      </c>
      <c r="Q93" s="4">
        <f>GRD!J98</f>
        <v>0</v>
      </c>
      <c r="R93" s="4">
        <f>GRD!K98</f>
        <v>0</v>
      </c>
      <c r="S93" s="4">
        <f>GRD!L98</f>
        <v>0</v>
      </c>
      <c r="T93" s="4">
        <f>GRD!M98</f>
        <v>0</v>
      </c>
      <c r="U93" s="4">
        <f>GRD!N98</f>
        <v>0</v>
      </c>
      <c r="V93" s="4">
        <f>GRD!O98</f>
        <v>0</v>
      </c>
    </row>
    <row r="94" spans="1:22">
      <c r="A94" s="3">
        <v>94</v>
      </c>
      <c r="B94" s="4">
        <f>STD!D97</f>
        <v>0</v>
      </c>
      <c r="C94" s="4">
        <f>STD!E97</f>
        <v>0</v>
      </c>
      <c r="D94" s="4">
        <f>STD!A97</f>
        <v>0</v>
      </c>
      <c r="E94" s="4">
        <f>STD!C97</f>
        <v>0</v>
      </c>
      <c r="F94" s="4">
        <f>STD!B97</f>
        <v>0</v>
      </c>
      <c r="G94" s="4">
        <f>STD!F97</f>
        <v>0</v>
      </c>
      <c r="H94" s="4">
        <f>STD!G97</f>
        <v>0</v>
      </c>
      <c r="I94" s="4">
        <f>STD!H97</f>
        <v>0</v>
      </c>
      <c r="J94" s="4">
        <f>GRD!C99</f>
        <v>0</v>
      </c>
      <c r="K94" s="4">
        <f>GRD!D99</f>
        <v>0</v>
      </c>
      <c r="L94" s="4">
        <f>GRD!E99</f>
        <v>0</v>
      </c>
      <c r="M94" s="4">
        <f>GRD!F99</f>
        <v>0</v>
      </c>
      <c r="N94" s="4">
        <f>GRD!G99</f>
        <v>0</v>
      </c>
      <c r="O94" s="4">
        <f>GRD!H99</f>
        <v>0</v>
      </c>
      <c r="P94" s="4">
        <f>GRD!I99</f>
        <v>0</v>
      </c>
      <c r="Q94" s="4">
        <f>GRD!J99</f>
        <v>0</v>
      </c>
      <c r="R94" s="4">
        <f>GRD!K99</f>
        <v>0</v>
      </c>
      <c r="S94" s="4">
        <f>GRD!L99</f>
        <v>0</v>
      </c>
      <c r="T94" s="4">
        <f>GRD!M99</f>
        <v>0</v>
      </c>
      <c r="U94" s="4">
        <f>GRD!N99</f>
        <v>0</v>
      </c>
      <c r="V94" s="4">
        <f>GRD!O99</f>
        <v>0</v>
      </c>
    </row>
    <row r="95" spans="1:22">
      <c r="A95" s="3">
        <v>95</v>
      </c>
      <c r="B95" s="4">
        <f>STD!D98</f>
        <v>0</v>
      </c>
      <c r="C95" s="4">
        <f>STD!E98</f>
        <v>0</v>
      </c>
      <c r="D95" s="4">
        <f>STD!A98</f>
        <v>0</v>
      </c>
      <c r="E95" s="4">
        <f>STD!C98</f>
        <v>0</v>
      </c>
      <c r="F95" s="4">
        <f>STD!B98</f>
        <v>0</v>
      </c>
      <c r="G95" s="4">
        <f>STD!F98</f>
        <v>0</v>
      </c>
      <c r="H95" s="4">
        <f>STD!G98</f>
        <v>0</v>
      </c>
      <c r="I95" s="4">
        <f>STD!H98</f>
        <v>0</v>
      </c>
      <c r="J95" s="4">
        <f>GRD!C100</f>
        <v>0</v>
      </c>
      <c r="K95" s="4">
        <f>GRD!D100</f>
        <v>0</v>
      </c>
      <c r="L95" s="4">
        <f>GRD!E100</f>
        <v>0</v>
      </c>
      <c r="M95" s="4">
        <f>GRD!F100</f>
        <v>0</v>
      </c>
      <c r="N95" s="4">
        <f>GRD!G100</f>
        <v>0</v>
      </c>
      <c r="O95" s="4">
        <f>GRD!H100</f>
        <v>0</v>
      </c>
      <c r="P95" s="4">
        <f>GRD!I100</f>
        <v>0</v>
      </c>
      <c r="Q95" s="4">
        <f>GRD!J100</f>
        <v>0</v>
      </c>
      <c r="R95" s="4">
        <f>GRD!K100</f>
        <v>0</v>
      </c>
      <c r="S95" s="4">
        <f>GRD!L100</f>
        <v>0</v>
      </c>
      <c r="T95" s="4">
        <f>GRD!M100</f>
        <v>0</v>
      </c>
      <c r="U95" s="4">
        <f>GRD!N100</f>
        <v>0</v>
      </c>
      <c r="V95" s="4">
        <f>GRD!O100</f>
        <v>0</v>
      </c>
    </row>
    <row r="96" spans="1:22">
      <c r="A96" s="3">
        <v>96</v>
      </c>
      <c r="B96" s="4">
        <f>STD!D99</f>
        <v>0</v>
      </c>
      <c r="C96" s="4">
        <f>STD!E99</f>
        <v>0</v>
      </c>
      <c r="D96" s="4">
        <f>STD!A99</f>
        <v>0</v>
      </c>
      <c r="E96" s="4">
        <f>STD!C99</f>
        <v>0</v>
      </c>
      <c r="F96" s="4">
        <f>STD!B99</f>
        <v>0</v>
      </c>
      <c r="G96" s="4">
        <f>STD!F99</f>
        <v>0</v>
      </c>
      <c r="H96" s="4">
        <f>STD!G99</f>
        <v>0</v>
      </c>
      <c r="I96" s="4">
        <f>STD!H99</f>
        <v>0</v>
      </c>
      <c r="J96" s="4">
        <f>GRD!C101</f>
        <v>0</v>
      </c>
      <c r="K96" s="4">
        <f>GRD!D101</f>
        <v>0</v>
      </c>
      <c r="L96" s="4">
        <f>GRD!E101</f>
        <v>0</v>
      </c>
      <c r="M96" s="4">
        <f>GRD!F101</f>
        <v>0</v>
      </c>
      <c r="N96" s="4">
        <f>GRD!G101</f>
        <v>0</v>
      </c>
      <c r="O96" s="4">
        <f>GRD!H101</f>
        <v>0</v>
      </c>
      <c r="P96" s="4">
        <f>GRD!I101</f>
        <v>0</v>
      </c>
      <c r="Q96" s="4">
        <f>GRD!J101</f>
        <v>0</v>
      </c>
      <c r="R96" s="4">
        <f>GRD!K101</f>
        <v>0</v>
      </c>
      <c r="S96" s="4">
        <f>GRD!L101</f>
        <v>0</v>
      </c>
      <c r="T96" s="4">
        <f>GRD!M101</f>
        <v>0</v>
      </c>
      <c r="U96" s="4">
        <f>GRD!N101</f>
        <v>0</v>
      </c>
      <c r="V96" s="4">
        <f>GRD!O101</f>
        <v>0</v>
      </c>
    </row>
    <row r="97" spans="1:22">
      <c r="A97" s="3">
        <v>97</v>
      </c>
      <c r="B97" s="4">
        <f>STD!D100</f>
        <v>0</v>
      </c>
      <c r="C97" s="4">
        <f>STD!E100</f>
        <v>0</v>
      </c>
      <c r="D97" s="4">
        <f>STD!A100</f>
        <v>0</v>
      </c>
      <c r="E97" s="4">
        <f>STD!C100</f>
        <v>0</v>
      </c>
      <c r="F97" s="4">
        <f>STD!B100</f>
        <v>0</v>
      </c>
      <c r="G97" s="4">
        <f>STD!F100</f>
        <v>0</v>
      </c>
      <c r="H97" s="4">
        <f>STD!G100</f>
        <v>0</v>
      </c>
      <c r="I97" s="4">
        <f>STD!H100</f>
        <v>0</v>
      </c>
      <c r="J97" s="4">
        <f>GRD!C102</f>
        <v>0</v>
      </c>
      <c r="K97" s="4">
        <f>GRD!D102</f>
        <v>0</v>
      </c>
      <c r="L97" s="4">
        <f>GRD!E102</f>
        <v>0</v>
      </c>
      <c r="M97" s="4">
        <f>GRD!F102</f>
        <v>0</v>
      </c>
      <c r="N97" s="4">
        <f>GRD!G102</f>
        <v>0</v>
      </c>
      <c r="O97" s="4">
        <f>GRD!H102</f>
        <v>0</v>
      </c>
      <c r="P97" s="4">
        <f>GRD!I102</f>
        <v>0</v>
      </c>
      <c r="Q97" s="4">
        <f>GRD!J102</f>
        <v>0</v>
      </c>
      <c r="R97" s="4">
        <f>GRD!K102</f>
        <v>0</v>
      </c>
      <c r="S97" s="4">
        <f>GRD!L102</f>
        <v>0</v>
      </c>
      <c r="T97" s="4">
        <f>GRD!M102</f>
        <v>0</v>
      </c>
      <c r="U97" s="4">
        <f>GRD!N102</f>
        <v>0</v>
      </c>
      <c r="V97" s="4">
        <f>GRD!O102</f>
        <v>0</v>
      </c>
    </row>
    <row r="98" spans="1:22">
      <c r="A98" s="3">
        <v>98</v>
      </c>
      <c r="B98" s="4">
        <f>STD!D101</f>
        <v>0</v>
      </c>
      <c r="C98" s="4">
        <f>STD!E101</f>
        <v>0</v>
      </c>
      <c r="D98" s="4">
        <f>STD!A101</f>
        <v>0</v>
      </c>
      <c r="E98" s="4">
        <f>STD!C101</f>
        <v>0</v>
      </c>
      <c r="F98" s="4">
        <f>STD!B101</f>
        <v>0</v>
      </c>
      <c r="G98" s="4">
        <f>STD!F101</f>
        <v>0</v>
      </c>
      <c r="H98" s="4">
        <f>STD!G101</f>
        <v>0</v>
      </c>
      <c r="I98" s="4">
        <f>STD!H101</f>
        <v>0</v>
      </c>
      <c r="J98" s="4">
        <f>GRD!C103</f>
        <v>0</v>
      </c>
      <c r="K98" s="4">
        <f>GRD!D103</f>
        <v>0</v>
      </c>
      <c r="L98" s="4">
        <f>GRD!E103</f>
        <v>0</v>
      </c>
      <c r="M98" s="4">
        <f>GRD!F103</f>
        <v>0</v>
      </c>
      <c r="N98" s="4">
        <f>GRD!G103</f>
        <v>0</v>
      </c>
      <c r="O98" s="4">
        <f>GRD!H103</f>
        <v>0</v>
      </c>
      <c r="P98" s="4">
        <f>GRD!I103</f>
        <v>0</v>
      </c>
      <c r="Q98" s="4">
        <f>GRD!J103</f>
        <v>0</v>
      </c>
      <c r="R98" s="4">
        <f>GRD!K103</f>
        <v>0</v>
      </c>
      <c r="S98" s="4">
        <f>GRD!L103</f>
        <v>0</v>
      </c>
      <c r="T98" s="4">
        <f>GRD!M103</f>
        <v>0</v>
      </c>
      <c r="U98" s="4">
        <f>GRD!N103</f>
        <v>0</v>
      </c>
      <c r="V98" s="4">
        <f>GRD!O103</f>
        <v>0</v>
      </c>
    </row>
    <row r="99" spans="1:22">
      <c r="A99" s="3">
        <v>99</v>
      </c>
      <c r="B99" s="4">
        <f>STD!D102</f>
        <v>0</v>
      </c>
      <c r="C99" s="4">
        <f>STD!E102</f>
        <v>0</v>
      </c>
      <c r="D99" s="4">
        <f>STD!A102</f>
        <v>0</v>
      </c>
      <c r="E99" s="4">
        <f>STD!C102</f>
        <v>0</v>
      </c>
      <c r="F99" s="4">
        <f>STD!B102</f>
        <v>0</v>
      </c>
      <c r="G99" s="4">
        <f>STD!F102</f>
        <v>0</v>
      </c>
      <c r="H99" s="4">
        <f>STD!G102</f>
        <v>0</v>
      </c>
      <c r="I99" s="4">
        <f>STD!H102</f>
        <v>0</v>
      </c>
      <c r="J99" s="4">
        <f>GRD!C104</f>
        <v>0</v>
      </c>
      <c r="K99" s="4">
        <f>GRD!D104</f>
        <v>0</v>
      </c>
      <c r="L99" s="4">
        <f>GRD!E104</f>
        <v>0</v>
      </c>
      <c r="M99" s="4">
        <f>GRD!F104</f>
        <v>0</v>
      </c>
      <c r="N99" s="4">
        <f>GRD!G104</f>
        <v>0</v>
      </c>
      <c r="O99" s="4">
        <f>GRD!H104</f>
        <v>0</v>
      </c>
      <c r="P99" s="4">
        <f>GRD!I104</f>
        <v>0</v>
      </c>
      <c r="Q99" s="4">
        <f>GRD!J104</f>
        <v>0</v>
      </c>
      <c r="R99" s="4">
        <f>GRD!K104</f>
        <v>0</v>
      </c>
      <c r="S99" s="4">
        <f>GRD!L104</f>
        <v>0</v>
      </c>
      <c r="T99" s="4">
        <f>GRD!M104</f>
        <v>0</v>
      </c>
      <c r="U99" s="4">
        <f>GRD!N104</f>
        <v>0</v>
      </c>
      <c r="V99" s="4">
        <f>GRD!O104</f>
        <v>0</v>
      </c>
    </row>
    <row r="100" spans="1:22">
      <c r="A100" s="3">
        <v>100</v>
      </c>
      <c r="B100" s="4">
        <f>STD!D103</f>
        <v>0</v>
      </c>
      <c r="C100" s="4">
        <f>STD!E103</f>
        <v>0</v>
      </c>
      <c r="D100" s="4">
        <f>STD!A103</f>
        <v>0</v>
      </c>
      <c r="E100" s="4">
        <f>STD!C103</f>
        <v>0</v>
      </c>
      <c r="F100" s="4">
        <f>STD!B103</f>
        <v>0</v>
      </c>
      <c r="G100" s="4">
        <f>STD!F103</f>
        <v>0</v>
      </c>
      <c r="H100" s="4">
        <f>STD!G103</f>
        <v>0</v>
      </c>
      <c r="I100" s="4">
        <f>STD!H103</f>
        <v>0</v>
      </c>
      <c r="J100" s="4">
        <f>GRD!C105</f>
        <v>0</v>
      </c>
      <c r="K100" s="4">
        <f>GRD!D105</f>
        <v>0</v>
      </c>
      <c r="L100" s="4">
        <f>GRD!E105</f>
        <v>0</v>
      </c>
      <c r="M100" s="4">
        <f>GRD!F105</f>
        <v>0</v>
      </c>
      <c r="N100" s="4">
        <f>GRD!G105</f>
        <v>0</v>
      </c>
      <c r="O100" s="4">
        <f>GRD!H105</f>
        <v>0</v>
      </c>
      <c r="P100" s="4">
        <f>GRD!I105</f>
        <v>0</v>
      </c>
      <c r="Q100" s="4">
        <f>GRD!J105</f>
        <v>0</v>
      </c>
      <c r="R100" s="4">
        <f>GRD!K105</f>
        <v>0</v>
      </c>
      <c r="S100" s="4">
        <f>GRD!L105</f>
        <v>0</v>
      </c>
      <c r="T100" s="4">
        <f>GRD!M105</f>
        <v>0</v>
      </c>
      <c r="U100" s="4">
        <f>GRD!N105</f>
        <v>0</v>
      </c>
      <c r="V100" s="4">
        <f>GRD!O105</f>
        <v>0</v>
      </c>
    </row>
    <row r="101" spans="1:22">
      <c r="A101" s="3">
        <v>101</v>
      </c>
      <c r="B101" s="4">
        <f>STD!D104</f>
        <v>0</v>
      </c>
      <c r="C101" s="4">
        <f>STD!E104</f>
        <v>0</v>
      </c>
      <c r="D101" s="4">
        <f>STD!A104</f>
        <v>0</v>
      </c>
      <c r="E101" s="4">
        <f>STD!C104</f>
        <v>0</v>
      </c>
      <c r="F101" s="4">
        <f>STD!B104</f>
        <v>0</v>
      </c>
      <c r="G101" s="4">
        <f>STD!F104</f>
        <v>0</v>
      </c>
      <c r="H101" s="4">
        <f>STD!G104</f>
        <v>0</v>
      </c>
      <c r="I101" s="4">
        <f>STD!H104</f>
        <v>0</v>
      </c>
      <c r="J101" s="4">
        <f>GRD!C106</f>
        <v>0</v>
      </c>
      <c r="K101" s="4">
        <f>GRD!D106</f>
        <v>0</v>
      </c>
      <c r="L101" s="4">
        <f>GRD!E106</f>
        <v>0</v>
      </c>
      <c r="M101" s="4">
        <f>GRD!F106</f>
        <v>0</v>
      </c>
      <c r="N101" s="4">
        <f>GRD!G106</f>
        <v>0</v>
      </c>
      <c r="O101" s="4">
        <f>GRD!H106</f>
        <v>0</v>
      </c>
      <c r="P101" s="4">
        <f>GRD!I106</f>
        <v>0</v>
      </c>
      <c r="Q101" s="4">
        <f>GRD!J106</f>
        <v>0</v>
      </c>
      <c r="R101" s="4">
        <f>GRD!K106</f>
        <v>0</v>
      </c>
      <c r="S101" s="4">
        <f>GRD!L106</f>
        <v>0</v>
      </c>
      <c r="T101" s="4">
        <f>GRD!M106</f>
        <v>0</v>
      </c>
      <c r="U101" s="4">
        <f>GRD!N106</f>
        <v>0</v>
      </c>
      <c r="V101" s="4">
        <f>GRD!O106</f>
        <v>0</v>
      </c>
    </row>
    <row r="102" spans="1:22">
      <c r="A102" s="3">
        <v>102</v>
      </c>
      <c r="B102" s="4">
        <f>STD!D105</f>
        <v>0</v>
      </c>
      <c r="C102" s="4">
        <f>STD!E105</f>
        <v>0</v>
      </c>
      <c r="D102" s="4">
        <f>STD!A105</f>
        <v>0</v>
      </c>
      <c r="E102" s="4">
        <f>STD!C105</f>
        <v>0</v>
      </c>
      <c r="F102" s="4">
        <f>STD!B105</f>
        <v>0</v>
      </c>
      <c r="G102" s="4">
        <f>STD!F105</f>
        <v>0</v>
      </c>
      <c r="H102" s="4">
        <f>STD!G105</f>
        <v>0</v>
      </c>
      <c r="I102" s="4">
        <f>STD!H105</f>
        <v>0</v>
      </c>
      <c r="J102" s="4">
        <f>GRD!C107</f>
        <v>0</v>
      </c>
      <c r="K102" s="4">
        <f>GRD!D107</f>
        <v>0</v>
      </c>
      <c r="L102" s="4">
        <f>GRD!E107</f>
        <v>0</v>
      </c>
      <c r="M102" s="4">
        <f>GRD!F107</f>
        <v>0</v>
      </c>
      <c r="N102" s="4">
        <f>GRD!G107</f>
        <v>0</v>
      </c>
      <c r="O102" s="4">
        <f>GRD!H107</f>
        <v>0</v>
      </c>
      <c r="P102" s="4">
        <f>GRD!I107</f>
        <v>0</v>
      </c>
      <c r="Q102" s="4">
        <f>GRD!J107</f>
        <v>0</v>
      </c>
      <c r="R102" s="4">
        <f>GRD!K107</f>
        <v>0</v>
      </c>
      <c r="S102" s="4">
        <f>GRD!L107</f>
        <v>0</v>
      </c>
      <c r="T102" s="4">
        <f>GRD!M107</f>
        <v>0</v>
      </c>
      <c r="U102" s="4">
        <f>GRD!N107</f>
        <v>0</v>
      </c>
      <c r="V102" s="4">
        <f>GRD!O107</f>
        <v>0</v>
      </c>
    </row>
    <row r="103" spans="1:22">
      <c r="A103" s="3">
        <v>103</v>
      </c>
      <c r="B103" s="4">
        <f>STD!D106</f>
        <v>0</v>
      </c>
      <c r="C103" s="4">
        <f>STD!E106</f>
        <v>0</v>
      </c>
      <c r="D103" s="4">
        <f>STD!A106</f>
        <v>0</v>
      </c>
      <c r="E103" s="4">
        <f>STD!C106</f>
        <v>0</v>
      </c>
      <c r="F103" s="4">
        <f>STD!B106</f>
        <v>0</v>
      </c>
      <c r="G103" s="4">
        <f>STD!F106</f>
        <v>0</v>
      </c>
      <c r="H103" s="4">
        <f>STD!G106</f>
        <v>0</v>
      </c>
      <c r="I103" s="4">
        <f>STD!H106</f>
        <v>0</v>
      </c>
      <c r="J103" s="4">
        <f>GRD!C108</f>
        <v>0</v>
      </c>
      <c r="K103" s="4">
        <f>GRD!D108</f>
        <v>0</v>
      </c>
      <c r="L103" s="4">
        <f>GRD!E108</f>
        <v>0</v>
      </c>
      <c r="M103" s="4">
        <f>GRD!F108</f>
        <v>0</v>
      </c>
      <c r="N103" s="4">
        <f>GRD!G108</f>
        <v>0</v>
      </c>
      <c r="O103" s="4">
        <f>GRD!H108</f>
        <v>0</v>
      </c>
      <c r="P103" s="4">
        <f>GRD!I108</f>
        <v>0</v>
      </c>
      <c r="Q103" s="4">
        <f>GRD!J108</f>
        <v>0</v>
      </c>
      <c r="R103" s="4">
        <f>GRD!K108</f>
        <v>0</v>
      </c>
      <c r="S103" s="4">
        <f>GRD!L108</f>
        <v>0</v>
      </c>
      <c r="T103" s="4">
        <f>GRD!M108</f>
        <v>0</v>
      </c>
      <c r="U103" s="4">
        <f>GRD!N108</f>
        <v>0</v>
      </c>
      <c r="V103" s="4">
        <f>GRD!O108</f>
        <v>0</v>
      </c>
    </row>
    <row r="104" spans="1:22">
      <c r="A104" s="3">
        <v>104</v>
      </c>
      <c r="B104" s="4">
        <f>STD!D107</f>
        <v>0</v>
      </c>
      <c r="C104" s="4">
        <f>STD!E107</f>
        <v>0</v>
      </c>
      <c r="D104" s="4">
        <f>STD!A107</f>
        <v>0</v>
      </c>
      <c r="E104" s="4">
        <f>STD!C107</f>
        <v>0</v>
      </c>
      <c r="F104" s="4">
        <f>STD!B107</f>
        <v>0</v>
      </c>
      <c r="G104" s="4">
        <f>STD!F107</f>
        <v>0</v>
      </c>
      <c r="H104" s="4">
        <f>STD!G107</f>
        <v>0</v>
      </c>
      <c r="I104" s="4">
        <f>STD!H107</f>
        <v>0</v>
      </c>
      <c r="J104" s="4">
        <f>GRD!C109</f>
        <v>0</v>
      </c>
      <c r="K104" s="4">
        <f>GRD!D109</f>
        <v>0</v>
      </c>
      <c r="L104" s="4">
        <f>GRD!E109</f>
        <v>0</v>
      </c>
      <c r="M104" s="4">
        <f>GRD!F109</f>
        <v>0</v>
      </c>
      <c r="N104" s="4">
        <f>GRD!G109</f>
        <v>0</v>
      </c>
      <c r="O104" s="4">
        <f>GRD!H109</f>
        <v>0</v>
      </c>
      <c r="P104" s="4">
        <f>GRD!I109</f>
        <v>0</v>
      </c>
      <c r="Q104" s="4">
        <f>GRD!J109</f>
        <v>0</v>
      </c>
      <c r="R104" s="4">
        <f>GRD!K109</f>
        <v>0</v>
      </c>
      <c r="S104" s="4">
        <f>GRD!L109</f>
        <v>0</v>
      </c>
      <c r="T104" s="4">
        <f>GRD!M109</f>
        <v>0</v>
      </c>
      <c r="U104" s="4">
        <f>GRD!N109</f>
        <v>0</v>
      </c>
      <c r="V104" s="4">
        <f>GRD!O109</f>
        <v>0</v>
      </c>
    </row>
    <row r="105" spans="1:22">
      <c r="A105" s="3">
        <v>105</v>
      </c>
      <c r="B105" s="4">
        <f>STD!D108</f>
        <v>0</v>
      </c>
      <c r="C105" s="4">
        <f>STD!E108</f>
        <v>0</v>
      </c>
      <c r="D105" s="4">
        <f>STD!A108</f>
        <v>0</v>
      </c>
      <c r="E105" s="4">
        <f>STD!C108</f>
        <v>0</v>
      </c>
      <c r="F105" s="4">
        <f>STD!B108</f>
        <v>0</v>
      </c>
      <c r="G105" s="4">
        <f>STD!F108</f>
        <v>0</v>
      </c>
      <c r="H105" s="4">
        <f>STD!G108</f>
        <v>0</v>
      </c>
      <c r="I105" s="4">
        <f>STD!H108</f>
        <v>0</v>
      </c>
      <c r="J105" s="4">
        <f>GRD!C110</f>
        <v>0</v>
      </c>
      <c r="K105" s="4">
        <f>GRD!D110</f>
        <v>0</v>
      </c>
      <c r="L105" s="4">
        <f>GRD!E110</f>
        <v>0</v>
      </c>
      <c r="M105" s="4">
        <f>GRD!F110</f>
        <v>0</v>
      </c>
      <c r="N105" s="4">
        <f>GRD!G110</f>
        <v>0</v>
      </c>
      <c r="O105" s="4">
        <f>GRD!H110</f>
        <v>0</v>
      </c>
      <c r="P105" s="4">
        <f>GRD!I110</f>
        <v>0</v>
      </c>
      <c r="Q105" s="4">
        <f>GRD!J110</f>
        <v>0</v>
      </c>
      <c r="R105" s="4">
        <f>GRD!K110</f>
        <v>0</v>
      </c>
      <c r="S105" s="4">
        <f>GRD!L110</f>
        <v>0</v>
      </c>
      <c r="T105" s="4">
        <f>GRD!M110</f>
        <v>0</v>
      </c>
      <c r="U105" s="4">
        <f>GRD!N110</f>
        <v>0</v>
      </c>
      <c r="V105" s="4">
        <f>GRD!O110</f>
        <v>0</v>
      </c>
    </row>
    <row r="106" spans="1:22">
      <c r="A106" s="3">
        <v>106</v>
      </c>
      <c r="B106" s="4">
        <f>STD!D109</f>
        <v>0</v>
      </c>
      <c r="C106" s="4">
        <f>STD!E109</f>
        <v>0</v>
      </c>
      <c r="D106" s="4">
        <f>STD!A109</f>
        <v>0</v>
      </c>
      <c r="E106" s="4">
        <f>STD!C109</f>
        <v>0</v>
      </c>
      <c r="F106" s="4">
        <f>STD!B109</f>
        <v>0</v>
      </c>
      <c r="G106" s="4">
        <f>STD!F109</f>
        <v>0</v>
      </c>
      <c r="H106" s="4">
        <f>STD!G109</f>
        <v>0</v>
      </c>
      <c r="I106" s="4">
        <f>STD!H109</f>
        <v>0</v>
      </c>
      <c r="J106" s="4">
        <f>GRD!C111</f>
        <v>0</v>
      </c>
      <c r="K106" s="4">
        <f>GRD!D111</f>
        <v>0</v>
      </c>
      <c r="L106" s="4">
        <f>GRD!E111</f>
        <v>0</v>
      </c>
      <c r="M106" s="4">
        <f>GRD!F111</f>
        <v>0</v>
      </c>
      <c r="N106" s="4">
        <f>GRD!G111</f>
        <v>0</v>
      </c>
      <c r="O106" s="4">
        <f>GRD!H111</f>
        <v>0</v>
      </c>
      <c r="P106" s="4">
        <f>GRD!I111</f>
        <v>0</v>
      </c>
      <c r="Q106" s="4">
        <f>GRD!J111</f>
        <v>0</v>
      </c>
      <c r="R106" s="4">
        <f>GRD!K111</f>
        <v>0</v>
      </c>
      <c r="S106" s="4">
        <f>GRD!L111</f>
        <v>0</v>
      </c>
      <c r="T106" s="4">
        <f>GRD!M111</f>
        <v>0</v>
      </c>
      <c r="U106" s="4">
        <f>GRD!N111</f>
        <v>0</v>
      </c>
      <c r="V106" s="4">
        <f>GRD!O111</f>
        <v>0</v>
      </c>
    </row>
    <row r="107" spans="1:22">
      <c r="A107" s="3">
        <v>107</v>
      </c>
      <c r="B107" s="4">
        <f>STD!D110</f>
        <v>0</v>
      </c>
      <c r="C107" s="4">
        <f>STD!E110</f>
        <v>0</v>
      </c>
      <c r="D107" s="4">
        <f>STD!A110</f>
        <v>0</v>
      </c>
      <c r="E107" s="4">
        <f>STD!C110</f>
        <v>0</v>
      </c>
      <c r="F107" s="4">
        <f>STD!B110</f>
        <v>0</v>
      </c>
      <c r="G107" s="4">
        <f>STD!F110</f>
        <v>0</v>
      </c>
      <c r="H107" s="4">
        <f>STD!G110</f>
        <v>0</v>
      </c>
      <c r="I107" s="4">
        <f>STD!H110</f>
        <v>0</v>
      </c>
      <c r="J107" s="4">
        <f>GRD!C112</f>
        <v>0</v>
      </c>
      <c r="K107" s="4">
        <f>GRD!D112</f>
        <v>0</v>
      </c>
      <c r="L107" s="4">
        <f>GRD!E112</f>
        <v>0</v>
      </c>
      <c r="M107" s="4">
        <f>GRD!F112</f>
        <v>0</v>
      </c>
      <c r="N107" s="4">
        <f>GRD!G112</f>
        <v>0</v>
      </c>
      <c r="O107" s="4">
        <f>GRD!H112</f>
        <v>0</v>
      </c>
      <c r="P107" s="4">
        <f>GRD!I112</f>
        <v>0</v>
      </c>
      <c r="Q107" s="4">
        <f>GRD!J112</f>
        <v>0</v>
      </c>
      <c r="R107" s="4">
        <f>GRD!K112</f>
        <v>0</v>
      </c>
      <c r="S107" s="4">
        <f>GRD!L112</f>
        <v>0</v>
      </c>
      <c r="T107" s="4">
        <f>GRD!M112</f>
        <v>0</v>
      </c>
      <c r="U107" s="4">
        <f>GRD!N112</f>
        <v>0</v>
      </c>
      <c r="V107" s="4">
        <f>GRD!O112</f>
        <v>0</v>
      </c>
    </row>
    <row r="108" spans="1:22">
      <c r="A108" s="3">
        <v>108</v>
      </c>
      <c r="B108" s="4">
        <f>STD!D111</f>
        <v>0</v>
      </c>
      <c r="C108" s="4">
        <f>STD!E111</f>
        <v>0</v>
      </c>
      <c r="D108" s="4">
        <f>STD!A111</f>
        <v>0</v>
      </c>
      <c r="E108" s="4">
        <f>STD!C111</f>
        <v>0</v>
      </c>
      <c r="F108" s="4">
        <f>STD!B111</f>
        <v>0</v>
      </c>
      <c r="G108" s="4">
        <f>STD!F111</f>
        <v>0</v>
      </c>
      <c r="H108" s="4">
        <f>STD!G111</f>
        <v>0</v>
      </c>
      <c r="I108" s="4">
        <f>STD!H111</f>
        <v>0</v>
      </c>
      <c r="J108" s="4">
        <f>GRD!C113</f>
        <v>0</v>
      </c>
      <c r="K108" s="4">
        <f>GRD!D113</f>
        <v>0</v>
      </c>
      <c r="L108" s="4">
        <f>GRD!E113</f>
        <v>0</v>
      </c>
      <c r="M108" s="4">
        <f>GRD!F113</f>
        <v>0</v>
      </c>
      <c r="N108" s="4">
        <f>GRD!G113</f>
        <v>0</v>
      </c>
      <c r="O108" s="4">
        <f>GRD!H113</f>
        <v>0</v>
      </c>
      <c r="P108" s="4">
        <f>GRD!I113</f>
        <v>0</v>
      </c>
      <c r="Q108" s="4">
        <f>GRD!J113</f>
        <v>0</v>
      </c>
      <c r="R108" s="4">
        <f>GRD!K113</f>
        <v>0</v>
      </c>
      <c r="S108" s="4">
        <f>GRD!L113</f>
        <v>0</v>
      </c>
      <c r="T108" s="4">
        <f>GRD!M113</f>
        <v>0</v>
      </c>
      <c r="U108" s="4">
        <f>GRD!N113</f>
        <v>0</v>
      </c>
      <c r="V108" s="4">
        <f>GRD!O113</f>
        <v>0</v>
      </c>
    </row>
    <row r="109" spans="1:22">
      <c r="A109" s="3">
        <v>109</v>
      </c>
      <c r="B109" s="4">
        <f>STD!D112</f>
        <v>0</v>
      </c>
      <c r="C109" s="4">
        <f>STD!E112</f>
        <v>0</v>
      </c>
      <c r="D109" s="4">
        <f>STD!A112</f>
        <v>0</v>
      </c>
      <c r="E109" s="4">
        <f>STD!C112</f>
        <v>0</v>
      </c>
      <c r="F109" s="4">
        <f>STD!B112</f>
        <v>0</v>
      </c>
      <c r="G109" s="4">
        <f>STD!F112</f>
        <v>0</v>
      </c>
      <c r="H109" s="4">
        <f>STD!G112</f>
        <v>0</v>
      </c>
      <c r="I109" s="4">
        <f>STD!H112</f>
        <v>0</v>
      </c>
      <c r="J109" s="4">
        <f>GRD!C114</f>
        <v>0</v>
      </c>
      <c r="K109" s="4">
        <f>GRD!D114</f>
        <v>0</v>
      </c>
      <c r="L109" s="4">
        <f>GRD!E114</f>
        <v>0</v>
      </c>
      <c r="M109" s="4">
        <f>GRD!F114</f>
        <v>0</v>
      </c>
      <c r="N109" s="4">
        <f>GRD!G114</f>
        <v>0</v>
      </c>
      <c r="O109" s="4">
        <f>GRD!H114</f>
        <v>0</v>
      </c>
      <c r="P109" s="4">
        <f>GRD!I114</f>
        <v>0</v>
      </c>
      <c r="Q109" s="4">
        <f>GRD!J114</f>
        <v>0</v>
      </c>
      <c r="R109" s="4">
        <f>GRD!K114</f>
        <v>0</v>
      </c>
      <c r="S109" s="4">
        <f>GRD!L114</f>
        <v>0</v>
      </c>
      <c r="T109" s="4">
        <f>GRD!M114</f>
        <v>0</v>
      </c>
      <c r="U109" s="4">
        <f>GRD!N114</f>
        <v>0</v>
      </c>
      <c r="V109" s="4">
        <f>GRD!O114</f>
        <v>0</v>
      </c>
    </row>
    <row r="110" spans="1:22">
      <c r="A110" s="3">
        <v>110</v>
      </c>
      <c r="B110" s="4">
        <f>STD!D113</f>
        <v>0</v>
      </c>
      <c r="C110" s="4">
        <f>STD!E113</f>
        <v>0</v>
      </c>
      <c r="D110" s="4">
        <f>STD!A113</f>
        <v>0</v>
      </c>
      <c r="E110" s="4">
        <f>STD!C113</f>
        <v>0</v>
      </c>
      <c r="F110" s="4">
        <f>STD!B113</f>
        <v>0</v>
      </c>
      <c r="G110" s="4">
        <f>STD!F113</f>
        <v>0</v>
      </c>
      <c r="H110" s="4">
        <f>STD!G113</f>
        <v>0</v>
      </c>
      <c r="I110" s="4">
        <f>STD!H113</f>
        <v>0</v>
      </c>
      <c r="J110" s="4">
        <f>GRD!C115</f>
        <v>0</v>
      </c>
      <c r="K110" s="4">
        <f>GRD!D115</f>
        <v>0</v>
      </c>
      <c r="L110" s="4">
        <f>GRD!E115</f>
        <v>0</v>
      </c>
      <c r="M110" s="4">
        <f>GRD!F115</f>
        <v>0</v>
      </c>
      <c r="N110" s="4">
        <f>GRD!G115</f>
        <v>0</v>
      </c>
      <c r="O110" s="4">
        <f>GRD!H115</f>
        <v>0</v>
      </c>
      <c r="P110" s="4">
        <f>GRD!I115</f>
        <v>0</v>
      </c>
      <c r="Q110" s="4">
        <f>GRD!J115</f>
        <v>0</v>
      </c>
      <c r="R110" s="4">
        <f>GRD!K115</f>
        <v>0</v>
      </c>
      <c r="S110" s="4">
        <f>GRD!L115</f>
        <v>0</v>
      </c>
      <c r="T110" s="4">
        <f>GRD!M115</f>
        <v>0</v>
      </c>
      <c r="U110" s="4">
        <f>GRD!N115</f>
        <v>0</v>
      </c>
      <c r="V110" s="4">
        <f>GRD!O115</f>
        <v>0</v>
      </c>
    </row>
    <row r="111" spans="1:22">
      <c r="A111" s="3">
        <v>111</v>
      </c>
      <c r="B111" s="4">
        <f>STD!D114</f>
        <v>0</v>
      </c>
      <c r="C111" s="4">
        <f>STD!E114</f>
        <v>0</v>
      </c>
      <c r="D111" s="4">
        <f>STD!A114</f>
        <v>0</v>
      </c>
      <c r="E111" s="4">
        <f>STD!C114</f>
        <v>0</v>
      </c>
      <c r="F111" s="4">
        <f>STD!B114</f>
        <v>0</v>
      </c>
      <c r="G111" s="4">
        <f>STD!F114</f>
        <v>0</v>
      </c>
      <c r="H111" s="4">
        <f>STD!G114</f>
        <v>0</v>
      </c>
      <c r="I111" s="4">
        <f>STD!H114</f>
        <v>0</v>
      </c>
      <c r="J111" s="4">
        <f>GRD!C116</f>
        <v>0</v>
      </c>
      <c r="K111" s="4">
        <f>GRD!D116</f>
        <v>0</v>
      </c>
      <c r="L111" s="4">
        <f>GRD!E116</f>
        <v>0</v>
      </c>
      <c r="M111" s="4">
        <f>GRD!F116</f>
        <v>0</v>
      </c>
      <c r="N111" s="4">
        <f>GRD!G116</f>
        <v>0</v>
      </c>
      <c r="O111" s="4">
        <f>GRD!H116</f>
        <v>0</v>
      </c>
      <c r="P111" s="4">
        <f>GRD!I116</f>
        <v>0</v>
      </c>
      <c r="Q111" s="4">
        <f>GRD!J116</f>
        <v>0</v>
      </c>
      <c r="R111" s="4">
        <f>GRD!K116</f>
        <v>0</v>
      </c>
      <c r="S111" s="4">
        <f>GRD!L116</f>
        <v>0</v>
      </c>
      <c r="T111" s="4">
        <f>GRD!M116</f>
        <v>0</v>
      </c>
      <c r="U111" s="4">
        <f>GRD!N116</f>
        <v>0</v>
      </c>
      <c r="V111" s="4">
        <f>GRD!O116</f>
        <v>0</v>
      </c>
    </row>
    <row r="112" spans="1:22">
      <c r="A112" s="3">
        <v>112</v>
      </c>
      <c r="B112" s="4">
        <f>STD!D115</f>
        <v>0</v>
      </c>
      <c r="C112" s="4">
        <f>STD!E115</f>
        <v>0</v>
      </c>
      <c r="D112" s="4">
        <f>STD!A115</f>
        <v>0</v>
      </c>
      <c r="E112" s="4">
        <f>STD!C115</f>
        <v>0</v>
      </c>
      <c r="F112" s="4">
        <f>STD!B115</f>
        <v>0</v>
      </c>
      <c r="G112" s="4">
        <f>STD!F115</f>
        <v>0</v>
      </c>
      <c r="H112" s="4">
        <f>STD!G115</f>
        <v>0</v>
      </c>
      <c r="I112" s="4">
        <f>STD!H115</f>
        <v>0</v>
      </c>
      <c r="J112" s="4">
        <f>GRD!C117</f>
        <v>0</v>
      </c>
      <c r="K112" s="4">
        <f>GRD!D117</f>
        <v>0</v>
      </c>
      <c r="L112" s="4">
        <f>GRD!E117</f>
        <v>0</v>
      </c>
      <c r="M112" s="4">
        <f>GRD!F117</f>
        <v>0</v>
      </c>
      <c r="N112" s="4">
        <f>GRD!G117</f>
        <v>0</v>
      </c>
      <c r="O112" s="4">
        <f>GRD!H117</f>
        <v>0</v>
      </c>
      <c r="P112" s="4">
        <f>GRD!I117</f>
        <v>0</v>
      </c>
      <c r="Q112" s="4">
        <f>GRD!J117</f>
        <v>0</v>
      </c>
      <c r="R112" s="4">
        <f>GRD!K117</f>
        <v>0</v>
      </c>
      <c r="S112" s="4">
        <f>GRD!L117</f>
        <v>0</v>
      </c>
      <c r="T112" s="4">
        <f>GRD!M117</f>
        <v>0</v>
      </c>
      <c r="U112" s="4">
        <f>GRD!N117</f>
        <v>0</v>
      </c>
      <c r="V112" s="4">
        <f>GRD!O117</f>
        <v>0</v>
      </c>
    </row>
    <row r="113" spans="1:22">
      <c r="A113" s="3">
        <v>113</v>
      </c>
      <c r="B113" s="4">
        <f>STD!D116</f>
        <v>0</v>
      </c>
      <c r="C113" s="4">
        <f>STD!E116</f>
        <v>0</v>
      </c>
      <c r="D113" s="4">
        <f>STD!A116</f>
        <v>0</v>
      </c>
      <c r="E113" s="4">
        <f>STD!C116</f>
        <v>0</v>
      </c>
      <c r="F113" s="4">
        <f>STD!B116</f>
        <v>0</v>
      </c>
      <c r="G113" s="4">
        <f>STD!F116</f>
        <v>0</v>
      </c>
      <c r="H113" s="4">
        <f>STD!G116</f>
        <v>0</v>
      </c>
      <c r="I113" s="4">
        <f>STD!H116</f>
        <v>0</v>
      </c>
      <c r="J113" s="4">
        <f>GRD!C118</f>
        <v>0</v>
      </c>
      <c r="K113" s="4">
        <f>GRD!D118</f>
        <v>0</v>
      </c>
      <c r="L113" s="4">
        <f>GRD!E118</f>
        <v>0</v>
      </c>
      <c r="M113" s="4">
        <f>GRD!F118</f>
        <v>0</v>
      </c>
      <c r="N113" s="4">
        <f>GRD!G118</f>
        <v>0</v>
      </c>
      <c r="O113" s="4">
        <f>GRD!H118</f>
        <v>0</v>
      </c>
      <c r="P113" s="4">
        <f>GRD!I118</f>
        <v>0</v>
      </c>
      <c r="Q113" s="4">
        <f>GRD!J118</f>
        <v>0</v>
      </c>
      <c r="R113" s="4">
        <f>GRD!K118</f>
        <v>0</v>
      </c>
      <c r="S113" s="4">
        <f>GRD!L118</f>
        <v>0</v>
      </c>
      <c r="T113" s="4">
        <f>GRD!M118</f>
        <v>0</v>
      </c>
      <c r="U113" s="4">
        <f>GRD!N118</f>
        <v>0</v>
      </c>
      <c r="V113" s="4">
        <f>GRD!O118</f>
        <v>0</v>
      </c>
    </row>
    <row r="114" spans="1:22">
      <c r="A114" s="3">
        <v>114</v>
      </c>
      <c r="B114" s="4">
        <f>STD!D117</f>
        <v>0</v>
      </c>
      <c r="C114" s="4">
        <f>STD!E117</f>
        <v>0</v>
      </c>
      <c r="D114" s="4">
        <f>STD!A117</f>
        <v>0</v>
      </c>
      <c r="E114" s="4">
        <f>STD!C117</f>
        <v>0</v>
      </c>
      <c r="F114" s="4">
        <f>STD!B117</f>
        <v>0</v>
      </c>
      <c r="G114" s="4">
        <f>STD!F117</f>
        <v>0</v>
      </c>
      <c r="H114" s="4">
        <f>STD!G117</f>
        <v>0</v>
      </c>
      <c r="I114" s="4">
        <f>STD!H117</f>
        <v>0</v>
      </c>
      <c r="J114" s="4">
        <f>GRD!C119</f>
        <v>0</v>
      </c>
      <c r="K114" s="4">
        <f>GRD!D119</f>
        <v>0</v>
      </c>
      <c r="L114" s="4">
        <f>GRD!E119</f>
        <v>0</v>
      </c>
      <c r="M114" s="4">
        <f>GRD!F119</f>
        <v>0</v>
      </c>
      <c r="N114" s="4">
        <f>GRD!G119</f>
        <v>0</v>
      </c>
      <c r="O114" s="4">
        <f>GRD!H119</f>
        <v>0</v>
      </c>
      <c r="P114" s="4">
        <f>GRD!I119</f>
        <v>0</v>
      </c>
      <c r="Q114" s="4">
        <f>GRD!J119</f>
        <v>0</v>
      </c>
      <c r="R114" s="4">
        <f>GRD!K119</f>
        <v>0</v>
      </c>
      <c r="S114" s="4">
        <f>GRD!L119</f>
        <v>0</v>
      </c>
      <c r="T114" s="4">
        <f>GRD!M119</f>
        <v>0</v>
      </c>
      <c r="U114" s="4">
        <f>GRD!N119</f>
        <v>0</v>
      </c>
      <c r="V114" s="4">
        <f>GRD!O119</f>
        <v>0</v>
      </c>
    </row>
    <row r="115" spans="1:22">
      <c r="A115" s="3">
        <v>115</v>
      </c>
      <c r="B115" s="4">
        <f>STD!D118</f>
        <v>0</v>
      </c>
      <c r="C115" s="4">
        <f>STD!E118</f>
        <v>0</v>
      </c>
      <c r="D115" s="4">
        <f>STD!A118</f>
        <v>0</v>
      </c>
      <c r="E115" s="4">
        <f>STD!C118</f>
        <v>0</v>
      </c>
      <c r="F115" s="4">
        <f>STD!B118</f>
        <v>0</v>
      </c>
      <c r="G115" s="4">
        <f>STD!F118</f>
        <v>0</v>
      </c>
      <c r="H115" s="4">
        <f>STD!G118</f>
        <v>0</v>
      </c>
      <c r="I115" s="4">
        <f>STD!H118</f>
        <v>0</v>
      </c>
      <c r="J115" s="4">
        <f>GRD!C120</f>
        <v>0</v>
      </c>
      <c r="K115" s="4">
        <f>GRD!D120</f>
        <v>0</v>
      </c>
      <c r="L115" s="4">
        <f>GRD!E120</f>
        <v>0</v>
      </c>
      <c r="M115" s="4">
        <f>GRD!F120</f>
        <v>0</v>
      </c>
      <c r="N115" s="4">
        <f>GRD!G120</f>
        <v>0</v>
      </c>
      <c r="O115" s="4">
        <f>GRD!H120</f>
        <v>0</v>
      </c>
      <c r="P115" s="4">
        <f>GRD!I120</f>
        <v>0</v>
      </c>
      <c r="Q115" s="4">
        <f>GRD!J120</f>
        <v>0</v>
      </c>
      <c r="R115" s="4">
        <f>GRD!K120</f>
        <v>0</v>
      </c>
      <c r="S115" s="4">
        <f>GRD!L120</f>
        <v>0</v>
      </c>
      <c r="T115" s="4">
        <f>GRD!M120</f>
        <v>0</v>
      </c>
      <c r="U115" s="4">
        <f>GRD!N120</f>
        <v>0</v>
      </c>
      <c r="V115" s="4">
        <f>GRD!O120</f>
        <v>0</v>
      </c>
    </row>
    <row r="116" spans="1:22">
      <c r="A116" s="3">
        <v>116</v>
      </c>
      <c r="B116" s="4">
        <f>STD!D119</f>
        <v>0</v>
      </c>
      <c r="C116" s="4">
        <f>STD!E119</f>
        <v>0</v>
      </c>
      <c r="D116" s="4">
        <f>STD!A119</f>
        <v>0</v>
      </c>
      <c r="E116" s="4">
        <f>STD!C119</f>
        <v>0</v>
      </c>
      <c r="F116" s="4">
        <f>STD!B119</f>
        <v>0</v>
      </c>
      <c r="G116" s="4">
        <f>STD!F119</f>
        <v>0</v>
      </c>
      <c r="H116" s="4">
        <f>STD!G119</f>
        <v>0</v>
      </c>
      <c r="I116" s="4">
        <f>STD!H119</f>
        <v>0</v>
      </c>
      <c r="J116" s="4">
        <f>GRD!C121</f>
        <v>0</v>
      </c>
      <c r="K116" s="4">
        <f>GRD!D121</f>
        <v>0</v>
      </c>
      <c r="L116" s="4">
        <f>GRD!E121</f>
        <v>0</v>
      </c>
      <c r="M116" s="4">
        <f>GRD!F121</f>
        <v>0</v>
      </c>
      <c r="N116" s="4">
        <f>GRD!G121</f>
        <v>0</v>
      </c>
      <c r="O116" s="4">
        <f>GRD!H121</f>
        <v>0</v>
      </c>
      <c r="P116" s="4">
        <f>GRD!I121</f>
        <v>0</v>
      </c>
      <c r="Q116" s="4">
        <f>GRD!J121</f>
        <v>0</v>
      </c>
      <c r="R116" s="4">
        <f>GRD!K121</f>
        <v>0</v>
      </c>
      <c r="S116" s="4">
        <f>GRD!L121</f>
        <v>0</v>
      </c>
      <c r="T116" s="4">
        <f>GRD!M121</f>
        <v>0</v>
      </c>
      <c r="U116" s="4">
        <f>GRD!N121</f>
        <v>0</v>
      </c>
      <c r="V116" s="4">
        <f>GRD!O121</f>
        <v>0</v>
      </c>
    </row>
    <row r="117" spans="1:22">
      <c r="A117" s="3">
        <v>117</v>
      </c>
      <c r="B117" s="4">
        <f>STD!D120</f>
        <v>0</v>
      </c>
      <c r="C117" s="4">
        <f>STD!E120</f>
        <v>0</v>
      </c>
      <c r="D117" s="4">
        <f>STD!A120</f>
        <v>0</v>
      </c>
      <c r="E117" s="4">
        <f>STD!C120</f>
        <v>0</v>
      </c>
      <c r="F117" s="4">
        <f>STD!B120</f>
        <v>0</v>
      </c>
      <c r="G117" s="4">
        <f>STD!F120</f>
        <v>0</v>
      </c>
      <c r="H117" s="4">
        <f>STD!G120</f>
        <v>0</v>
      </c>
      <c r="I117" s="4">
        <f>STD!H120</f>
        <v>0</v>
      </c>
      <c r="J117" s="4">
        <f>GRD!C122</f>
        <v>0</v>
      </c>
      <c r="K117" s="4">
        <f>GRD!D122</f>
        <v>0</v>
      </c>
      <c r="L117" s="4">
        <f>GRD!E122</f>
        <v>0</v>
      </c>
      <c r="M117" s="4">
        <f>GRD!F122</f>
        <v>0</v>
      </c>
      <c r="N117" s="4">
        <f>GRD!G122</f>
        <v>0</v>
      </c>
      <c r="O117" s="4">
        <f>GRD!H122</f>
        <v>0</v>
      </c>
      <c r="P117" s="4">
        <f>GRD!I122</f>
        <v>0</v>
      </c>
      <c r="Q117" s="4">
        <f>GRD!J122</f>
        <v>0</v>
      </c>
      <c r="R117" s="4">
        <f>GRD!K122</f>
        <v>0</v>
      </c>
      <c r="S117" s="4">
        <f>GRD!L122</f>
        <v>0</v>
      </c>
      <c r="T117" s="4">
        <f>GRD!M122</f>
        <v>0</v>
      </c>
      <c r="U117" s="4">
        <f>GRD!N122</f>
        <v>0</v>
      </c>
      <c r="V117" s="4">
        <f>GRD!O122</f>
        <v>0</v>
      </c>
    </row>
    <row r="118" spans="1:22">
      <c r="A118" s="3">
        <v>118</v>
      </c>
      <c r="B118" s="4">
        <f>STD!D121</f>
        <v>0</v>
      </c>
      <c r="C118" s="4">
        <f>STD!E121</f>
        <v>0</v>
      </c>
      <c r="D118" s="4">
        <f>STD!A121</f>
        <v>0</v>
      </c>
      <c r="E118" s="4">
        <f>STD!C121</f>
        <v>0</v>
      </c>
      <c r="F118" s="4">
        <f>STD!B121</f>
        <v>0</v>
      </c>
      <c r="G118" s="4">
        <f>STD!F121</f>
        <v>0</v>
      </c>
      <c r="H118" s="4">
        <f>STD!G121</f>
        <v>0</v>
      </c>
      <c r="I118" s="4">
        <f>STD!H121</f>
        <v>0</v>
      </c>
      <c r="J118" s="4">
        <f>GRD!C123</f>
        <v>0</v>
      </c>
      <c r="K118" s="4">
        <f>GRD!D123</f>
        <v>0</v>
      </c>
      <c r="L118" s="4">
        <f>GRD!E123</f>
        <v>0</v>
      </c>
      <c r="M118" s="4">
        <f>GRD!F123</f>
        <v>0</v>
      </c>
      <c r="N118" s="4">
        <f>GRD!G123</f>
        <v>0</v>
      </c>
      <c r="O118" s="4">
        <f>GRD!H123</f>
        <v>0</v>
      </c>
      <c r="P118" s="4">
        <f>GRD!I123</f>
        <v>0</v>
      </c>
      <c r="Q118" s="4">
        <f>GRD!J123</f>
        <v>0</v>
      </c>
      <c r="R118" s="4">
        <f>GRD!K123</f>
        <v>0</v>
      </c>
      <c r="S118" s="4">
        <f>GRD!L123</f>
        <v>0</v>
      </c>
      <c r="T118" s="4">
        <f>GRD!M123</f>
        <v>0</v>
      </c>
      <c r="U118" s="4">
        <f>GRD!N123</f>
        <v>0</v>
      </c>
      <c r="V118" s="4">
        <f>GRD!O123</f>
        <v>0</v>
      </c>
    </row>
    <row r="119" spans="1:22">
      <c r="A119" s="3">
        <v>119</v>
      </c>
      <c r="B119" s="4">
        <f>STD!D122</f>
        <v>0</v>
      </c>
      <c r="C119" s="4">
        <f>STD!E122</f>
        <v>0</v>
      </c>
      <c r="D119" s="4">
        <f>STD!A122</f>
        <v>0</v>
      </c>
      <c r="E119" s="4">
        <f>STD!C122</f>
        <v>0</v>
      </c>
      <c r="F119" s="4">
        <f>STD!B122</f>
        <v>0</v>
      </c>
      <c r="G119" s="4">
        <f>STD!F122</f>
        <v>0</v>
      </c>
      <c r="H119" s="4">
        <f>STD!G122</f>
        <v>0</v>
      </c>
      <c r="I119" s="4">
        <f>STD!H122</f>
        <v>0</v>
      </c>
      <c r="J119" s="4">
        <f>GRD!C124</f>
        <v>0</v>
      </c>
      <c r="K119" s="4">
        <f>GRD!D124</f>
        <v>0</v>
      </c>
      <c r="L119" s="4">
        <f>GRD!E124</f>
        <v>0</v>
      </c>
      <c r="M119" s="4">
        <f>GRD!F124</f>
        <v>0</v>
      </c>
      <c r="N119" s="4">
        <f>GRD!G124</f>
        <v>0</v>
      </c>
      <c r="O119" s="4">
        <f>GRD!H124</f>
        <v>0</v>
      </c>
      <c r="P119" s="4">
        <f>GRD!I124</f>
        <v>0</v>
      </c>
      <c r="Q119" s="4">
        <f>GRD!J124</f>
        <v>0</v>
      </c>
      <c r="R119" s="4">
        <f>GRD!K124</f>
        <v>0</v>
      </c>
      <c r="S119" s="4">
        <f>GRD!L124</f>
        <v>0</v>
      </c>
      <c r="T119" s="4">
        <f>GRD!M124</f>
        <v>0</v>
      </c>
      <c r="U119" s="4">
        <f>GRD!N124</f>
        <v>0</v>
      </c>
      <c r="V119" s="4">
        <f>GRD!O124</f>
        <v>0</v>
      </c>
    </row>
    <row r="120" spans="1:22">
      <c r="A120" s="3">
        <v>120</v>
      </c>
      <c r="B120" s="4">
        <f>STD!D123</f>
        <v>0</v>
      </c>
      <c r="C120" s="4">
        <f>STD!E123</f>
        <v>0</v>
      </c>
      <c r="D120" s="4">
        <f>STD!A123</f>
        <v>0</v>
      </c>
      <c r="E120" s="4">
        <f>STD!C123</f>
        <v>0</v>
      </c>
      <c r="F120" s="4">
        <f>STD!B123</f>
        <v>0</v>
      </c>
      <c r="G120" s="4">
        <f>STD!F123</f>
        <v>0</v>
      </c>
      <c r="H120" s="4">
        <f>STD!G123</f>
        <v>0</v>
      </c>
      <c r="I120" s="4">
        <f>STD!H123</f>
        <v>0</v>
      </c>
      <c r="J120" s="4">
        <f>GRD!C125</f>
        <v>0</v>
      </c>
      <c r="K120" s="4">
        <f>GRD!D125</f>
        <v>0</v>
      </c>
      <c r="L120" s="4">
        <f>GRD!E125</f>
        <v>0</v>
      </c>
      <c r="M120" s="4">
        <f>GRD!F125</f>
        <v>0</v>
      </c>
      <c r="N120" s="4">
        <f>GRD!G125</f>
        <v>0</v>
      </c>
      <c r="O120" s="4">
        <f>GRD!H125</f>
        <v>0</v>
      </c>
      <c r="P120" s="4">
        <f>GRD!I125</f>
        <v>0</v>
      </c>
      <c r="Q120" s="4">
        <f>GRD!J125</f>
        <v>0</v>
      </c>
      <c r="R120" s="4">
        <f>GRD!K125</f>
        <v>0</v>
      </c>
      <c r="S120" s="4">
        <f>GRD!L125</f>
        <v>0</v>
      </c>
      <c r="T120" s="4">
        <f>GRD!M125</f>
        <v>0</v>
      </c>
      <c r="U120" s="4">
        <f>GRD!N125</f>
        <v>0</v>
      </c>
      <c r="V120" s="4">
        <f>GRD!O125</f>
        <v>0</v>
      </c>
    </row>
    <row r="121" spans="1:22">
      <c r="A121" s="3">
        <v>121</v>
      </c>
      <c r="B121" s="4">
        <f>STD!D124</f>
        <v>0</v>
      </c>
      <c r="C121" s="4">
        <f>STD!E124</f>
        <v>0</v>
      </c>
      <c r="D121" s="4">
        <f>STD!A124</f>
        <v>0</v>
      </c>
      <c r="E121" s="4">
        <f>STD!C124</f>
        <v>0</v>
      </c>
      <c r="F121" s="4">
        <f>STD!B124</f>
        <v>0</v>
      </c>
      <c r="G121" s="4">
        <f>STD!F124</f>
        <v>0</v>
      </c>
      <c r="H121" s="4">
        <f>STD!G124</f>
        <v>0</v>
      </c>
      <c r="I121" s="4">
        <f>STD!H124</f>
        <v>0</v>
      </c>
      <c r="J121" s="4">
        <f>GRD!C126</f>
        <v>0</v>
      </c>
      <c r="K121" s="4">
        <f>GRD!D126</f>
        <v>0</v>
      </c>
      <c r="L121" s="4">
        <f>GRD!E126</f>
        <v>0</v>
      </c>
      <c r="M121" s="4">
        <f>GRD!F126</f>
        <v>0</v>
      </c>
      <c r="N121" s="4">
        <f>GRD!G126</f>
        <v>0</v>
      </c>
      <c r="O121" s="4">
        <f>GRD!H126</f>
        <v>0</v>
      </c>
      <c r="P121" s="4">
        <f>GRD!I126</f>
        <v>0</v>
      </c>
      <c r="Q121" s="4">
        <f>GRD!J126</f>
        <v>0</v>
      </c>
      <c r="R121" s="4">
        <f>GRD!K126</f>
        <v>0</v>
      </c>
      <c r="S121" s="4">
        <f>GRD!L126</f>
        <v>0</v>
      </c>
      <c r="T121" s="4">
        <f>GRD!M126</f>
        <v>0</v>
      </c>
      <c r="U121" s="4">
        <f>GRD!N126</f>
        <v>0</v>
      </c>
      <c r="V121" s="4">
        <f>GRD!O126</f>
        <v>0</v>
      </c>
    </row>
    <row r="122" spans="1:22">
      <c r="A122" s="3">
        <v>122</v>
      </c>
      <c r="B122" s="4">
        <f>STD!D125</f>
        <v>0</v>
      </c>
      <c r="C122" s="4">
        <f>STD!E125</f>
        <v>0</v>
      </c>
      <c r="D122" s="4">
        <f>STD!A125</f>
        <v>0</v>
      </c>
      <c r="E122" s="4">
        <f>STD!C125</f>
        <v>0</v>
      </c>
      <c r="F122" s="4">
        <f>STD!B125</f>
        <v>0</v>
      </c>
      <c r="G122" s="4">
        <f>STD!F125</f>
        <v>0</v>
      </c>
      <c r="H122" s="4">
        <f>STD!G125</f>
        <v>0</v>
      </c>
      <c r="I122" s="4">
        <f>STD!H125</f>
        <v>0</v>
      </c>
      <c r="J122" s="4">
        <f>GRD!C127</f>
        <v>0</v>
      </c>
      <c r="K122" s="4">
        <f>GRD!D127</f>
        <v>0</v>
      </c>
      <c r="L122" s="4">
        <f>GRD!E127</f>
        <v>0</v>
      </c>
      <c r="M122" s="4">
        <f>GRD!F127</f>
        <v>0</v>
      </c>
      <c r="N122" s="4">
        <f>GRD!G127</f>
        <v>0</v>
      </c>
      <c r="O122" s="4">
        <f>GRD!H127</f>
        <v>0</v>
      </c>
      <c r="P122" s="4">
        <f>GRD!I127</f>
        <v>0</v>
      </c>
      <c r="Q122" s="4">
        <f>GRD!J127</f>
        <v>0</v>
      </c>
      <c r="R122" s="4">
        <f>GRD!K127</f>
        <v>0</v>
      </c>
      <c r="S122" s="4">
        <f>GRD!L127</f>
        <v>0</v>
      </c>
      <c r="T122" s="4">
        <f>GRD!M127</f>
        <v>0</v>
      </c>
      <c r="U122" s="4">
        <f>GRD!N127</f>
        <v>0</v>
      </c>
      <c r="V122" s="4">
        <f>GRD!O127</f>
        <v>0</v>
      </c>
    </row>
    <row r="123" spans="1:22">
      <c r="A123" s="3">
        <v>123</v>
      </c>
      <c r="B123" s="4">
        <f>STD!D126</f>
        <v>0</v>
      </c>
      <c r="C123" s="4">
        <f>STD!E126</f>
        <v>0</v>
      </c>
      <c r="D123" s="4">
        <f>STD!A126</f>
        <v>0</v>
      </c>
      <c r="E123" s="4">
        <f>STD!C126</f>
        <v>0</v>
      </c>
      <c r="F123" s="4">
        <f>STD!B126</f>
        <v>0</v>
      </c>
      <c r="G123" s="4">
        <f>STD!F126</f>
        <v>0</v>
      </c>
      <c r="H123" s="4">
        <f>STD!G126</f>
        <v>0</v>
      </c>
      <c r="I123" s="4">
        <f>STD!H126</f>
        <v>0</v>
      </c>
      <c r="J123" s="4">
        <f>GRD!C128</f>
        <v>0</v>
      </c>
      <c r="K123" s="4">
        <f>GRD!D128</f>
        <v>0</v>
      </c>
      <c r="L123" s="4">
        <f>GRD!E128</f>
        <v>0</v>
      </c>
      <c r="M123" s="4">
        <f>GRD!F128</f>
        <v>0</v>
      </c>
      <c r="N123" s="4">
        <f>GRD!G128</f>
        <v>0</v>
      </c>
      <c r="O123" s="4">
        <f>GRD!H128</f>
        <v>0</v>
      </c>
      <c r="P123" s="4">
        <f>GRD!I128</f>
        <v>0</v>
      </c>
      <c r="Q123" s="4">
        <f>GRD!J128</f>
        <v>0</v>
      </c>
      <c r="R123" s="4">
        <f>GRD!K128</f>
        <v>0</v>
      </c>
      <c r="S123" s="4">
        <f>GRD!L128</f>
        <v>0</v>
      </c>
      <c r="T123" s="4">
        <f>GRD!M128</f>
        <v>0</v>
      </c>
      <c r="U123" s="4">
        <f>GRD!N128</f>
        <v>0</v>
      </c>
      <c r="V123" s="4">
        <f>GRD!O128</f>
        <v>0</v>
      </c>
    </row>
    <row r="124" spans="1:22">
      <c r="A124" s="3">
        <v>124</v>
      </c>
      <c r="B124" s="4">
        <f>STD!D127</f>
        <v>0</v>
      </c>
      <c r="C124" s="4">
        <f>STD!E127</f>
        <v>0</v>
      </c>
      <c r="D124" s="4">
        <f>STD!A127</f>
        <v>0</v>
      </c>
      <c r="E124" s="4">
        <f>STD!C127</f>
        <v>0</v>
      </c>
      <c r="F124" s="4">
        <f>STD!B127</f>
        <v>0</v>
      </c>
      <c r="G124" s="4">
        <f>STD!F127</f>
        <v>0</v>
      </c>
      <c r="H124" s="4">
        <f>STD!G127</f>
        <v>0</v>
      </c>
      <c r="I124" s="4">
        <f>STD!H127</f>
        <v>0</v>
      </c>
      <c r="J124" s="4">
        <f>GRD!C129</f>
        <v>0</v>
      </c>
      <c r="K124" s="4">
        <f>GRD!D129</f>
        <v>0</v>
      </c>
      <c r="L124" s="4">
        <f>GRD!E129</f>
        <v>0</v>
      </c>
      <c r="M124" s="4">
        <f>GRD!F129</f>
        <v>0</v>
      </c>
      <c r="N124" s="4">
        <f>GRD!G129</f>
        <v>0</v>
      </c>
      <c r="O124" s="4">
        <f>GRD!H129</f>
        <v>0</v>
      </c>
      <c r="P124" s="4">
        <f>GRD!I129</f>
        <v>0</v>
      </c>
      <c r="Q124" s="4">
        <f>GRD!J129</f>
        <v>0</v>
      </c>
      <c r="R124" s="4">
        <f>GRD!K129</f>
        <v>0</v>
      </c>
      <c r="S124" s="4">
        <f>GRD!L129</f>
        <v>0</v>
      </c>
      <c r="T124" s="4">
        <f>GRD!M129</f>
        <v>0</v>
      </c>
      <c r="U124" s="4">
        <f>GRD!N129</f>
        <v>0</v>
      </c>
      <c r="V124" s="4">
        <f>GRD!O129</f>
        <v>0</v>
      </c>
    </row>
    <row r="125" spans="1:22">
      <c r="A125" s="3">
        <v>125</v>
      </c>
      <c r="B125" s="4">
        <f>STD!D128</f>
        <v>0</v>
      </c>
      <c r="C125" s="4">
        <f>STD!E128</f>
        <v>0</v>
      </c>
      <c r="D125" s="4">
        <f>STD!A128</f>
        <v>0</v>
      </c>
      <c r="E125" s="4">
        <f>STD!C128</f>
        <v>0</v>
      </c>
      <c r="F125" s="4">
        <f>STD!B128</f>
        <v>0</v>
      </c>
      <c r="G125" s="4">
        <f>STD!F128</f>
        <v>0</v>
      </c>
      <c r="H125" s="4">
        <f>STD!G128</f>
        <v>0</v>
      </c>
      <c r="I125" s="4">
        <f>STD!H128</f>
        <v>0</v>
      </c>
      <c r="J125" s="4">
        <f>GRD!C130</f>
        <v>0</v>
      </c>
      <c r="K125" s="4">
        <f>GRD!D130</f>
        <v>0</v>
      </c>
      <c r="L125" s="4">
        <f>GRD!E130</f>
        <v>0</v>
      </c>
      <c r="M125" s="4">
        <f>GRD!F130</f>
        <v>0</v>
      </c>
      <c r="N125" s="4">
        <f>GRD!G130</f>
        <v>0</v>
      </c>
      <c r="O125" s="4">
        <f>GRD!H130</f>
        <v>0</v>
      </c>
      <c r="P125" s="4">
        <f>GRD!I130</f>
        <v>0</v>
      </c>
      <c r="Q125" s="4">
        <f>GRD!J130</f>
        <v>0</v>
      </c>
      <c r="R125" s="4">
        <f>GRD!K130</f>
        <v>0</v>
      </c>
      <c r="S125" s="4">
        <f>GRD!L130</f>
        <v>0</v>
      </c>
      <c r="T125" s="4">
        <f>GRD!M130</f>
        <v>0</v>
      </c>
      <c r="U125" s="4">
        <f>GRD!N130</f>
        <v>0</v>
      </c>
      <c r="V125" s="4">
        <f>GRD!O130</f>
        <v>0</v>
      </c>
    </row>
    <row r="126" spans="1:22">
      <c r="A126" s="3">
        <v>126</v>
      </c>
      <c r="B126" s="4">
        <f>STD!D129</f>
        <v>0</v>
      </c>
      <c r="C126" s="4">
        <f>STD!E129</f>
        <v>0</v>
      </c>
      <c r="D126" s="4">
        <f>STD!A129</f>
        <v>0</v>
      </c>
      <c r="E126" s="4">
        <f>STD!C129</f>
        <v>0</v>
      </c>
      <c r="F126" s="4">
        <f>STD!B129</f>
        <v>0</v>
      </c>
      <c r="G126" s="4">
        <f>STD!F129</f>
        <v>0</v>
      </c>
      <c r="H126" s="4">
        <f>STD!G129</f>
        <v>0</v>
      </c>
      <c r="I126" s="4">
        <f>STD!H129</f>
        <v>0</v>
      </c>
      <c r="J126" s="4">
        <f>GRD!C131</f>
        <v>0</v>
      </c>
      <c r="K126" s="4">
        <f>GRD!D131</f>
        <v>0</v>
      </c>
      <c r="L126" s="4">
        <f>GRD!E131</f>
        <v>0</v>
      </c>
      <c r="M126" s="4">
        <f>GRD!F131</f>
        <v>0</v>
      </c>
      <c r="N126" s="4">
        <f>GRD!G131</f>
        <v>0</v>
      </c>
      <c r="O126" s="4">
        <f>GRD!H131</f>
        <v>0</v>
      </c>
      <c r="P126" s="4">
        <f>GRD!I131</f>
        <v>0</v>
      </c>
      <c r="Q126" s="4">
        <f>GRD!J131</f>
        <v>0</v>
      </c>
      <c r="R126" s="4">
        <f>GRD!K131</f>
        <v>0</v>
      </c>
      <c r="S126" s="4">
        <f>GRD!L131</f>
        <v>0</v>
      </c>
      <c r="T126" s="4">
        <f>GRD!M131</f>
        <v>0</v>
      </c>
      <c r="U126" s="4">
        <f>GRD!N131</f>
        <v>0</v>
      </c>
      <c r="V126" s="4">
        <f>GRD!O131</f>
        <v>0</v>
      </c>
    </row>
    <row r="127" spans="1:22">
      <c r="A127" s="3">
        <v>127</v>
      </c>
      <c r="B127" s="4">
        <f>STD!D130</f>
        <v>0</v>
      </c>
      <c r="C127" s="4">
        <f>STD!E130</f>
        <v>0</v>
      </c>
      <c r="D127" s="4">
        <f>STD!A130</f>
        <v>0</v>
      </c>
      <c r="E127" s="4">
        <f>STD!C130</f>
        <v>0</v>
      </c>
      <c r="F127" s="4">
        <f>STD!B130</f>
        <v>0</v>
      </c>
      <c r="G127" s="4">
        <f>STD!F130</f>
        <v>0</v>
      </c>
      <c r="H127" s="4">
        <f>STD!G130</f>
        <v>0</v>
      </c>
      <c r="I127" s="4">
        <f>STD!H130</f>
        <v>0</v>
      </c>
      <c r="J127" s="4">
        <f>GRD!C132</f>
        <v>0</v>
      </c>
      <c r="K127" s="4">
        <f>GRD!D132</f>
        <v>0</v>
      </c>
      <c r="L127" s="4">
        <f>GRD!E132</f>
        <v>0</v>
      </c>
      <c r="M127" s="4">
        <f>GRD!F132</f>
        <v>0</v>
      </c>
      <c r="N127" s="4">
        <f>GRD!G132</f>
        <v>0</v>
      </c>
      <c r="O127" s="4">
        <f>GRD!H132</f>
        <v>0</v>
      </c>
      <c r="P127" s="4">
        <f>GRD!I132</f>
        <v>0</v>
      </c>
      <c r="Q127" s="4">
        <f>GRD!J132</f>
        <v>0</v>
      </c>
      <c r="R127" s="4">
        <f>GRD!K132</f>
        <v>0</v>
      </c>
      <c r="S127" s="4">
        <f>GRD!L132</f>
        <v>0</v>
      </c>
      <c r="T127" s="4">
        <f>GRD!M132</f>
        <v>0</v>
      </c>
      <c r="U127" s="4">
        <f>GRD!N132</f>
        <v>0</v>
      </c>
      <c r="V127" s="4">
        <f>GRD!O132</f>
        <v>0</v>
      </c>
    </row>
    <row r="128" spans="1:22">
      <c r="A128" s="3">
        <v>128</v>
      </c>
      <c r="B128" s="4">
        <f>STD!D131</f>
        <v>0</v>
      </c>
      <c r="C128" s="4">
        <f>STD!E131</f>
        <v>0</v>
      </c>
      <c r="D128" s="4">
        <f>STD!A131</f>
        <v>0</v>
      </c>
      <c r="E128" s="4">
        <f>STD!C131</f>
        <v>0</v>
      </c>
      <c r="F128" s="4">
        <f>STD!B131</f>
        <v>0</v>
      </c>
      <c r="G128" s="4">
        <f>STD!F131</f>
        <v>0</v>
      </c>
      <c r="H128" s="4">
        <f>STD!G131</f>
        <v>0</v>
      </c>
      <c r="I128" s="4">
        <f>STD!H131</f>
        <v>0</v>
      </c>
      <c r="J128" s="4">
        <f>GRD!C133</f>
        <v>0</v>
      </c>
      <c r="K128" s="4">
        <f>GRD!D133</f>
        <v>0</v>
      </c>
      <c r="L128" s="4">
        <f>GRD!E133</f>
        <v>0</v>
      </c>
      <c r="M128" s="4">
        <f>GRD!F133</f>
        <v>0</v>
      </c>
      <c r="N128" s="4">
        <f>GRD!G133</f>
        <v>0</v>
      </c>
      <c r="O128" s="4">
        <f>GRD!H133</f>
        <v>0</v>
      </c>
      <c r="P128" s="4">
        <f>GRD!I133</f>
        <v>0</v>
      </c>
      <c r="Q128" s="4">
        <f>GRD!J133</f>
        <v>0</v>
      </c>
      <c r="R128" s="4">
        <f>GRD!K133</f>
        <v>0</v>
      </c>
      <c r="S128" s="4">
        <f>GRD!L133</f>
        <v>0</v>
      </c>
      <c r="T128" s="4">
        <f>GRD!M133</f>
        <v>0</v>
      </c>
      <c r="U128" s="4">
        <f>GRD!N133</f>
        <v>0</v>
      </c>
      <c r="V128" s="4">
        <f>GRD!O133</f>
        <v>0</v>
      </c>
    </row>
    <row r="129" spans="1:22">
      <c r="A129" s="3">
        <v>129</v>
      </c>
      <c r="B129" s="4">
        <f>STD!D132</f>
        <v>0</v>
      </c>
      <c r="C129" s="4">
        <f>STD!E132</f>
        <v>0</v>
      </c>
      <c r="D129" s="4">
        <f>STD!A132</f>
        <v>0</v>
      </c>
      <c r="E129" s="4">
        <f>STD!C132</f>
        <v>0</v>
      </c>
      <c r="F129" s="4">
        <f>STD!B132</f>
        <v>0</v>
      </c>
      <c r="G129" s="4">
        <f>STD!F132</f>
        <v>0</v>
      </c>
      <c r="H129" s="4">
        <f>STD!G132</f>
        <v>0</v>
      </c>
      <c r="I129" s="4">
        <f>STD!H132</f>
        <v>0</v>
      </c>
      <c r="J129" s="4">
        <f>GRD!C134</f>
        <v>0</v>
      </c>
      <c r="K129" s="4">
        <f>GRD!D134</f>
        <v>0</v>
      </c>
      <c r="L129" s="4">
        <f>GRD!E134</f>
        <v>0</v>
      </c>
      <c r="M129" s="4">
        <f>GRD!F134</f>
        <v>0</v>
      </c>
      <c r="N129" s="4">
        <f>GRD!G134</f>
        <v>0</v>
      </c>
      <c r="O129" s="4">
        <f>GRD!H134</f>
        <v>0</v>
      </c>
      <c r="P129" s="4">
        <f>GRD!I134</f>
        <v>0</v>
      </c>
      <c r="Q129" s="4">
        <f>GRD!J134</f>
        <v>0</v>
      </c>
      <c r="R129" s="4">
        <f>GRD!K134</f>
        <v>0</v>
      </c>
      <c r="S129" s="4">
        <f>GRD!L134</f>
        <v>0</v>
      </c>
      <c r="T129" s="4">
        <f>GRD!M134</f>
        <v>0</v>
      </c>
      <c r="U129" s="4">
        <f>GRD!N134</f>
        <v>0</v>
      </c>
      <c r="V129" s="4">
        <f>GRD!O134</f>
        <v>0</v>
      </c>
    </row>
    <row r="130" spans="1:22">
      <c r="A130" s="3">
        <v>130</v>
      </c>
      <c r="B130" s="4">
        <f>STD!D133</f>
        <v>0</v>
      </c>
      <c r="C130" s="4">
        <f>STD!E133</f>
        <v>0</v>
      </c>
      <c r="D130" s="4">
        <f>STD!A133</f>
        <v>0</v>
      </c>
      <c r="E130" s="4">
        <f>STD!C133</f>
        <v>0</v>
      </c>
      <c r="F130" s="4">
        <f>STD!B133</f>
        <v>0</v>
      </c>
      <c r="G130" s="4">
        <f>STD!F133</f>
        <v>0</v>
      </c>
      <c r="H130" s="4">
        <f>STD!G133</f>
        <v>0</v>
      </c>
      <c r="I130" s="4">
        <f>STD!H133</f>
        <v>0</v>
      </c>
      <c r="J130" s="4">
        <f>GRD!C135</f>
        <v>0</v>
      </c>
      <c r="K130" s="4">
        <f>GRD!D135</f>
        <v>0</v>
      </c>
      <c r="L130" s="4">
        <f>GRD!E135</f>
        <v>0</v>
      </c>
      <c r="M130" s="4">
        <f>GRD!F135</f>
        <v>0</v>
      </c>
      <c r="N130" s="4">
        <f>GRD!G135</f>
        <v>0</v>
      </c>
      <c r="O130" s="4">
        <f>GRD!H135</f>
        <v>0</v>
      </c>
      <c r="P130" s="4">
        <f>GRD!I135</f>
        <v>0</v>
      </c>
      <c r="Q130" s="4">
        <f>GRD!J135</f>
        <v>0</v>
      </c>
      <c r="R130" s="4">
        <f>GRD!K135</f>
        <v>0</v>
      </c>
      <c r="S130" s="4">
        <f>GRD!L135</f>
        <v>0</v>
      </c>
      <c r="T130" s="4">
        <f>GRD!M135</f>
        <v>0</v>
      </c>
      <c r="U130" s="4">
        <f>GRD!N135</f>
        <v>0</v>
      </c>
      <c r="V130" s="4">
        <f>GRD!O135</f>
        <v>0</v>
      </c>
    </row>
    <row r="131" spans="1:22">
      <c r="A131" s="3">
        <v>131</v>
      </c>
      <c r="B131" s="4">
        <f>STD!D134</f>
        <v>0</v>
      </c>
      <c r="C131" s="4">
        <f>STD!E134</f>
        <v>0</v>
      </c>
      <c r="D131" s="4">
        <f>STD!A134</f>
        <v>0</v>
      </c>
      <c r="E131" s="4">
        <f>STD!C134</f>
        <v>0</v>
      </c>
      <c r="F131" s="4">
        <f>STD!B134</f>
        <v>0</v>
      </c>
      <c r="G131" s="4">
        <f>STD!F134</f>
        <v>0</v>
      </c>
      <c r="H131" s="4">
        <f>STD!G134</f>
        <v>0</v>
      </c>
      <c r="I131" s="4">
        <f>STD!H134</f>
        <v>0</v>
      </c>
      <c r="J131" s="4">
        <f>GRD!C136</f>
        <v>0</v>
      </c>
      <c r="K131" s="4">
        <f>GRD!D136</f>
        <v>0</v>
      </c>
      <c r="L131" s="4">
        <f>GRD!E136</f>
        <v>0</v>
      </c>
      <c r="M131" s="4">
        <f>GRD!F136</f>
        <v>0</v>
      </c>
      <c r="N131" s="4">
        <f>GRD!G136</f>
        <v>0</v>
      </c>
      <c r="O131" s="4">
        <f>GRD!H136</f>
        <v>0</v>
      </c>
      <c r="P131" s="4">
        <f>GRD!I136</f>
        <v>0</v>
      </c>
      <c r="Q131" s="4">
        <f>GRD!J136</f>
        <v>0</v>
      </c>
      <c r="R131" s="4">
        <f>GRD!K136</f>
        <v>0</v>
      </c>
      <c r="S131" s="4">
        <f>GRD!L136</f>
        <v>0</v>
      </c>
      <c r="T131" s="4">
        <f>GRD!M136</f>
        <v>0</v>
      </c>
      <c r="U131" s="4">
        <f>GRD!N136</f>
        <v>0</v>
      </c>
      <c r="V131" s="4">
        <f>GRD!O136</f>
        <v>0</v>
      </c>
    </row>
    <row r="132" spans="1:22">
      <c r="A132" s="3">
        <v>132</v>
      </c>
      <c r="B132" s="4">
        <f>STD!D135</f>
        <v>0</v>
      </c>
      <c r="C132" s="4">
        <f>STD!E135</f>
        <v>0</v>
      </c>
      <c r="D132" s="4">
        <f>STD!A135</f>
        <v>0</v>
      </c>
      <c r="E132" s="4">
        <f>STD!C135</f>
        <v>0</v>
      </c>
      <c r="F132" s="4">
        <f>STD!B135</f>
        <v>0</v>
      </c>
      <c r="G132" s="4">
        <f>STD!F135</f>
        <v>0</v>
      </c>
      <c r="H132" s="4">
        <f>STD!G135</f>
        <v>0</v>
      </c>
      <c r="I132" s="4">
        <f>STD!H135</f>
        <v>0</v>
      </c>
      <c r="J132" s="4">
        <f>GRD!C137</f>
        <v>0</v>
      </c>
      <c r="K132" s="4">
        <f>GRD!D137</f>
        <v>0</v>
      </c>
      <c r="L132" s="4">
        <f>GRD!E137</f>
        <v>0</v>
      </c>
      <c r="M132" s="4">
        <f>GRD!F137</f>
        <v>0</v>
      </c>
      <c r="N132" s="4">
        <f>GRD!G137</f>
        <v>0</v>
      </c>
      <c r="O132" s="4">
        <f>GRD!H137</f>
        <v>0</v>
      </c>
      <c r="P132" s="4">
        <f>GRD!I137</f>
        <v>0</v>
      </c>
      <c r="Q132" s="4">
        <f>GRD!J137</f>
        <v>0</v>
      </c>
      <c r="R132" s="4">
        <f>GRD!K137</f>
        <v>0</v>
      </c>
      <c r="S132" s="4">
        <f>GRD!L137</f>
        <v>0</v>
      </c>
      <c r="T132" s="4">
        <f>GRD!M137</f>
        <v>0</v>
      </c>
      <c r="U132" s="4">
        <f>GRD!N137</f>
        <v>0</v>
      </c>
      <c r="V132" s="4">
        <f>GRD!O137</f>
        <v>0</v>
      </c>
    </row>
    <row r="133" spans="1:22">
      <c r="A133" s="3">
        <v>133</v>
      </c>
      <c r="B133" s="4">
        <f>STD!D136</f>
        <v>0</v>
      </c>
      <c r="C133" s="4">
        <f>STD!E136</f>
        <v>0</v>
      </c>
      <c r="D133" s="4">
        <f>STD!A136</f>
        <v>0</v>
      </c>
      <c r="E133" s="4">
        <f>STD!C136</f>
        <v>0</v>
      </c>
      <c r="F133" s="4">
        <f>STD!B136</f>
        <v>0</v>
      </c>
      <c r="G133" s="4">
        <f>STD!F136</f>
        <v>0</v>
      </c>
      <c r="H133" s="4">
        <f>STD!G136</f>
        <v>0</v>
      </c>
      <c r="I133" s="4">
        <f>STD!H136</f>
        <v>0</v>
      </c>
      <c r="J133" s="4">
        <f>GRD!C138</f>
        <v>0</v>
      </c>
      <c r="K133" s="4">
        <f>GRD!D138</f>
        <v>0</v>
      </c>
      <c r="L133" s="4">
        <f>GRD!E138</f>
        <v>0</v>
      </c>
      <c r="M133" s="4">
        <f>GRD!F138</f>
        <v>0</v>
      </c>
      <c r="N133" s="4">
        <f>GRD!G138</f>
        <v>0</v>
      </c>
      <c r="O133" s="4">
        <f>GRD!H138</f>
        <v>0</v>
      </c>
      <c r="P133" s="4">
        <f>GRD!I138</f>
        <v>0</v>
      </c>
      <c r="Q133" s="4">
        <f>GRD!J138</f>
        <v>0</v>
      </c>
      <c r="R133" s="4">
        <f>GRD!K138</f>
        <v>0</v>
      </c>
      <c r="S133" s="4">
        <f>GRD!L138</f>
        <v>0</v>
      </c>
      <c r="T133" s="4">
        <f>GRD!M138</f>
        <v>0</v>
      </c>
      <c r="U133" s="4">
        <f>GRD!N138</f>
        <v>0</v>
      </c>
      <c r="V133" s="4">
        <f>GRD!O138</f>
        <v>0</v>
      </c>
    </row>
    <row r="134" spans="1:22">
      <c r="A134" s="3">
        <v>134</v>
      </c>
      <c r="B134" s="4">
        <f>STD!D137</f>
        <v>0</v>
      </c>
      <c r="C134" s="4">
        <f>STD!E137</f>
        <v>0</v>
      </c>
      <c r="D134" s="4">
        <f>STD!A137</f>
        <v>0</v>
      </c>
      <c r="E134" s="4">
        <f>STD!C137</f>
        <v>0</v>
      </c>
      <c r="F134" s="4">
        <f>STD!B137</f>
        <v>0</v>
      </c>
      <c r="G134" s="4">
        <f>STD!F137</f>
        <v>0</v>
      </c>
      <c r="H134" s="4">
        <f>STD!G137</f>
        <v>0</v>
      </c>
      <c r="I134" s="4">
        <f>STD!H137</f>
        <v>0</v>
      </c>
      <c r="J134" s="4">
        <f>GRD!C139</f>
        <v>0</v>
      </c>
      <c r="K134" s="4">
        <f>GRD!D139</f>
        <v>0</v>
      </c>
      <c r="L134" s="4">
        <f>GRD!E139</f>
        <v>0</v>
      </c>
      <c r="M134" s="4">
        <f>GRD!F139</f>
        <v>0</v>
      </c>
      <c r="N134" s="4">
        <f>GRD!G139</f>
        <v>0</v>
      </c>
      <c r="O134" s="4">
        <f>GRD!H139</f>
        <v>0</v>
      </c>
      <c r="P134" s="4">
        <f>GRD!I139</f>
        <v>0</v>
      </c>
      <c r="Q134" s="4">
        <f>GRD!J139</f>
        <v>0</v>
      </c>
      <c r="R134" s="4">
        <f>GRD!K139</f>
        <v>0</v>
      </c>
      <c r="S134" s="4">
        <f>GRD!L139</f>
        <v>0</v>
      </c>
      <c r="T134" s="4">
        <f>GRD!M139</f>
        <v>0</v>
      </c>
      <c r="U134" s="4">
        <f>GRD!N139</f>
        <v>0</v>
      </c>
      <c r="V134" s="4">
        <f>GRD!O139</f>
        <v>0</v>
      </c>
    </row>
    <row r="135" spans="1:22">
      <c r="A135" s="3">
        <v>135</v>
      </c>
      <c r="B135" s="4">
        <f>STD!D138</f>
        <v>0</v>
      </c>
      <c r="C135" s="4">
        <f>STD!E138</f>
        <v>0</v>
      </c>
      <c r="D135" s="4">
        <f>STD!A138</f>
        <v>0</v>
      </c>
      <c r="E135" s="4">
        <f>STD!C138</f>
        <v>0</v>
      </c>
      <c r="F135" s="4">
        <f>STD!B138</f>
        <v>0</v>
      </c>
      <c r="G135" s="4">
        <f>STD!F138</f>
        <v>0</v>
      </c>
      <c r="H135" s="4">
        <f>STD!G138</f>
        <v>0</v>
      </c>
      <c r="I135" s="4">
        <f>STD!H138</f>
        <v>0</v>
      </c>
      <c r="J135" s="4">
        <f>GRD!C140</f>
        <v>0</v>
      </c>
      <c r="K135" s="4">
        <f>GRD!D140</f>
        <v>0</v>
      </c>
      <c r="L135" s="4">
        <f>GRD!E140</f>
        <v>0</v>
      </c>
      <c r="M135" s="4">
        <f>GRD!F140</f>
        <v>0</v>
      </c>
      <c r="N135" s="4">
        <f>GRD!G140</f>
        <v>0</v>
      </c>
      <c r="O135" s="4">
        <f>GRD!H140</f>
        <v>0</v>
      </c>
      <c r="P135" s="4">
        <f>GRD!I140</f>
        <v>0</v>
      </c>
      <c r="Q135" s="4">
        <f>GRD!J140</f>
        <v>0</v>
      </c>
      <c r="R135" s="4">
        <f>GRD!K140</f>
        <v>0</v>
      </c>
      <c r="S135" s="4">
        <f>GRD!L140</f>
        <v>0</v>
      </c>
      <c r="T135" s="4">
        <f>GRD!M140</f>
        <v>0</v>
      </c>
      <c r="U135" s="4">
        <f>GRD!N140</f>
        <v>0</v>
      </c>
      <c r="V135" s="4">
        <f>GRD!O140</f>
        <v>0</v>
      </c>
    </row>
    <row r="136" spans="1:22">
      <c r="A136" s="3">
        <v>136</v>
      </c>
      <c r="B136" s="4">
        <f>STD!D139</f>
        <v>0</v>
      </c>
      <c r="C136" s="4">
        <f>STD!E139</f>
        <v>0</v>
      </c>
      <c r="D136" s="4">
        <f>STD!A139</f>
        <v>0</v>
      </c>
      <c r="E136" s="4">
        <f>STD!C139</f>
        <v>0</v>
      </c>
      <c r="F136" s="4">
        <f>STD!B139</f>
        <v>0</v>
      </c>
      <c r="G136" s="4">
        <f>STD!F139</f>
        <v>0</v>
      </c>
      <c r="H136" s="4">
        <f>STD!G139</f>
        <v>0</v>
      </c>
      <c r="I136" s="4">
        <f>STD!H139</f>
        <v>0</v>
      </c>
      <c r="J136" s="4">
        <f>GRD!C141</f>
        <v>0</v>
      </c>
      <c r="K136" s="4">
        <f>GRD!D141</f>
        <v>0</v>
      </c>
      <c r="L136" s="4">
        <f>GRD!E141</f>
        <v>0</v>
      </c>
      <c r="M136" s="4">
        <f>GRD!F141</f>
        <v>0</v>
      </c>
      <c r="N136" s="4">
        <f>GRD!G141</f>
        <v>0</v>
      </c>
      <c r="O136" s="4">
        <f>GRD!H141</f>
        <v>0</v>
      </c>
      <c r="P136" s="4">
        <f>GRD!I141</f>
        <v>0</v>
      </c>
      <c r="Q136" s="4">
        <f>GRD!J141</f>
        <v>0</v>
      </c>
      <c r="R136" s="4">
        <f>GRD!K141</f>
        <v>0</v>
      </c>
      <c r="S136" s="4">
        <f>GRD!L141</f>
        <v>0</v>
      </c>
      <c r="T136" s="4">
        <f>GRD!M141</f>
        <v>0</v>
      </c>
      <c r="U136" s="4">
        <f>GRD!N141</f>
        <v>0</v>
      </c>
      <c r="V136" s="4">
        <f>GRD!O141</f>
        <v>0</v>
      </c>
    </row>
    <row r="137" spans="1:22">
      <c r="A137" s="3">
        <v>137</v>
      </c>
      <c r="B137" s="4">
        <f>STD!D140</f>
        <v>0</v>
      </c>
      <c r="C137" s="4">
        <f>STD!E140</f>
        <v>0</v>
      </c>
      <c r="D137" s="4">
        <f>STD!A140</f>
        <v>0</v>
      </c>
      <c r="E137" s="4">
        <f>STD!C140</f>
        <v>0</v>
      </c>
      <c r="F137" s="4">
        <f>STD!B140</f>
        <v>0</v>
      </c>
      <c r="G137" s="4">
        <f>STD!F140</f>
        <v>0</v>
      </c>
      <c r="H137" s="4">
        <f>STD!G140</f>
        <v>0</v>
      </c>
      <c r="I137" s="4">
        <f>STD!H140</f>
        <v>0</v>
      </c>
      <c r="J137" s="4">
        <f>GRD!C142</f>
        <v>0</v>
      </c>
      <c r="K137" s="4">
        <f>GRD!D142</f>
        <v>0</v>
      </c>
      <c r="L137" s="4">
        <f>GRD!E142</f>
        <v>0</v>
      </c>
      <c r="M137" s="4">
        <f>GRD!F142</f>
        <v>0</v>
      </c>
      <c r="N137" s="4">
        <f>GRD!G142</f>
        <v>0</v>
      </c>
      <c r="O137" s="4">
        <f>GRD!H142</f>
        <v>0</v>
      </c>
      <c r="P137" s="4">
        <f>GRD!I142</f>
        <v>0</v>
      </c>
      <c r="Q137" s="4">
        <f>GRD!J142</f>
        <v>0</v>
      </c>
      <c r="R137" s="4">
        <f>GRD!K142</f>
        <v>0</v>
      </c>
      <c r="S137" s="4">
        <f>GRD!L142</f>
        <v>0</v>
      </c>
      <c r="T137" s="4">
        <f>GRD!M142</f>
        <v>0</v>
      </c>
      <c r="U137" s="4">
        <f>GRD!N142</f>
        <v>0</v>
      </c>
      <c r="V137" s="4">
        <f>GRD!O142</f>
        <v>0</v>
      </c>
    </row>
    <row r="138" spans="1:22">
      <c r="A138" s="3">
        <v>138</v>
      </c>
      <c r="B138" s="4">
        <f>STD!D141</f>
        <v>0</v>
      </c>
      <c r="C138" s="4">
        <f>STD!E141</f>
        <v>0</v>
      </c>
      <c r="D138" s="4">
        <f>STD!A141</f>
        <v>0</v>
      </c>
      <c r="E138" s="4">
        <f>STD!C141</f>
        <v>0</v>
      </c>
      <c r="F138" s="4">
        <f>STD!B141</f>
        <v>0</v>
      </c>
      <c r="G138" s="4">
        <f>STD!F141</f>
        <v>0</v>
      </c>
      <c r="H138" s="4">
        <f>STD!G141</f>
        <v>0</v>
      </c>
      <c r="I138" s="4">
        <f>STD!H141</f>
        <v>0</v>
      </c>
      <c r="J138" s="4">
        <f>GRD!C143</f>
        <v>0</v>
      </c>
      <c r="K138" s="4">
        <f>GRD!D143</f>
        <v>0</v>
      </c>
      <c r="L138" s="4">
        <f>GRD!E143</f>
        <v>0</v>
      </c>
      <c r="M138" s="4">
        <f>GRD!F143</f>
        <v>0</v>
      </c>
      <c r="N138" s="4">
        <f>GRD!G143</f>
        <v>0</v>
      </c>
      <c r="O138" s="4">
        <f>GRD!H143</f>
        <v>0</v>
      </c>
      <c r="P138" s="4">
        <f>GRD!I143</f>
        <v>0</v>
      </c>
      <c r="Q138" s="4">
        <f>GRD!J143</f>
        <v>0</v>
      </c>
      <c r="R138" s="4">
        <f>GRD!K143</f>
        <v>0</v>
      </c>
      <c r="S138" s="4">
        <f>GRD!L143</f>
        <v>0</v>
      </c>
      <c r="T138" s="4">
        <f>GRD!M143</f>
        <v>0</v>
      </c>
      <c r="U138" s="4">
        <f>GRD!N143</f>
        <v>0</v>
      </c>
      <c r="V138" s="4">
        <f>GRD!O143</f>
        <v>0</v>
      </c>
    </row>
    <row r="139" spans="1:22">
      <c r="A139" s="3">
        <v>139</v>
      </c>
      <c r="B139" s="4">
        <f>STD!D142</f>
        <v>0</v>
      </c>
      <c r="C139" s="4">
        <f>STD!E142</f>
        <v>0</v>
      </c>
      <c r="D139" s="4">
        <f>STD!A142</f>
        <v>0</v>
      </c>
      <c r="E139" s="4">
        <f>STD!C142</f>
        <v>0</v>
      </c>
      <c r="F139" s="4">
        <f>STD!B142</f>
        <v>0</v>
      </c>
      <c r="G139" s="4">
        <f>STD!F142</f>
        <v>0</v>
      </c>
      <c r="H139" s="4">
        <f>STD!G142</f>
        <v>0</v>
      </c>
      <c r="I139" s="4">
        <f>STD!H142</f>
        <v>0</v>
      </c>
      <c r="J139" s="4">
        <f>GRD!C144</f>
        <v>0</v>
      </c>
      <c r="K139" s="4">
        <f>GRD!D144</f>
        <v>0</v>
      </c>
      <c r="L139" s="4">
        <f>GRD!E144</f>
        <v>0</v>
      </c>
      <c r="M139" s="4">
        <f>GRD!F144</f>
        <v>0</v>
      </c>
      <c r="N139" s="4">
        <f>GRD!G144</f>
        <v>0</v>
      </c>
      <c r="O139" s="4">
        <f>GRD!H144</f>
        <v>0</v>
      </c>
      <c r="P139" s="4">
        <f>GRD!I144</f>
        <v>0</v>
      </c>
      <c r="Q139" s="4">
        <f>GRD!J144</f>
        <v>0</v>
      </c>
      <c r="R139" s="4">
        <f>GRD!K144</f>
        <v>0</v>
      </c>
      <c r="S139" s="4">
        <f>GRD!L144</f>
        <v>0</v>
      </c>
      <c r="T139" s="4">
        <f>GRD!M144</f>
        <v>0</v>
      </c>
      <c r="U139" s="4">
        <f>GRD!N144</f>
        <v>0</v>
      </c>
      <c r="V139" s="4">
        <f>GRD!O144</f>
        <v>0</v>
      </c>
    </row>
    <row r="140" spans="1:22">
      <c r="A140" s="3">
        <v>140</v>
      </c>
      <c r="B140" s="4">
        <f>STD!D143</f>
        <v>0</v>
      </c>
      <c r="C140" s="4">
        <f>STD!E143</f>
        <v>0</v>
      </c>
      <c r="D140" s="4">
        <f>STD!A143</f>
        <v>0</v>
      </c>
      <c r="E140" s="4">
        <f>STD!C143</f>
        <v>0</v>
      </c>
      <c r="F140" s="4">
        <f>STD!B143</f>
        <v>0</v>
      </c>
      <c r="G140" s="4">
        <f>STD!F143</f>
        <v>0</v>
      </c>
      <c r="H140" s="4">
        <f>STD!G143</f>
        <v>0</v>
      </c>
      <c r="I140" s="4">
        <f>STD!H143</f>
        <v>0</v>
      </c>
      <c r="J140" s="4">
        <f>GRD!C145</f>
        <v>0</v>
      </c>
      <c r="K140" s="4">
        <f>GRD!D145</f>
        <v>0</v>
      </c>
      <c r="L140" s="4">
        <f>GRD!E145</f>
        <v>0</v>
      </c>
      <c r="M140" s="4">
        <f>GRD!F145</f>
        <v>0</v>
      </c>
      <c r="N140" s="4">
        <f>GRD!G145</f>
        <v>0</v>
      </c>
      <c r="O140" s="4">
        <f>GRD!H145</f>
        <v>0</v>
      </c>
      <c r="P140" s="4">
        <f>GRD!I145</f>
        <v>0</v>
      </c>
      <c r="Q140" s="4">
        <f>GRD!J145</f>
        <v>0</v>
      </c>
      <c r="R140" s="4">
        <f>GRD!K145</f>
        <v>0</v>
      </c>
      <c r="S140" s="4">
        <f>GRD!L145</f>
        <v>0</v>
      </c>
      <c r="T140" s="4">
        <f>GRD!M145</f>
        <v>0</v>
      </c>
      <c r="U140" s="4">
        <f>GRD!N145</f>
        <v>0</v>
      </c>
      <c r="V140" s="4">
        <f>GRD!O145</f>
        <v>0</v>
      </c>
    </row>
    <row r="141" spans="1:22">
      <c r="A141" s="3">
        <v>141</v>
      </c>
      <c r="B141" s="4">
        <f>STD!D144</f>
        <v>0</v>
      </c>
      <c r="C141" s="4">
        <f>STD!E144</f>
        <v>0</v>
      </c>
      <c r="D141" s="4">
        <f>STD!A144</f>
        <v>0</v>
      </c>
      <c r="E141" s="4">
        <f>STD!C144</f>
        <v>0</v>
      </c>
      <c r="F141" s="4">
        <f>STD!B144</f>
        <v>0</v>
      </c>
      <c r="G141" s="4">
        <f>STD!F144</f>
        <v>0</v>
      </c>
      <c r="H141" s="4">
        <f>STD!G144</f>
        <v>0</v>
      </c>
      <c r="I141" s="4">
        <f>STD!H144</f>
        <v>0</v>
      </c>
      <c r="J141" s="4">
        <f>GRD!C146</f>
        <v>0</v>
      </c>
      <c r="K141" s="4">
        <f>GRD!D146</f>
        <v>0</v>
      </c>
      <c r="L141" s="4">
        <f>GRD!E146</f>
        <v>0</v>
      </c>
      <c r="M141" s="4">
        <f>GRD!F146</f>
        <v>0</v>
      </c>
      <c r="N141" s="4">
        <f>GRD!G146</f>
        <v>0</v>
      </c>
      <c r="O141" s="4">
        <f>GRD!H146</f>
        <v>0</v>
      </c>
      <c r="P141" s="4">
        <f>GRD!I146</f>
        <v>0</v>
      </c>
      <c r="Q141" s="4">
        <f>GRD!J146</f>
        <v>0</v>
      </c>
      <c r="R141" s="4">
        <f>GRD!K146</f>
        <v>0</v>
      </c>
      <c r="S141" s="4">
        <f>GRD!L146</f>
        <v>0</v>
      </c>
      <c r="T141" s="4">
        <f>GRD!M146</f>
        <v>0</v>
      </c>
      <c r="U141" s="4">
        <f>GRD!N146</f>
        <v>0</v>
      </c>
      <c r="V141" s="4">
        <f>GRD!O146</f>
        <v>0</v>
      </c>
    </row>
    <row r="142" spans="1:22">
      <c r="A142" s="3">
        <v>142</v>
      </c>
      <c r="B142" s="4">
        <f>STD!D145</f>
        <v>0</v>
      </c>
      <c r="C142" s="4">
        <f>STD!E145</f>
        <v>0</v>
      </c>
      <c r="D142" s="4">
        <f>STD!A145</f>
        <v>0</v>
      </c>
      <c r="E142" s="4">
        <f>STD!C145</f>
        <v>0</v>
      </c>
      <c r="F142" s="4">
        <f>STD!B145</f>
        <v>0</v>
      </c>
      <c r="G142" s="4">
        <f>STD!F145</f>
        <v>0</v>
      </c>
      <c r="H142" s="4">
        <f>STD!G145</f>
        <v>0</v>
      </c>
      <c r="I142" s="4">
        <f>STD!H145</f>
        <v>0</v>
      </c>
      <c r="J142" s="4">
        <f>GRD!C147</f>
        <v>0</v>
      </c>
      <c r="K142" s="4">
        <f>GRD!D147</f>
        <v>0</v>
      </c>
      <c r="L142" s="4">
        <f>GRD!E147</f>
        <v>0</v>
      </c>
      <c r="M142" s="4">
        <f>GRD!F147</f>
        <v>0</v>
      </c>
      <c r="N142" s="4">
        <f>GRD!G147</f>
        <v>0</v>
      </c>
      <c r="O142" s="4">
        <f>GRD!H147</f>
        <v>0</v>
      </c>
      <c r="P142" s="4">
        <f>GRD!I147</f>
        <v>0</v>
      </c>
      <c r="Q142" s="4">
        <f>GRD!J147</f>
        <v>0</v>
      </c>
      <c r="R142" s="4">
        <f>GRD!K147</f>
        <v>0</v>
      </c>
      <c r="S142" s="4">
        <f>GRD!L147</f>
        <v>0</v>
      </c>
      <c r="T142" s="4">
        <f>GRD!M147</f>
        <v>0</v>
      </c>
      <c r="U142" s="4">
        <f>GRD!N147</f>
        <v>0</v>
      </c>
      <c r="V142" s="4">
        <f>GRD!O147</f>
        <v>0</v>
      </c>
    </row>
    <row r="143" spans="1:22">
      <c r="A143" s="3">
        <v>143</v>
      </c>
      <c r="B143" s="4">
        <f>STD!D146</f>
        <v>0</v>
      </c>
      <c r="C143" s="4">
        <f>STD!E146</f>
        <v>0</v>
      </c>
      <c r="D143" s="4">
        <f>STD!A146</f>
        <v>0</v>
      </c>
      <c r="E143" s="4">
        <f>STD!C146</f>
        <v>0</v>
      </c>
      <c r="F143" s="4">
        <f>STD!B146</f>
        <v>0</v>
      </c>
      <c r="G143" s="4">
        <f>STD!F146</f>
        <v>0</v>
      </c>
      <c r="H143" s="4">
        <f>STD!G146</f>
        <v>0</v>
      </c>
      <c r="I143" s="4">
        <f>STD!H146</f>
        <v>0</v>
      </c>
      <c r="J143" s="4">
        <f>GRD!C148</f>
        <v>0</v>
      </c>
      <c r="K143" s="4">
        <f>GRD!D148</f>
        <v>0</v>
      </c>
      <c r="L143" s="4">
        <f>GRD!E148</f>
        <v>0</v>
      </c>
      <c r="M143" s="4">
        <f>GRD!F148</f>
        <v>0</v>
      </c>
      <c r="N143" s="4">
        <f>GRD!G148</f>
        <v>0</v>
      </c>
      <c r="O143" s="4">
        <f>GRD!H148</f>
        <v>0</v>
      </c>
      <c r="P143" s="4">
        <f>GRD!I148</f>
        <v>0</v>
      </c>
      <c r="Q143" s="4">
        <f>GRD!J148</f>
        <v>0</v>
      </c>
      <c r="R143" s="4">
        <f>GRD!K148</f>
        <v>0</v>
      </c>
      <c r="S143" s="4">
        <f>GRD!L148</f>
        <v>0</v>
      </c>
      <c r="T143" s="4">
        <f>GRD!M148</f>
        <v>0</v>
      </c>
      <c r="U143" s="4">
        <f>GRD!N148</f>
        <v>0</v>
      </c>
      <c r="V143" s="4">
        <f>GRD!O148</f>
        <v>0</v>
      </c>
    </row>
    <row r="144" spans="1:22">
      <c r="A144" s="3">
        <v>144</v>
      </c>
      <c r="B144" s="4">
        <f>STD!D147</f>
        <v>0</v>
      </c>
      <c r="C144" s="4">
        <f>STD!E147</f>
        <v>0</v>
      </c>
      <c r="D144" s="4">
        <f>STD!A147</f>
        <v>0</v>
      </c>
      <c r="E144" s="4">
        <f>STD!C147</f>
        <v>0</v>
      </c>
      <c r="F144" s="4">
        <f>STD!B147</f>
        <v>0</v>
      </c>
      <c r="G144" s="4">
        <f>STD!F147</f>
        <v>0</v>
      </c>
      <c r="H144" s="4">
        <f>STD!G147</f>
        <v>0</v>
      </c>
      <c r="I144" s="4">
        <f>STD!H147</f>
        <v>0</v>
      </c>
      <c r="J144" s="4">
        <f>GRD!C149</f>
        <v>0</v>
      </c>
      <c r="K144" s="4">
        <f>GRD!D149</f>
        <v>0</v>
      </c>
      <c r="L144" s="4">
        <f>GRD!E149</f>
        <v>0</v>
      </c>
      <c r="M144" s="4">
        <f>GRD!F149</f>
        <v>0</v>
      </c>
      <c r="N144" s="4">
        <f>GRD!G149</f>
        <v>0</v>
      </c>
      <c r="O144" s="4">
        <f>GRD!H149</f>
        <v>0</v>
      </c>
      <c r="P144" s="4">
        <f>GRD!I149</f>
        <v>0</v>
      </c>
      <c r="Q144" s="4">
        <f>GRD!J149</f>
        <v>0</v>
      </c>
      <c r="R144" s="4">
        <f>GRD!K149</f>
        <v>0</v>
      </c>
      <c r="S144" s="4">
        <f>GRD!L149</f>
        <v>0</v>
      </c>
      <c r="T144" s="4">
        <f>GRD!M149</f>
        <v>0</v>
      </c>
      <c r="U144" s="4">
        <f>GRD!N149</f>
        <v>0</v>
      </c>
      <c r="V144" s="4">
        <f>GRD!O149</f>
        <v>0</v>
      </c>
    </row>
    <row r="145" spans="1:22">
      <c r="A145" s="3">
        <v>145</v>
      </c>
      <c r="B145" s="4">
        <f>STD!D148</f>
        <v>0</v>
      </c>
      <c r="C145" s="4">
        <f>STD!E148</f>
        <v>0</v>
      </c>
      <c r="D145" s="4">
        <f>STD!A148</f>
        <v>0</v>
      </c>
      <c r="E145" s="4">
        <f>STD!C148</f>
        <v>0</v>
      </c>
      <c r="F145" s="4">
        <f>STD!B148</f>
        <v>0</v>
      </c>
      <c r="G145" s="4">
        <f>STD!F148</f>
        <v>0</v>
      </c>
      <c r="H145" s="4">
        <f>STD!G148</f>
        <v>0</v>
      </c>
      <c r="I145" s="4">
        <f>STD!H148</f>
        <v>0</v>
      </c>
      <c r="J145" s="4">
        <f>GRD!C150</f>
        <v>0</v>
      </c>
      <c r="K145" s="4">
        <f>GRD!D150</f>
        <v>0</v>
      </c>
      <c r="L145" s="4">
        <f>GRD!E150</f>
        <v>0</v>
      </c>
      <c r="M145" s="4">
        <f>GRD!F150</f>
        <v>0</v>
      </c>
      <c r="N145" s="4">
        <f>GRD!G150</f>
        <v>0</v>
      </c>
      <c r="O145" s="4">
        <f>GRD!H150</f>
        <v>0</v>
      </c>
      <c r="P145" s="4">
        <f>GRD!I150</f>
        <v>0</v>
      </c>
      <c r="Q145" s="4">
        <f>GRD!J150</f>
        <v>0</v>
      </c>
      <c r="R145" s="4">
        <f>GRD!K150</f>
        <v>0</v>
      </c>
      <c r="S145" s="4">
        <f>GRD!L150</f>
        <v>0</v>
      </c>
      <c r="T145" s="4">
        <f>GRD!M150</f>
        <v>0</v>
      </c>
      <c r="U145" s="4">
        <f>GRD!N150</f>
        <v>0</v>
      </c>
      <c r="V145" s="4">
        <f>GRD!O150</f>
        <v>0</v>
      </c>
    </row>
    <row r="146" spans="1:22">
      <c r="A146" s="3">
        <v>146</v>
      </c>
      <c r="B146" s="4">
        <f>STD!D149</f>
        <v>0</v>
      </c>
      <c r="C146" s="4">
        <f>STD!E149</f>
        <v>0</v>
      </c>
      <c r="D146" s="4">
        <f>STD!A149</f>
        <v>0</v>
      </c>
      <c r="E146" s="4">
        <f>STD!C149</f>
        <v>0</v>
      </c>
      <c r="F146" s="4">
        <f>STD!B149</f>
        <v>0</v>
      </c>
      <c r="G146" s="4">
        <f>STD!F149</f>
        <v>0</v>
      </c>
      <c r="H146" s="4">
        <f>STD!G149</f>
        <v>0</v>
      </c>
      <c r="I146" s="4">
        <f>STD!H149</f>
        <v>0</v>
      </c>
      <c r="J146" s="4">
        <f>GRD!C151</f>
        <v>0</v>
      </c>
      <c r="K146" s="4">
        <f>GRD!D151</f>
        <v>0</v>
      </c>
      <c r="L146" s="4">
        <f>GRD!E151</f>
        <v>0</v>
      </c>
      <c r="M146" s="4">
        <f>GRD!F151</f>
        <v>0</v>
      </c>
      <c r="N146" s="4">
        <f>GRD!G151</f>
        <v>0</v>
      </c>
      <c r="O146" s="4">
        <f>GRD!H151</f>
        <v>0</v>
      </c>
      <c r="P146" s="4">
        <f>GRD!I151</f>
        <v>0</v>
      </c>
      <c r="Q146" s="4">
        <f>GRD!J151</f>
        <v>0</v>
      </c>
      <c r="R146" s="4">
        <f>GRD!K151</f>
        <v>0</v>
      </c>
      <c r="S146" s="4">
        <f>GRD!L151</f>
        <v>0</v>
      </c>
      <c r="T146" s="4">
        <f>GRD!M151</f>
        <v>0</v>
      </c>
      <c r="U146" s="4">
        <f>GRD!N151</f>
        <v>0</v>
      </c>
      <c r="V146" s="4">
        <f>GRD!O151</f>
        <v>0</v>
      </c>
    </row>
    <row r="147" spans="1:22">
      <c r="A147" s="3">
        <v>147</v>
      </c>
      <c r="B147" s="4">
        <f>STD!D150</f>
        <v>0</v>
      </c>
      <c r="C147" s="4">
        <f>STD!E150</f>
        <v>0</v>
      </c>
      <c r="D147" s="4">
        <f>STD!A150</f>
        <v>0</v>
      </c>
      <c r="E147" s="4">
        <f>STD!C150</f>
        <v>0</v>
      </c>
      <c r="F147" s="4">
        <f>STD!B150</f>
        <v>0</v>
      </c>
      <c r="G147" s="4">
        <f>STD!F150</f>
        <v>0</v>
      </c>
      <c r="H147" s="4">
        <f>STD!G150</f>
        <v>0</v>
      </c>
      <c r="I147" s="4">
        <f>STD!H150</f>
        <v>0</v>
      </c>
      <c r="J147" s="4">
        <f>GRD!C152</f>
        <v>0</v>
      </c>
      <c r="K147" s="4">
        <f>GRD!D152</f>
        <v>0</v>
      </c>
      <c r="L147" s="4">
        <f>GRD!E152</f>
        <v>0</v>
      </c>
      <c r="M147" s="4">
        <f>GRD!F152</f>
        <v>0</v>
      </c>
      <c r="N147" s="4">
        <f>GRD!G152</f>
        <v>0</v>
      </c>
      <c r="O147" s="4">
        <f>GRD!H152</f>
        <v>0</v>
      </c>
      <c r="P147" s="4">
        <f>GRD!I152</f>
        <v>0</v>
      </c>
      <c r="Q147" s="4">
        <f>GRD!J152</f>
        <v>0</v>
      </c>
      <c r="R147" s="4">
        <f>GRD!K152</f>
        <v>0</v>
      </c>
      <c r="S147" s="4">
        <f>GRD!L152</f>
        <v>0</v>
      </c>
      <c r="T147" s="4">
        <f>GRD!M152</f>
        <v>0</v>
      </c>
      <c r="U147" s="4">
        <f>GRD!N152</f>
        <v>0</v>
      </c>
      <c r="V147" s="4">
        <f>GRD!O152</f>
        <v>0</v>
      </c>
    </row>
    <row r="148" spans="1:22">
      <c r="A148" s="3">
        <v>148</v>
      </c>
      <c r="B148" s="4">
        <f>STD!D151</f>
        <v>0</v>
      </c>
      <c r="C148" s="4">
        <f>STD!E151</f>
        <v>0</v>
      </c>
      <c r="D148" s="4">
        <f>STD!A151</f>
        <v>0</v>
      </c>
      <c r="E148" s="4">
        <f>STD!C151</f>
        <v>0</v>
      </c>
      <c r="F148" s="4">
        <f>STD!B151</f>
        <v>0</v>
      </c>
      <c r="G148" s="4">
        <f>STD!F151</f>
        <v>0</v>
      </c>
      <c r="H148" s="4">
        <f>STD!G151</f>
        <v>0</v>
      </c>
      <c r="I148" s="4">
        <f>STD!H151</f>
        <v>0</v>
      </c>
      <c r="J148" s="4">
        <f>GRD!C153</f>
        <v>0</v>
      </c>
      <c r="K148" s="4">
        <f>GRD!D153</f>
        <v>0</v>
      </c>
      <c r="L148" s="4">
        <f>GRD!E153</f>
        <v>0</v>
      </c>
      <c r="M148" s="4">
        <f>GRD!F153</f>
        <v>0</v>
      </c>
      <c r="N148" s="4">
        <f>GRD!G153</f>
        <v>0</v>
      </c>
      <c r="O148" s="4">
        <f>GRD!H153</f>
        <v>0</v>
      </c>
      <c r="P148" s="4">
        <f>GRD!I153</f>
        <v>0</v>
      </c>
      <c r="Q148" s="4">
        <f>GRD!J153</f>
        <v>0</v>
      </c>
      <c r="R148" s="4">
        <f>GRD!K153</f>
        <v>0</v>
      </c>
      <c r="S148" s="4">
        <f>GRD!L153</f>
        <v>0</v>
      </c>
      <c r="T148" s="4">
        <f>GRD!M153</f>
        <v>0</v>
      </c>
      <c r="U148" s="4">
        <f>GRD!N153</f>
        <v>0</v>
      </c>
      <c r="V148" s="4">
        <f>GRD!O153</f>
        <v>0</v>
      </c>
    </row>
    <row r="149" spans="1:22">
      <c r="A149" s="3">
        <v>149</v>
      </c>
      <c r="B149" s="4">
        <f>STD!D152</f>
        <v>0</v>
      </c>
      <c r="C149" s="4">
        <f>STD!E152</f>
        <v>0</v>
      </c>
      <c r="D149" s="4">
        <f>STD!A152</f>
        <v>0</v>
      </c>
      <c r="E149" s="4">
        <f>STD!C152</f>
        <v>0</v>
      </c>
      <c r="F149" s="4">
        <f>STD!B152</f>
        <v>0</v>
      </c>
      <c r="G149" s="4">
        <f>STD!F152</f>
        <v>0</v>
      </c>
      <c r="H149" s="4">
        <f>STD!G152</f>
        <v>0</v>
      </c>
      <c r="I149" s="4">
        <f>STD!H152</f>
        <v>0</v>
      </c>
      <c r="J149" s="4">
        <f>GRD!C154</f>
        <v>0</v>
      </c>
      <c r="K149" s="4">
        <f>GRD!D154</f>
        <v>0</v>
      </c>
      <c r="L149" s="4">
        <f>GRD!E154</f>
        <v>0</v>
      </c>
      <c r="M149" s="4">
        <f>GRD!F154</f>
        <v>0</v>
      </c>
      <c r="N149" s="4">
        <f>GRD!G154</f>
        <v>0</v>
      </c>
      <c r="O149" s="4">
        <f>GRD!H154</f>
        <v>0</v>
      </c>
      <c r="P149" s="4">
        <f>GRD!I154</f>
        <v>0</v>
      </c>
      <c r="Q149" s="4">
        <f>GRD!J154</f>
        <v>0</v>
      </c>
      <c r="R149" s="4">
        <f>GRD!K154</f>
        <v>0</v>
      </c>
      <c r="S149" s="4">
        <f>GRD!L154</f>
        <v>0</v>
      </c>
      <c r="T149" s="4">
        <f>GRD!M154</f>
        <v>0</v>
      </c>
      <c r="U149" s="4">
        <f>GRD!N154</f>
        <v>0</v>
      </c>
      <c r="V149" s="4">
        <f>GRD!O154</f>
        <v>0</v>
      </c>
    </row>
    <row r="150" spans="1:22">
      <c r="A150" s="3">
        <v>150</v>
      </c>
      <c r="B150" s="4">
        <f>STD!D153</f>
        <v>0</v>
      </c>
      <c r="C150" s="4">
        <f>STD!E153</f>
        <v>0</v>
      </c>
      <c r="D150" s="4">
        <f>STD!A153</f>
        <v>0</v>
      </c>
      <c r="E150" s="4">
        <f>STD!C153</f>
        <v>0</v>
      </c>
      <c r="F150" s="4">
        <f>STD!B153</f>
        <v>0</v>
      </c>
      <c r="G150" s="4">
        <f>STD!F153</f>
        <v>0</v>
      </c>
      <c r="H150" s="4">
        <f>STD!G153</f>
        <v>0</v>
      </c>
      <c r="I150" s="4">
        <f>STD!H153</f>
        <v>0</v>
      </c>
      <c r="J150" s="4">
        <f>GRD!C155</f>
        <v>0</v>
      </c>
      <c r="K150" s="4">
        <f>GRD!D155</f>
        <v>0</v>
      </c>
      <c r="L150" s="4">
        <f>GRD!E155</f>
        <v>0</v>
      </c>
      <c r="M150" s="4">
        <f>GRD!F155</f>
        <v>0</v>
      </c>
      <c r="N150" s="4">
        <f>GRD!G155</f>
        <v>0</v>
      </c>
      <c r="O150" s="4">
        <f>GRD!H155</f>
        <v>0</v>
      </c>
      <c r="P150" s="4">
        <f>GRD!I155</f>
        <v>0</v>
      </c>
      <c r="Q150" s="4">
        <f>GRD!J155</f>
        <v>0</v>
      </c>
      <c r="R150" s="4">
        <f>GRD!K155</f>
        <v>0</v>
      </c>
      <c r="S150" s="4">
        <f>GRD!L155</f>
        <v>0</v>
      </c>
      <c r="T150" s="4">
        <f>GRD!M155</f>
        <v>0</v>
      </c>
      <c r="U150" s="4">
        <f>GRD!N155</f>
        <v>0</v>
      </c>
      <c r="V150" s="4">
        <f>GRD!O155</f>
        <v>0</v>
      </c>
    </row>
    <row r="151" spans="1:22">
      <c r="A151" s="3">
        <v>151</v>
      </c>
      <c r="B151" s="4">
        <f>STD!D154</f>
        <v>0</v>
      </c>
      <c r="C151" s="4">
        <f>STD!E154</f>
        <v>0</v>
      </c>
      <c r="D151" s="4">
        <f>STD!A154</f>
        <v>0</v>
      </c>
      <c r="E151" s="4">
        <f>STD!C154</f>
        <v>0</v>
      </c>
      <c r="F151" s="4">
        <f>STD!B154</f>
        <v>0</v>
      </c>
      <c r="G151" s="4">
        <f>STD!F154</f>
        <v>0</v>
      </c>
      <c r="H151" s="4">
        <f>STD!G154</f>
        <v>0</v>
      </c>
      <c r="I151" s="4">
        <f>STD!H154</f>
        <v>0</v>
      </c>
      <c r="J151" s="4">
        <f>GRD!C156</f>
        <v>0</v>
      </c>
      <c r="K151" s="4">
        <f>GRD!D156</f>
        <v>0</v>
      </c>
      <c r="L151" s="4">
        <f>GRD!E156</f>
        <v>0</v>
      </c>
      <c r="M151" s="4">
        <f>GRD!F156</f>
        <v>0</v>
      </c>
      <c r="N151" s="4">
        <f>GRD!G156</f>
        <v>0</v>
      </c>
      <c r="O151" s="4">
        <f>GRD!H156</f>
        <v>0</v>
      </c>
      <c r="P151" s="4">
        <f>GRD!I156</f>
        <v>0</v>
      </c>
      <c r="Q151" s="4">
        <f>GRD!J156</f>
        <v>0</v>
      </c>
      <c r="R151" s="4">
        <f>GRD!K156</f>
        <v>0</v>
      </c>
      <c r="S151" s="4">
        <f>GRD!L156</f>
        <v>0</v>
      </c>
      <c r="T151" s="4">
        <f>GRD!M156</f>
        <v>0</v>
      </c>
      <c r="U151" s="4">
        <f>GRD!N156</f>
        <v>0</v>
      </c>
      <c r="V151" s="4">
        <f>GRD!O156</f>
        <v>0</v>
      </c>
    </row>
    <row r="152" spans="1:22">
      <c r="A152" s="3">
        <v>152</v>
      </c>
      <c r="B152" s="4">
        <f>STD!D155</f>
        <v>0</v>
      </c>
      <c r="C152" s="4">
        <f>STD!E155</f>
        <v>0</v>
      </c>
      <c r="D152" s="4">
        <f>STD!A155</f>
        <v>0</v>
      </c>
      <c r="E152" s="4">
        <f>STD!C155</f>
        <v>0</v>
      </c>
      <c r="F152" s="4">
        <f>STD!B155</f>
        <v>0</v>
      </c>
      <c r="G152" s="4">
        <f>STD!F155</f>
        <v>0</v>
      </c>
      <c r="H152" s="4">
        <f>STD!G155</f>
        <v>0</v>
      </c>
      <c r="I152" s="4">
        <f>STD!H155</f>
        <v>0</v>
      </c>
      <c r="J152" s="4">
        <f>GRD!C157</f>
        <v>0</v>
      </c>
      <c r="K152" s="4">
        <f>GRD!D157</f>
        <v>0</v>
      </c>
      <c r="L152" s="4">
        <f>GRD!E157</f>
        <v>0</v>
      </c>
      <c r="M152" s="4">
        <f>GRD!F157</f>
        <v>0</v>
      </c>
      <c r="N152" s="4">
        <f>GRD!G157</f>
        <v>0</v>
      </c>
      <c r="O152" s="4">
        <f>GRD!H157</f>
        <v>0</v>
      </c>
      <c r="P152" s="4">
        <f>GRD!I157</f>
        <v>0</v>
      </c>
      <c r="Q152" s="4">
        <f>GRD!J157</f>
        <v>0</v>
      </c>
      <c r="R152" s="4">
        <f>GRD!K157</f>
        <v>0</v>
      </c>
      <c r="S152" s="4">
        <f>GRD!L157</f>
        <v>0</v>
      </c>
      <c r="T152" s="4">
        <f>GRD!M157</f>
        <v>0</v>
      </c>
      <c r="U152" s="4">
        <f>GRD!N157</f>
        <v>0</v>
      </c>
      <c r="V152" s="4">
        <f>GRD!O157</f>
        <v>0</v>
      </c>
    </row>
    <row r="153" spans="1:22">
      <c r="A153" s="3">
        <v>153</v>
      </c>
      <c r="B153" s="4">
        <f>STD!D156</f>
        <v>0</v>
      </c>
      <c r="C153" s="4">
        <f>STD!E156</f>
        <v>0</v>
      </c>
      <c r="D153" s="4">
        <f>STD!A156</f>
        <v>0</v>
      </c>
      <c r="E153" s="4">
        <f>STD!C156</f>
        <v>0</v>
      </c>
      <c r="F153" s="4">
        <f>STD!B156</f>
        <v>0</v>
      </c>
      <c r="G153" s="4">
        <f>STD!F156</f>
        <v>0</v>
      </c>
      <c r="H153" s="4">
        <f>STD!G156</f>
        <v>0</v>
      </c>
      <c r="I153" s="4">
        <f>STD!H156</f>
        <v>0</v>
      </c>
      <c r="J153" s="4">
        <f>GRD!C158</f>
        <v>0</v>
      </c>
      <c r="K153" s="4">
        <f>GRD!D158</f>
        <v>0</v>
      </c>
      <c r="L153" s="4">
        <f>GRD!E158</f>
        <v>0</v>
      </c>
      <c r="M153" s="4">
        <f>GRD!F158</f>
        <v>0</v>
      </c>
      <c r="N153" s="4">
        <f>GRD!G158</f>
        <v>0</v>
      </c>
      <c r="O153" s="4">
        <f>GRD!H158</f>
        <v>0</v>
      </c>
      <c r="P153" s="4">
        <f>GRD!I158</f>
        <v>0</v>
      </c>
      <c r="Q153" s="4">
        <f>GRD!J158</f>
        <v>0</v>
      </c>
      <c r="R153" s="4">
        <f>GRD!K158</f>
        <v>0</v>
      </c>
      <c r="S153" s="4">
        <f>GRD!L158</f>
        <v>0</v>
      </c>
      <c r="T153" s="4">
        <f>GRD!M158</f>
        <v>0</v>
      </c>
      <c r="U153" s="4">
        <f>GRD!N158</f>
        <v>0</v>
      </c>
      <c r="V153" s="4">
        <f>GRD!O158</f>
        <v>0</v>
      </c>
    </row>
    <row r="154" spans="1:22">
      <c r="A154" s="3">
        <v>154</v>
      </c>
      <c r="B154" s="4">
        <f>STD!D157</f>
        <v>0</v>
      </c>
      <c r="C154" s="4">
        <f>STD!E157</f>
        <v>0</v>
      </c>
      <c r="D154" s="4">
        <f>STD!A157</f>
        <v>0</v>
      </c>
      <c r="E154" s="4">
        <f>STD!C157</f>
        <v>0</v>
      </c>
      <c r="F154" s="4">
        <f>STD!B157</f>
        <v>0</v>
      </c>
      <c r="G154" s="4">
        <f>STD!F157</f>
        <v>0</v>
      </c>
      <c r="H154" s="4">
        <f>STD!G157</f>
        <v>0</v>
      </c>
      <c r="I154" s="4">
        <f>STD!H157</f>
        <v>0</v>
      </c>
      <c r="J154" s="4">
        <f>GRD!C159</f>
        <v>0</v>
      </c>
      <c r="K154" s="4">
        <f>GRD!D159</f>
        <v>0</v>
      </c>
      <c r="L154" s="4">
        <f>GRD!E159</f>
        <v>0</v>
      </c>
      <c r="M154" s="4">
        <f>GRD!F159</f>
        <v>0</v>
      </c>
      <c r="N154" s="4">
        <f>GRD!G159</f>
        <v>0</v>
      </c>
      <c r="O154" s="4">
        <f>GRD!H159</f>
        <v>0</v>
      </c>
      <c r="P154" s="4">
        <f>GRD!I159</f>
        <v>0</v>
      </c>
      <c r="Q154" s="4">
        <f>GRD!J159</f>
        <v>0</v>
      </c>
      <c r="R154" s="4">
        <f>GRD!K159</f>
        <v>0</v>
      </c>
      <c r="S154" s="4">
        <f>GRD!L159</f>
        <v>0</v>
      </c>
      <c r="T154" s="4">
        <f>GRD!M159</f>
        <v>0</v>
      </c>
      <c r="U154" s="4">
        <f>GRD!N159</f>
        <v>0</v>
      </c>
      <c r="V154" s="4">
        <f>GRD!O159</f>
        <v>0</v>
      </c>
    </row>
    <row r="155" spans="1:22">
      <c r="A155" s="3">
        <v>155</v>
      </c>
      <c r="B155" s="4">
        <f>STD!D158</f>
        <v>0</v>
      </c>
      <c r="C155" s="4">
        <f>STD!E158</f>
        <v>0</v>
      </c>
      <c r="D155" s="4">
        <f>STD!A158</f>
        <v>0</v>
      </c>
      <c r="E155" s="4">
        <f>STD!C158</f>
        <v>0</v>
      </c>
      <c r="F155" s="4">
        <f>STD!B158</f>
        <v>0</v>
      </c>
      <c r="G155" s="4">
        <f>STD!F158</f>
        <v>0</v>
      </c>
      <c r="H155" s="4">
        <f>STD!G158</f>
        <v>0</v>
      </c>
      <c r="I155" s="4">
        <f>STD!H158</f>
        <v>0</v>
      </c>
      <c r="J155" s="4">
        <f>GRD!C160</f>
        <v>0</v>
      </c>
      <c r="K155" s="4">
        <f>GRD!D160</f>
        <v>0</v>
      </c>
      <c r="L155" s="4">
        <f>GRD!E160</f>
        <v>0</v>
      </c>
      <c r="M155" s="4">
        <f>GRD!F160</f>
        <v>0</v>
      </c>
      <c r="N155" s="4">
        <f>GRD!G160</f>
        <v>0</v>
      </c>
      <c r="O155" s="4">
        <f>GRD!H160</f>
        <v>0</v>
      </c>
      <c r="P155" s="4">
        <f>GRD!I160</f>
        <v>0</v>
      </c>
      <c r="Q155" s="4">
        <f>GRD!J160</f>
        <v>0</v>
      </c>
      <c r="R155" s="4">
        <f>GRD!K160</f>
        <v>0</v>
      </c>
      <c r="S155" s="4">
        <f>GRD!L160</f>
        <v>0</v>
      </c>
      <c r="T155" s="4">
        <f>GRD!M160</f>
        <v>0</v>
      </c>
      <c r="U155" s="4">
        <f>GRD!N160</f>
        <v>0</v>
      </c>
      <c r="V155" s="4">
        <f>GRD!O160</f>
        <v>0</v>
      </c>
    </row>
    <row r="156" spans="1:22">
      <c r="A156" s="3">
        <v>156</v>
      </c>
      <c r="B156" s="4">
        <f>STD!D159</f>
        <v>0</v>
      </c>
      <c r="C156" s="4">
        <f>STD!E159</f>
        <v>0</v>
      </c>
      <c r="D156" s="4">
        <f>STD!A159</f>
        <v>0</v>
      </c>
      <c r="E156" s="4">
        <f>STD!C159</f>
        <v>0</v>
      </c>
      <c r="F156" s="4">
        <f>STD!B159</f>
        <v>0</v>
      </c>
      <c r="G156" s="4">
        <f>STD!F159</f>
        <v>0</v>
      </c>
      <c r="H156" s="4">
        <f>STD!G159</f>
        <v>0</v>
      </c>
      <c r="I156" s="4">
        <f>STD!H159</f>
        <v>0</v>
      </c>
      <c r="J156" s="4">
        <f>GRD!C161</f>
        <v>0</v>
      </c>
      <c r="K156" s="4">
        <f>GRD!D161</f>
        <v>0</v>
      </c>
      <c r="L156" s="4">
        <f>GRD!E161</f>
        <v>0</v>
      </c>
      <c r="M156" s="4">
        <f>GRD!F161</f>
        <v>0</v>
      </c>
      <c r="N156" s="4">
        <f>GRD!G161</f>
        <v>0</v>
      </c>
      <c r="O156" s="4">
        <f>GRD!H161</f>
        <v>0</v>
      </c>
      <c r="P156" s="4">
        <f>GRD!I161</f>
        <v>0</v>
      </c>
      <c r="Q156" s="4">
        <f>GRD!J161</f>
        <v>0</v>
      </c>
      <c r="R156" s="4">
        <f>GRD!K161</f>
        <v>0</v>
      </c>
      <c r="S156" s="4">
        <f>GRD!L161</f>
        <v>0</v>
      </c>
      <c r="T156" s="4">
        <f>GRD!M161</f>
        <v>0</v>
      </c>
      <c r="U156" s="4">
        <f>GRD!N161</f>
        <v>0</v>
      </c>
      <c r="V156" s="4">
        <f>GRD!O161</f>
        <v>0</v>
      </c>
    </row>
    <row r="157" spans="1:22">
      <c r="A157" s="3">
        <v>157</v>
      </c>
      <c r="B157" s="4">
        <f>STD!D160</f>
        <v>0</v>
      </c>
      <c r="C157" s="4">
        <f>STD!E160</f>
        <v>0</v>
      </c>
      <c r="D157" s="4">
        <f>STD!A160</f>
        <v>0</v>
      </c>
      <c r="E157" s="4">
        <f>STD!C160</f>
        <v>0</v>
      </c>
      <c r="F157" s="4">
        <f>STD!B160</f>
        <v>0</v>
      </c>
      <c r="G157" s="4">
        <f>STD!F160</f>
        <v>0</v>
      </c>
      <c r="H157" s="4">
        <f>STD!G160</f>
        <v>0</v>
      </c>
      <c r="I157" s="4">
        <f>STD!H160</f>
        <v>0</v>
      </c>
      <c r="J157" s="4">
        <f>GRD!C162</f>
        <v>0</v>
      </c>
      <c r="K157" s="4">
        <f>GRD!D162</f>
        <v>0</v>
      </c>
      <c r="L157" s="4">
        <f>GRD!E162</f>
        <v>0</v>
      </c>
      <c r="M157" s="4">
        <f>GRD!F162</f>
        <v>0</v>
      </c>
      <c r="N157" s="4">
        <f>GRD!G162</f>
        <v>0</v>
      </c>
      <c r="O157" s="4">
        <f>GRD!H162</f>
        <v>0</v>
      </c>
      <c r="P157" s="4">
        <f>GRD!I162</f>
        <v>0</v>
      </c>
      <c r="Q157" s="4">
        <f>GRD!J162</f>
        <v>0</v>
      </c>
      <c r="R157" s="4">
        <f>GRD!K162</f>
        <v>0</v>
      </c>
      <c r="S157" s="4">
        <f>GRD!L162</f>
        <v>0</v>
      </c>
      <c r="T157" s="4">
        <f>GRD!M162</f>
        <v>0</v>
      </c>
      <c r="U157" s="4">
        <f>GRD!N162</f>
        <v>0</v>
      </c>
      <c r="V157" s="4">
        <f>GRD!O162</f>
        <v>0</v>
      </c>
    </row>
    <row r="158" spans="1:22">
      <c r="A158" s="3">
        <v>158</v>
      </c>
      <c r="B158" s="4">
        <f>STD!D161</f>
        <v>0</v>
      </c>
      <c r="C158" s="4">
        <f>STD!E161</f>
        <v>0</v>
      </c>
      <c r="D158" s="4">
        <f>STD!A161</f>
        <v>0</v>
      </c>
      <c r="E158" s="4">
        <f>STD!C161</f>
        <v>0</v>
      </c>
      <c r="F158" s="4">
        <f>STD!B161</f>
        <v>0</v>
      </c>
      <c r="G158" s="4">
        <f>STD!F161</f>
        <v>0</v>
      </c>
      <c r="H158" s="4">
        <f>STD!G161</f>
        <v>0</v>
      </c>
      <c r="I158" s="4">
        <f>STD!H161</f>
        <v>0</v>
      </c>
      <c r="J158" s="4">
        <f>GRD!C163</f>
        <v>0</v>
      </c>
      <c r="K158" s="4">
        <f>GRD!D163</f>
        <v>0</v>
      </c>
      <c r="L158" s="4">
        <f>GRD!E163</f>
        <v>0</v>
      </c>
      <c r="M158" s="4">
        <f>GRD!F163</f>
        <v>0</v>
      </c>
      <c r="N158" s="4">
        <f>GRD!G163</f>
        <v>0</v>
      </c>
      <c r="O158" s="4">
        <f>GRD!H163</f>
        <v>0</v>
      </c>
      <c r="P158" s="4">
        <f>GRD!I163</f>
        <v>0</v>
      </c>
      <c r="Q158" s="4">
        <f>GRD!J163</f>
        <v>0</v>
      </c>
      <c r="R158" s="4">
        <f>GRD!K163</f>
        <v>0</v>
      </c>
      <c r="S158" s="4">
        <f>GRD!L163</f>
        <v>0</v>
      </c>
      <c r="T158" s="4">
        <f>GRD!M163</f>
        <v>0</v>
      </c>
      <c r="U158" s="4">
        <f>GRD!N163</f>
        <v>0</v>
      </c>
      <c r="V158" s="4">
        <f>GRD!O163</f>
        <v>0</v>
      </c>
    </row>
    <row r="159" spans="1:22">
      <c r="A159" s="3">
        <v>159</v>
      </c>
      <c r="B159" s="4">
        <f>STD!D162</f>
        <v>0</v>
      </c>
      <c r="C159" s="4">
        <f>STD!E162</f>
        <v>0</v>
      </c>
      <c r="D159" s="4">
        <f>STD!A162</f>
        <v>0</v>
      </c>
      <c r="E159" s="4">
        <f>STD!C162</f>
        <v>0</v>
      </c>
      <c r="F159" s="4">
        <f>STD!B162</f>
        <v>0</v>
      </c>
      <c r="G159" s="4">
        <f>STD!F162</f>
        <v>0</v>
      </c>
      <c r="H159" s="4">
        <f>STD!G162</f>
        <v>0</v>
      </c>
      <c r="I159" s="4">
        <f>STD!H162</f>
        <v>0</v>
      </c>
      <c r="J159" s="4">
        <f>GRD!C164</f>
        <v>0</v>
      </c>
      <c r="K159" s="4">
        <f>GRD!D164</f>
        <v>0</v>
      </c>
      <c r="L159" s="4">
        <f>GRD!E164</f>
        <v>0</v>
      </c>
      <c r="M159" s="4">
        <f>GRD!F164</f>
        <v>0</v>
      </c>
      <c r="N159" s="4">
        <f>GRD!G164</f>
        <v>0</v>
      </c>
      <c r="O159" s="4">
        <f>GRD!H164</f>
        <v>0</v>
      </c>
      <c r="P159" s="4">
        <f>GRD!I164</f>
        <v>0</v>
      </c>
      <c r="Q159" s="4">
        <f>GRD!J164</f>
        <v>0</v>
      </c>
      <c r="R159" s="4">
        <f>GRD!K164</f>
        <v>0</v>
      </c>
      <c r="S159" s="4">
        <f>GRD!L164</f>
        <v>0</v>
      </c>
      <c r="T159" s="4">
        <f>GRD!M164</f>
        <v>0</v>
      </c>
      <c r="U159" s="4">
        <f>GRD!N164</f>
        <v>0</v>
      </c>
      <c r="V159" s="4">
        <f>GRD!O164</f>
        <v>0</v>
      </c>
    </row>
    <row r="160" spans="1:22">
      <c r="A160" s="3">
        <v>160</v>
      </c>
      <c r="B160" s="4">
        <f>STD!D163</f>
        <v>0</v>
      </c>
      <c r="C160" s="4">
        <f>STD!E163</f>
        <v>0</v>
      </c>
      <c r="D160" s="4">
        <f>STD!A163</f>
        <v>0</v>
      </c>
      <c r="E160" s="4">
        <f>STD!C163</f>
        <v>0</v>
      </c>
      <c r="F160" s="4">
        <f>STD!B163</f>
        <v>0</v>
      </c>
      <c r="G160" s="4">
        <f>STD!F163</f>
        <v>0</v>
      </c>
      <c r="H160" s="4">
        <f>STD!G163</f>
        <v>0</v>
      </c>
      <c r="I160" s="4">
        <f>STD!H163</f>
        <v>0</v>
      </c>
      <c r="J160" s="4">
        <f>GRD!C165</f>
        <v>0</v>
      </c>
      <c r="K160" s="4">
        <f>GRD!D165</f>
        <v>0</v>
      </c>
      <c r="L160" s="4">
        <f>GRD!E165</f>
        <v>0</v>
      </c>
      <c r="M160" s="4">
        <f>GRD!F165</f>
        <v>0</v>
      </c>
      <c r="N160" s="4">
        <f>GRD!G165</f>
        <v>0</v>
      </c>
      <c r="O160" s="4">
        <f>GRD!H165</f>
        <v>0</v>
      </c>
      <c r="P160" s="4">
        <f>GRD!I165</f>
        <v>0</v>
      </c>
      <c r="Q160" s="4">
        <f>GRD!J165</f>
        <v>0</v>
      </c>
      <c r="R160" s="4">
        <f>GRD!K165</f>
        <v>0</v>
      </c>
      <c r="S160" s="4">
        <f>GRD!L165</f>
        <v>0</v>
      </c>
      <c r="T160" s="4">
        <f>GRD!M165</f>
        <v>0</v>
      </c>
      <c r="U160" s="4">
        <f>GRD!N165</f>
        <v>0</v>
      </c>
      <c r="V160" s="4">
        <f>GRD!O165</f>
        <v>0</v>
      </c>
    </row>
    <row r="161" spans="1:22">
      <c r="A161" s="3">
        <v>161</v>
      </c>
      <c r="B161" s="4">
        <f>STD!D164</f>
        <v>0</v>
      </c>
      <c r="C161" s="4">
        <f>STD!E164</f>
        <v>0</v>
      </c>
      <c r="D161" s="4">
        <f>STD!A164</f>
        <v>0</v>
      </c>
      <c r="E161" s="4">
        <f>STD!C164</f>
        <v>0</v>
      </c>
      <c r="F161" s="4">
        <f>STD!B164</f>
        <v>0</v>
      </c>
      <c r="G161" s="4">
        <f>STD!F164</f>
        <v>0</v>
      </c>
      <c r="H161" s="4">
        <f>STD!G164</f>
        <v>0</v>
      </c>
      <c r="I161" s="4">
        <f>STD!H164</f>
        <v>0</v>
      </c>
      <c r="J161" s="4">
        <f>GRD!C166</f>
        <v>0</v>
      </c>
      <c r="K161" s="4">
        <f>GRD!D166</f>
        <v>0</v>
      </c>
      <c r="L161" s="4">
        <f>GRD!E166</f>
        <v>0</v>
      </c>
      <c r="M161" s="4">
        <f>GRD!F166</f>
        <v>0</v>
      </c>
      <c r="N161" s="4">
        <f>GRD!G166</f>
        <v>0</v>
      </c>
      <c r="O161" s="4">
        <f>GRD!H166</f>
        <v>0</v>
      </c>
      <c r="P161" s="4">
        <f>GRD!I166</f>
        <v>0</v>
      </c>
      <c r="Q161" s="4">
        <f>GRD!J166</f>
        <v>0</v>
      </c>
      <c r="R161" s="4">
        <f>GRD!K166</f>
        <v>0</v>
      </c>
      <c r="S161" s="4">
        <f>GRD!L166</f>
        <v>0</v>
      </c>
      <c r="T161" s="4">
        <f>GRD!M166</f>
        <v>0</v>
      </c>
      <c r="U161" s="4">
        <f>GRD!N166</f>
        <v>0</v>
      </c>
      <c r="V161" s="4">
        <f>GRD!O166</f>
        <v>0</v>
      </c>
    </row>
    <row r="162" spans="1:22">
      <c r="A162" s="3">
        <v>162</v>
      </c>
      <c r="B162" s="4">
        <f>STD!D165</f>
        <v>0</v>
      </c>
      <c r="C162" s="4">
        <f>STD!E165</f>
        <v>0</v>
      </c>
      <c r="D162" s="4">
        <f>STD!A165</f>
        <v>0</v>
      </c>
      <c r="E162" s="4">
        <f>STD!C165</f>
        <v>0</v>
      </c>
      <c r="F162" s="4">
        <f>STD!B165</f>
        <v>0</v>
      </c>
      <c r="G162" s="4">
        <f>STD!F165</f>
        <v>0</v>
      </c>
      <c r="H162" s="4">
        <f>STD!G165</f>
        <v>0</v>
      </c>
      <c r="I162" s="4">
        <f>STD!H165</f>
        <v>0</v>
      </c>
      <c r="J162" s="4">
        <f>GRD!C167</f>
        <v>0</v>
      </c>
      <c r="K162" s="4">
        <f>GRD!D167</f>
        <v>0</v>
      </c>
      <c r="L162" s="4">
        <f>GRD!E167</f>
        <v>0</v>
      </c>
      <c r="M162" s="4">
        <f>GRD!F167</f>
        <v>0</v>
      </c>
      <c r="N162" s="4">
        <f>GRD!G167</f>
        <v>0</v>
      </c>
      <c r="O162" s="4">
        <f>GRD!H167</f>
        <v>0</v>
      </c>
      <c r="P162" s="4">
        <f>GRD!I167</f>
        <v>0</v>
      </c>
      <c r="Q162" s="4">
        <f>GRD!J167</f>
        <v>0</v>
      </c>
      <c r="R162" s="4">
        <f>GRD!K167</f>
        <v>0</v>
      </c>
      <c r="S162" s="4">
        <f>GRD!L167</f>
        <v>0</v>
      </c>
      <c r="T162" s="4">
        <f>GRD!M167</f>
        <v>0</v>
      </c>
      <c r="U162" s="4">
        <f>GRD!N167</f>
        <v>0</v>
      </c>
      <c r="V162" s="4">
        <f>GRD!O167</f>
        <v>0</v>
      </c>
    </row>
    <row r="163" spans="1:22">
      <c r="A163" s="3">
        <v>163</v>
      </c>
      <c r="B163" s="4">
        <f>STD!D166</f>
        <v>0</v>
      </c>
      <c r="C163" s="4">
        <f>STD!E166</f>
        <v>0</v>
      </c>
      <c r="D163" s="4">
        <f>STD!A166</f>
        <v>0</v>
      </c>
      <c r="E163" s="4">
        <f>STD!C166</f>
        <v>0</v>
      </c>
      <c r="F163" s="4">
        <f>STD!B166</f>
        <v>0</v>
      </c>
      <c r="G163" s="4">
        <f>STD!F166</f>
        <v>0</v>
      </c>
      <c r="H163" s="4">
        <f>STD!G166</f>
        <v>0</v>
      </c>
      <c r="I163" s="4">
        <f>STD!H166</f>
        <v>0</v>
      </c>
      <c r="J163" s="4">
        <f>GRD!C168</f>
        <v>0</v>
      </c>
      <c r="K163" s="4">
        <f>GRD!D168</f>
        <v>0</v>
      </c>
      <c r="L163" s="4">
        <f>GRD!E168</f>
        <v>0</v>
      </c>
      <c r="M163" s="4">
        <f>GRD!F168</f>
        <v>0</v>
      </c>
      <c r="N163" s="4">
        <f>GRD!G168</f>
        <v>0</v>
      </c>
      <c r="O163" s="4">
        <f>GRD!H168</f>
        <v>0</v>
      </c>
      <c r="P163" s="4">
        <f>GRD!I168</f>
        <v>0</v>
      </c>
      <c r="Q163" s="4">
        <f>GRD!J168</f>
        <v>0</v>
      </c>
      <c r="R163" s="4">
        <f>GRD!K168</f>
        <v>0</v>
      </c>
      <c r="S163" s="4">
        <f>GRD!L168</f>
        <v>0</v>
      </c>
      <c r="T163" s="4">
        <f>GRD!M168</f>
        <v>0</v>
      </c>
      <c r="U163" s="4">
        <f>GRD!N168</f>
        <v>0</v>
      </c>
      <c r="V163" s="4">
        <f>GRD!O168</f>
        <v>0</v>
      </c>
    </row>
    <row r="164" spans="1:22">
      <c r="A164" s="3">
        <v>164</v>
      </c>
      <c r="B164" s="4">
        <f>STD!D167</f>
        <v>0</v>
      </c>
      <c r="C164" s="4">
        <f>STD!E167</f>
        <v>0</v>
      </c>
      <c r="D164" s="4">
        <f>STD!A167</f>
        <v>0</v>
      </c>
      <c r="E164" s="4">
        <f>STD!C167</f>
        <v>0</v>
      </c>
      <c r="F164" s="4">
        <f>STD!B167</f>
        <v>0</v>
      </c>
      <c r="G164" s="4">
        <f>STD!F167</f>
        <v>0</v>
      </c>
      <c r="H164" s="4">
        <f>STD!G167</f>
        <v>0</v>
      </c>
      <c r="I164" s="4">
        <f>STD!H167</f>
        <v>0</v>
      </c>
      <c r="J164" s="4">
        <f>GRD!C169</f>
        <v>0</v>
      </c>
      <c r="K164" s="4">
        <f>GRD!D169</f>
        <v>0</v>
      </c>
      <c r="L164" s="4">
        <f>GRD!E169</f>
        <v>0</v>
      </c>
      <c r="M164" s="4">
        <f>GRD!F169</f>
        <v>0</v>
      </c>
      <c r="N164" s="4">
        <f>GRD!G169</f>
        <v>0</v>
      </c>
      <c r="O164" s="4">
        <f>GRD!H169</f>
        <v>0</v>
      </c>
      <c r="P164" s="4">
        <f>GRD!I169</f>
        <v>0</v>
      </c>
      <c r="Q164" s="4">
        <f>GRD!J169</f>
        <v>0</v>
      </c>
      <c r="R164" s="4">
        <f>GRD!K169</f>
        <v>0</v>
      </c>
      <c r="S164" s="4">
        <f>GRD!L169</f>
        <v>0</v>
      </c>
      <c r="T164" s="4">
        <f>GRD!M169</f>
        <v>0</v>
      </c>
      <c r="U164" s="4">
        <f>GRD!N169</f>
        <v>0</v>
      </c>
      <c r="V164" s="4">
        <f>GRD!O169</f>
        <v>0</v>
      </c>
    </row>
    <row r="165" spans="1:22">
      <c r="A165" s="3">
        <v>165</v>
      </c>
      <c r="B165" s="4">
        <f>STD!D168</f>
        <v>0</v>
      </c>
      <c r="C165" s="4">
        <f>STD!E168</f>
        <v>0</v>
      </c>
      <c r="D165" s="4">
        <f>STD!A168</f>
        <v>0</v>
      </c>
      <c r="E165" s="4">
        <f>STD!C168</f>
        <v>0</v>
      </c>
      <c r="F165" s="4">
        <f>STD!B168</f>
        <v>0</v>
      </c>
      <c r="G165" s="4">
        <f>STD!F168</f>
        <v>0</v>
      </c>
      <c r="H165" s="4">
        <f>STD!G168</f>
        <v>0</v>
      </c>
      <c r="I165" s="4">
        <f>STD!H168</f>
        <v>0</v>
      </c>
      <c r="J165" s="4">
        <f>GRD!C170</f>
        <v>0</v>
      </c>
      <c r="K165" s="4">
        <f>GRD!D170</f>
        <v>0</v>
      </c>
      <c r="L165" s="4">
        <f>GRD!E170</f>
        <v>0</v>
      </c>
      <c r="M165" s="4">
        <f>GRD!F170</f>
        <v>0</v>
      </c>
      <c r="N165" s="4">
        <f>GRD!G170</f>
        <v>0</v>
      </c>
      <c r="O165" s="4">
        <f>GRD!H170</f>
        <v>0</v>
      </c>
      <c r="P165" s="4">
        <f>GRD!I170</f>
        <v>0</v>
      </c>
      <c r="Q165" s="4">
        <f>GRD!J170</f>
        <v>0</v>
      </c>
      <c r="R165" s="4">
        <f>GRD!K170</f>
        <v>0</v>
      </c>
      <c r="S165" s="4">
        <f>GRD!L170</f>
        <v>0</v>
      </c>
      <c r="T165" s="4">
        <f>GRD!M170</f>
        <v>0</v>
      </c>
      <c r="U165" s="4">
        <f>GRD!N170</f>
        <v>0</v>
      </c>
      <c r="V165" s="4">
        <f>GRD!O170</f>
        <v>0</v>
      </c>
    </row>
    <row r="166" spans="1:22">
      <c r="A166" s="3">
        <v>166</v>
      </c>
      <c r="B166" s="4">
        <f>STD!D169</f>
        <v>0</v>
      </c>
      <c r="C166" s="4">
        <f>STD!E169</f>
        <v>0</v>
      </c>
      <c r="D166" s="4">
        <f>STD!A169</f>
        <v>0</v>
      </c>
      <c r="E166" s="4">
        <f>STD!C169</f>
        <v>0</v>
      </c>
      <c r="F166" s="4">
        <f>STD!B169</f>
        <v>0</v>
      </c>
      <c r="G166" s="4">
        <f>STD!F169</f>
        <v>0</v>
      </c>
      <c r="H166" s="4">
        <f>STD!G169</f>
        <v>0</v>
      </c>
      <c r="I166" s="4">
        <f>STD!H169</f>
        <v>0</v>
      </c>
      <c r="J166" s="4">
        <f>GRD!C171</f>
        <v>0</v>
      </c>
      <c r="K166" s="4">
        <f>GRD!D171</f>
        <v>0</v>
      </c>
      <c r="L166" s="4">
        <f>GRD!E171</f>
        <v>0</v>
      </c>
      <c r="M166" s="4">
        <f>GRD!F171</f>
        <v>0</v>
      </c>
      <c r="N166" s="4">
        <f>GRD!G171</f>
        <v>0</v>
      </c>
      <c r="O166" s="4">
        <f>GRD!H171</f>
        <v>0</v>
      </c>
      <c r="P166" s="4">
        <f>GRD!I171</f>
        <v>0</v>
      </c>
      <c r="Q166" s="4">
        <f>GRD!J171</f>
        <v>0</v>
      </c>
      <c r="R166" s="4">
        <f>GRD!K171</f>
        <v>0</v>
      </c>
      <c r="S166" s="4">
        <f>GRD!L171</f>
        <v>0</v>
      </c>
      <c r="T166" s="4">
        <f>GRD!M171</f>
        <v>0</v>
      </c>
      <c r="U166" s="4">
        <f>GRD!N171</f>
        <v>0</v>
      </c>
      <c r="V166" s="4">
        <f>GRD!O171</f>
        <v>0</v>
      </c>
    </row>
    <row r="167" spans="1:22">
      <c r="A167" s="3">
        <v>167</v>
      </c>
      <c r="B167" s="4">
        <f>STD!D170</f>
        <v>0</v>
      </c>
      <c r="C167" s="4">
        <f>STD!E170</f>
        <v>0</v>
      </c>
      <c r="D167" s="4">
        <f>STD!A170</f>
        <v>0</v>
      </c>
      <c r="E167" s="4">
        <f>STD!C170</f>
        <v>0</v>
      </c>
      <c r="F167" s="4">
        <f>STD!B170</f>
        <v>0</v>
      </c>
      <c r="G167" s="4">
        <f>STD!F170</f>
        <v>0</v>
      </c>
      <c r="H167" s="4">
        <f>STD!G170</f>
        <v>0</v>
      </c>
      <c r="I167" s="4">
        <f>STD!H170</f>
        <v>0</v>
      </c>
      <c r="J167" s="4">
        <f>GRD!C172</f>
        <v>0</v>
      </c>
      <c r="K167" s="4">
        <f>GRD!D172</f>
        <v>0</v>
      </c>
      <c r="L167" s="4">
        <f>GRD!E172</f>
        <v>0</v>
      </c>
      <c r="M167" s="4">
        <f>GRD!F172</f>
        <v>0</v>
      </c>
      <c r="N167" s="4">
        <f>GRD!G172</f>
        <v>0</v>
      </c>
      <c r="O167" s="4">
        <f>GRD!H172</f>
        <v>0</v>
      </c>
      <c r="P167" s="4">
        <f>GRD!I172</f>
        <v>0</v>
      </c>
      <c r="Q167" s="4">
        <f>GRD!J172</f>
        <v>0</v>
      </c>
      <c r="R167" s="4">
        <f>GRD!K172</f>
        <v>0</v>
      </c>
      <c r="S167" s="4">
        <f>GRD!L172</f>
        <v>0</v>
      </c>
      <c r="T167" s="4">
        <f>GRD!M172</f>
        <v>0</v>
      </c>
      <c r="U167" s="4">
        <f>GRD!N172</f>
        <v>0</v>
      </c>
      <c r="V167" s="4">
        <f>GRD!O172</f>
        <v>0</v>
      </c>
    </row>
    <row r="168" spans="1:22">
      <c r="A168" s="3">
        <v>168</v>
      </c>
      <c r="B168" s="4">
        <f>STD!D171</f>
        <v>0</v>
      </c>
      <c r="C168" s="4">
        <f>STD!E171</f>
        <v>0</v>
      </c>
      <c r="D168" s="4">
        <f>STD!A171</f>
        <v>0</v>
      </c>
      <c r="E168" s="4">
        <f>STD!C171</f>
        <v>0</v>
      </c>
      <c r="F168" s="4">
        <f>STD!B171</f>
        <v>0</v>
      </c>
      <c r="G168" s="4">
        <f>STD!F171</f>
        <v>0</v>
      </c>
      <c r="H168" s="4">
        <f>STD!G171</f>
        <v>0</v>
      </c>
      <c r="I168" s="4">
        <f>STD!H171</f>
        <v>0</v>
      </c>
      <c r="J168" s="4">
        <f>GRD!C173</f>
        <v>0</v>
      </c>
      <c r="K168" s="4">
        <f>GRD!D173</f>
        <v>0</v>
      </c>
      <c r="L168" s="4">
        <f>GRD!E173</f>
        <v>0</v>
      </c>
      <c r="M168" s="4">
        <f>GRD!F173</f>
        <v>0</v>
      </c>
      <c r="N168" s="4">
        <f>GRD!G173</f>
        <v>0</v>
      </c>
      <c r="O168" s="4">
        <f>GRD!H173</f>
        <v>0</v>
      </c>
      <c r="P168" s="4">
        <f>GRD!I173</f>
        <v>0</v>
      </c>
      <c r="Q168" s="4">
        <f>GRD!J173</f>
        <v>0</v>
      </c>
      <c r="R168" s="4">
        <f>GRD!K173</f>
        <v>0</v>
      </c>
      <c r="S168" s="4">
        <f>GRD!L173</f>
        <v>0</v>
      </c>
      <c r="T168" s="4">
        <f>GRD!M173</f>
        <v>0</v>
      </c>
      <c r="U168" s="4">
        <f>GRD!N173</f>
        <v>0</v>
      </c>
      <c r="V168" s="4">
        <f>GRD!O173</f>
        <v>0</v>
      </c>
    </row>
    <row r="169" spans="1:22">
      <c r="A169" s="3">
        <v>169</v>
      </c>
      <c r="B169" s="4">
        <f>STD!D172</f>
        <v>0</v>
      </c>
      <c r="C169" s="4">
        <f>STD!E172</f>
        <v>0</v>
      </c>
      <c r="D169" s="4">
        <f>STD!A172</f>
        <v>0</v>
      </c>
      <c r="E169" s="4">
        <f>STD!C172</f>
        <v>0</v>
      </c>
      <c r="F169" s="4">
        <f>STD!B172</f>
        <v>0</v>
      </c>
      <c r="G169" s="4">
        <f>STD!F172</f>
        <v>0</v>
      </c>
      <c r="H169" s="4">
        <f>STD!G172</f>
        <v>0</v>
      </c>
      <c r="I169" s="4">
        <f>STD!H172</f>
        <v>0</v>
      </c>
      <c r="J169" s="4">
        <f>GRD!C174</f>
        <v>0</v>
      </c>
      <c r="K169" s="4">
        <f>GRD!D174</f>
        <v>0</v>
      </c>
      <c r="L169" s="4">
        <f>GRD!E174</f>
        <v>0</v>
      </c>
      <c r="M169" s="4">
        <f>GRD!F174</f>
        <v>0</v>
      </c>
      <c r="N169" s="4">
        <f>GRD!G174</f>
        <v>0</v>
      </c>
      <c r="O169" s="4">
        <f>GRD!H174</f>
        <v>0</v>
      </c>
      <c r="P169" s="4">
        <f>GRD!I174</f>
        <v>0</v>
      </c>
      <c r="Q169" s="4">
        <f>GRD!J174</f>
        <v>0</v>
      </c>
      <c r="R169" s="4">
        <f>GRD!K174</f>
        <v>0</v>
      </c>
      <c r="S169" s="4">
        <f>GRD!L174</f>
        <v>0</v>
      </c>
      <c r="T169" s="4">
        <f>GRD!M174</f>
        <v>0</v>
      </c>
      <c r="U169" s="4">
        <f>GRD!N174</f>
        <v>0</v>
      </c>
      <c r="V169" s="4">
        <f>GRD!O174</f>
        <v>0</v>
      </c>
    </row>
    <row r="170" spans="1:22">
      <c r="A170" s="3">
        <v>170</v>
      </c>
      <c r="B170" s="4">
        <f>STD!D173</f>
        <v>0</v>
      </c>
      <c r="C170" s="4">
        <f>STD!E173</f>
        <v>0</v>
      </c>
      <c r="D170" s="4">
        <f>STD!A173</f>
        <v>0</v>
      </c>
      <c r="E170" s="4">
        <f>STD!C173</f>
        <v>0</v>
      </c>
      <c r="F170" s="4">
        <f>STD!B173</f>
        <v>0</v>
      </c>
      <c r="G170" s="4">
        <f>STD!F173</f>
        <v>0</v>
      </c>
      <c r="H170" s="4">
        <f>STD!G173</f>
        <v>0</v>
      </c>
      <c r="I170" s="4">
        <f>STD!H173</f>
        <v>0</v>
      </c>
      <c r="J170" s="4">
        <f>GRD!C175</f>
        <v>0</v>
      </c>
      <c r="K170" s="4">
        <f>GRD!D175</f>
        <v>0</v>
      </c>
      <c r="L170" s="4">
        <f>GRD!E175</f>
        <v>0</v>
      </c>
      <c r="M170" s="4">
        <f>GRD!F175</f>
        <v>0</v>
      </c>
      <c r="N170" s="4">
        <f>GRD!G175</f>
        <v>0</v>
      </c>
      <c r="O170" s="4">
        <f>GRD!H175</f>
        <v>0</v>
      </c>
      <c r="P170" s="4">
        <f>GRD!I175</f>
        <v>0</v>
      </c>
      <c r="Q170" s="4">
        <f>GRD!J175</f>
        <v>0</v>
      </c>
      <c r="R170" s="4">
        <f>GRD!K175</f>
        <v>0</v>
      </c>
      <c r="S170" s="4">
        <f>GRD!L175</f>
        <v>0</v>
      </c>
      <c r="T170" s="4">
        <f>GRD!M175</f>
        <v>0</v>
      </c>
      <c r="U170" s="4">
        <f>GRD!N175</f>
        <v>0</v>
      </c>
      <c r="V170" s="4">
        <f>GRD!O175</f>
        <v>0</v>
      </c>
    </row>
    <row r="171" spans="1:22">
      <c r="A171" s="3">
        <v>171</v>
      </c>
      <c r="B171" s="4">
        <f>STD!D174</f>
        <v>0</v>
      </c>
      <c r="C171" s="4">
        <f>STD!E174</f>
        <v>0</v>
      </c>
      <c r="D171" s="4">
        <f>STD!A174</f>
        <v>0</v>
      </c>
      <c r="E171" s="4">
        <f>STD!C174</f>
        <v>0</v>
      </c>
      <c r="F171" s="4">
        <f>STD!B174</f>
        <v>0</v>
      </c>
      <c r="G171" s="4">
        <f>STD!F174</f>
        <v>0</v>
      </c>
      <c r="H171" s="4">
        <f>STD!G174</f>
        <v>0</v>
      </c>
      <c r="I171" s="4">
        <f>STD!H174</f>
        <v>0</v>
      </c>
      <c r="J171" s="4">
        <f>GRD!C176</f>
        <v>0</v>
      </c>
      <c r="K171" s="4">
        <f>GRD!D176</f>
        <v>0</v>
      </c>
      <c r="L171" s="4">
        <f>GRD!E176</f>
        <v>0</v>
      </c>
      <c r="M171" s="4">
        <f>GRD!F176</f>
        <v>0</v>
      </c>
      <c r="N171" s="4">
        <f>GRD!G176</f>
        <v>0</v>
      </c>
      <c r="O171" s="4">
        <f>GRD!H176</f>
        <v>0</v>
      </c>
      <c r="P171" s="4">
        <f>GRD!I176</f>
        <v>0</v>
      </c>
      <c r="Q171" s="4">
        <f>GRD!J176</f>
        <v>0</v>
      </c>
      <c r="R171" s="4">
        <f>GRD!K176</f>
        <v>0</v>
      </c>
      <c r="S171" s="4">
        <f>GRD!L176</f>
        <v>0</v>
      </c>
      <c r="T171" s="4">
        <f>GRD!M176</f>
        <v>0</v>
      </c>
      <c r="U171" s="4">
        <f>GRD!N176</f>
        <v>0</v>
      </c>
      <c r="V171" s="4">
        <f>GRD!O176</f>
        <v>0</v>
      </c>
    </row>
    <row r="172" spans="1:22">
      <c r="A172" s="3">
        <v>172</v>
      </c>
      <c r="B172" s="4">
        <f>STD!D175</f>
        <v>0</v>
      </c>
      <c r="C172" s="4">
        <f>STD!E175</f>
        <v>0</v>
      </c>
      <c r="D172" s="4">
        <f>STD!A175</f>
        <v>0</v>
      </c>
      <c r="E172" s="4">
        <f>STD!C175</f>
        <v>0</v>
      </c>
      <c r="F172" s="4">
        <f>STD!B175</f>
        <v>0</v>
      </c>
      <c r="G172" s="4">
        <f>STD!F175</f>
        <v>0</v>
      </c>
      <c r="H172" s="4">
        <f>STD!G175</f>
        <v>0</v>
      </c>
      <c r="I172" s="4">
        <f>STD!H175</f>
        <v>0</v>
      </c>
      <c r="J172" s="4">
        <f>GRD!C177</f>
        <v>0</v>
      </c>
      <c r="K172" s="4">
        <f>GRD!D177</f>
        <v>0</v>
      </c>
      <c r="L172" s="4">
        <f>GRD!E177</f>
        <v>0</v>
      </c>
      <c r="M172" s="4">
        <f>GRD!F177</f>
        <v>0</v>
      </c>
      <c r="N172" s="4">
        <f>GRD!G177</f>
        <v>0</v>
      </c>
      <c r="O172" s="4">
        <f>GRD!H177</f>
        <v>0</v>
      </c>
      <c r="P172" s="4">
        <f>GRD!I177</f>
        <v>0</v>
      </c>
      <c r="Q172" s="4">
        <f>GRD!J177</f>
        <v>0</v>
      </c>
      <c r="R172" s="4">
        <f>GRD!K177</f>
        <v>0</v>
      </c>
      <c r="S172" s="4">
        <f>GRD!L177</f>
        <v>0</v>
      </c>
      <c r="T172" s="4">
        <f>GRD!M177</f>
        <v>0</v>
      </c>
      <c r="U172" s="4">
        <f>GRD!N177</f>
        <v>0</v>
      </c>
      <c r="V172" s="4">
        <f>GRD!O177</f>
        <v>0</v>
      </c>
    </row>
    <row r="173" spans="1:22">
      <c r="A173" s="3">
        <v>173</v>
      </c>
      <c r="B173" s="4">
        <f>STD!D176</f>
        <v>0</v>
      </c>
      <c r="C173" s="4">
        <f>STD!E176</f>
        <v>0</v>
      </c>
      <c r="D173" s="4">
        <f>STD!A176</f>
        <v>0</v>
      </c>
      <c r="E173" s="4">
        <f>STD!C176</f>
        <v>0</v>
      </c>
      <c r="F173" s="4">
        <f>STD!B176</f>
        <v>0</v>
      </c>
      <c r="G173" s="4">
        <f>STD!F176</f>
        <v>0</v>
      </c>
      <c r="H173" s="4">
        <f>STD!G176</f>
        <v>0</v>
      </c>
      <c r="I173" s="4">
        <f>STD!H176</f>
        <v>0</v>
      </c>
      <c r="J173" s="4">
        <f>GRD!C178</f>
        <v>0</v>
      </c>
      <c r="K173" s="4">
        <f>GRD!D178</f>
        <v>0</v>
      </c>
      <c r="L173" s="4">
        <f>GRD!E178</f>
        <v>0</v>
      </c>
      <c r="M173" s="4">
        <f>GRD!F178</f>
        <v>0</v>
      </c>
      <c r="N173" s="4">
        <f>GRD!G178</f>
        <v>0</v>
      </c>
      <c r="O173" s="4">
        <f>GRD!H178</f>
        <v>0</v>
      </c>
      <c r="P173" s="4">
        <f>GRD!I178</f>
        <v>0</v>
      </c>
      <c r="Q173" s="4">
        <f>GRD!J178</f>
        <v>0</v>
      </c>
      <c r="R173" s="4">
        <f>GRD!K178</f>
        <v>0</v>
      </c>
      <c r="S173" s="4">
        <f>GRD!L178</f>
        <v>0</v>
      </c>
      <c r="T173" s="4">
        <f>GRD!M178</f>
        <v>0</v>
      </c>
      <c r="U173" s="4">
        <f>GRD!N178</f>
        <v>0</v>
      </c>
      <c r="V173" s="4">
        <f>GRD!O178</f>
        <v>0</v>
      </c>
    </row>
    <row r="174" spans="1:22">
      <c r="A174" s="3">
        <v>174</v>
      </c>
      <c r="B174" s="4">
        <f>STD!D177</f>
        <v>0</v>
      </c>
      <c r="C174" s="4">
        <f>STD!E177</f>
        <v>0</v>
      </c>
      <c r="D174" s="4">
        <f>STD!A177</f>
        <v>0</v>
      </c>
      <c r="E174" s="4">
        <f>STD!C177</f>
        <v>0</v>
      </c>
      <c r="F174" s="4">
        <f>STD!B177</f>
        <v>0</v>
      </c>
      <c r="G174" s="4">
        <f>STD!F177</f>
        <v>0</v>
      </c>
      <c r="H174" s="4">
        <f>STD!G177</f>
        <v>0</v>
      </c>
      <c r="I174" s="4">
        <f>STD!H177</f>
        <v>0</v>
      </c>
      <c r="J174" s="4">
        <f>GRD!C179</f>
        <v>0</v>
      </c>
      <c r="K174" s="4">
        <f>GRD!D179</f>
        <v>0</v>
      </c>
      <c r="L174" s="4">
        <f>GRD!E179</f>
        <v>0</v>
      </c>
      <c r="M174" s="4">
        <f>GRD!F179</f>
        <v>0</v>
      </c>
      <c r="N174" s="4">
        <f>GRD!G179</f>
        <v>0</v>
      </c>
      <c r="O174" s="4">
        <f>GRD!H179</f>
        <v>0</v>
      </c>
      <c r="P174" s="4">
        <f>GRD!I179</f>
        <v>0</v>
      </c>
      <c r="Q174" s="4">
        <f>GRD!J179</f>
        <v>0</v>
      </c>
      <c r="R174" s="4">
        <f>GRD!K179</f>
        <v>0</v>
      </c>
      <c r="S174" s="4">
        <f>GRD!L179</f>
        <v>0</v>
      </c>
      <c r="T174" s="4">
        <f>GRD!M179</f>
        <v>0</v>
      </c>
      <c r="U174" s="4">
        <f>GRD!N179</f>
        <v>0</v>
      </c>
      <c r="V174" s="4">
        <f>GRD!O179</f>
        <v>0</v>
      </c>
    </row>
    <row r="175" spans="1:22">
      <c r="A175" s="3">
        <v>175</v>
      </c>
      <c r="B175" s="4">
        <f>STD!D178</f>
        <v>0</v>
      </c>
      <c r="C175" s="4">
        <f>STD!E178</f>
        <v>0</v>
      </c>
      <c r="D175" s="4">
        <f>STD!A178</f>
        <v>0</v>
      </c>
      <c r="E175" s="4">
        <f>STD!C178</f>
        <v>0</v>
      </c>
      <c r="F175" s="4">
        <f>STD!B178</f>
        <v>0</v>
      </c>
      <c r="G175" s="4">
        <f>STD!F178</f>
        <v>0</v>
      </c>
      <c r="H175" s="4">
        <f>STD!G178</f>
        <v>0</v>
      </c>
      <c r="I175" s="4">
        <f>STD!H178</f>
        <v>0</v>
      </c>
      <c r="J175" s="4">
        <f>GRD!C180</f>
        <v>0</v>
      </c>
      <c r="K175" s="4">
        <f>GRD!D180</f>
        <v>0</v>
      </c>
      <c r="L175" s="4">
        <f>GRD!E180</f>
        <v>0</v>
      </c>
      <c r="M175" s="4">
        <f>GRD!F180</f>
        <v>0</v>
      </c>
      <c r="N175" s="4">
        <f>GRD!G180</f>
        <v>0</v>
      </c>
      <c r="O175" s="4">
        <f>GRD!H180</f>
        <v>0</v>
      </c>
      <c r="P175" s="4">
        <f>GRD!I180</f>
        <v>0</v>
      </c>
      <c r="Q175" s="4">
        <f>GRD!J180</f>
        <v>0</v>
      </c>
      <c r="R175" s="4">
        <f>GRD!K180</f>
        <v>0</v>
      </c>
      <c r="S175" s="4">
        <f>GRD!L180</f>
        <v>0</v>
      </c>
      <c r="T175" s="4">
        <f>GRD!M180</f>
        <v>0</v>
      </c>
      <c r="U175" s="4">
        <f>GRD!N180</f>
        <v>0</v>
      </c>
      <c r="V175" s="4">
        <f>GRD!O180</f>
        <v>0</v>
      </c>
    </row>
    <row r="176" spans="1:22">
      <c r="A176" s="3">
        <v>176</v>
      </c>
      <c r="B176" s="4">
        <f>STD!D179</f>
        <v>0</v>
      </c>
      <c r="C176" s="4">
        <f>STD!E179</f>
        <v>0</v>
      </c>
      <c r="D176" s="4">
        <f>STD!A179</f>
        <v>0</v>
      </c>
      <c r="E176" s="4">
        <f>STD!C179</f>
        <v>0</v>
      </c>
      <c r="F176" s="4">
        <f>STD!B179</f>
        <v>0</v>
      </c>
      <c r="G176" s="4">
        <f>STD!F179</f>
        <v>0</v>
      </c>
      <c r="H176" s="4">
        <f>STD!G179</f>
        <v>0</v>
      </c>
      <c r="I176" s="4">
        <f>STD!H179</f>
        <v>0</v>
      </c>
      <c r="J176" s="4">
        <f>GRD!C181</f>
        <v>0</v>
      </c>
      <c r="K176" s="4">
        <f>GRD!D181</f>
        <v>0</v>
      </c>
      <c r="L176" s="4">
        <f>GRD!E181</f>
        <v>0</v>
      </c>
      <c r="M176" s="4">
        <f>GRD!F181</f>
        <v>0</v>
      </c>
      <c r="N176" s="4">
        <f>GRD!G181</f>
        <v>0</v>
      </c>
      <c r="O176" s="4">
        <f>GRD!H181</f>
        <v>0</v>
      </c>
      <c r="P176" s="4">
        <f>GRD!I181</f>
        <v>0</v>
      </c>
      <c r="Q176" s="4">
        <f>GRD!J181</f>
        <v>0</v>
      </c>
      <c r="R176" s="4">
        <f>GRD!K181</f>
        <v>0</v>
      </c>
      <c r="S176" s="4">
        <f>GRD!L181</f>
        <v>0</v>
      </c>
      <c r="T176" s="4">
        <f>GRD!M181</f>
        <v>0</v>
      </c>
      <c r="U176" s="4">
        <f>GRD!N181</f>
        <v>0</v>
      </c>
      <c r="V176" s="4">
        <f>GRD!O181</f>
        <v>0</v>
      </c>
    </row>
    <row r="177" spans="1:22">
      <c r="A177" s="3">
        <v>177</v>
      </c>
      <c r="B177" s="4">
        <f>STD!D180</f>
        <v>0</v>
      </c>
      <c r="C177" s="4">
        <f>STD!E180</f>
        <v>0</v>
      </c>
      <c r="D177" s="4">
        <f>STD!A180</f>
        <v>0</v>
      </c>
      <c r="E177" s="4">
        <f>STD!C180</f>
        <v>0</v>
      </c>
      <c r="F177" s="4">
        <f>STD!B180</f>
        <v>0</v>
      </c>
      <c r="G177" s="4">
        <f>STD!F180</f>
        <v>0</v>
      </c>
      <c r="H177" s="4">
        <f>STD!G180</f>
        <v>0</v>
      </c>
      <c r="I177" s="4">
        <f>STD!H180</f>
        <v>0</v>
      </c>
      <c r="J177" s="4">
        <f>GRD!C182</f>
        <v>0</v>
      </c>
      <c r="K177" s="4">
        <f>GRD!D182</f>
        <v>0</v>
      </c>
      <c r="L177" s="4">
        <f>GRD!E182</f>
        <v>0</v>
      </c>
      <c r="M177" s="4">
        <f>GRD!F182</f>
        <v>0</v>
      </c>
      <c r="N177" s="4">
        <f>GRD!G182</f>
        <v>0</v>
      </c>
      <c r="O177" s="4">
        <f>GRD!H182</f>
        <v>0</v>
      </c>
      <c r="P177" s="4">
        <f>GRD!I182</f>
        <v>0</v>
      </c>
      <c r="Q177" s="4">
        <f>GRD!J182</f>
        <v>0</v>
      </c>
      <c r="R177" s="4">
        <f>GRD!K182</f>
        <v>0</v>
      </c>
      <c r="S177" s="4">
        <f>GRD!L182</f>
        <v>0</v>
      </c>
      <c r="T177" s="4">
        <f>GRD!M182</f>
        <v>0</v>
      </c>
      <c r="U177" s="4">
        <f>GRD!N182</f>
        <v>0</v>
      </c>
      <c r="V177" s="4">
        <f>GRD!O182</f>
        <v>0</v>
      </c>
    </row>
    <row r="178" spans="1:22">
      <c r="A178" s="3">
        <v>178</v>
      </c>
      <c r="B178" s="4">
        <f>STD!D181</f>
        <v>0</v>
      </c>
      <c r="C178" s="4">
        <f>STD!E181</f>
        <v>0</v>
      </c>
      <c r="D178" s="4">
        <f>STD!A181</f>
        <v>0</v>
      </c>
      <c r="E178" s="4">
        <f>STD!C181</f>
        <v>0</v>
      </c>
      <c r="F178" s="4">
        <f>STD!B181</f>
        <v>0</v>
      </c>
      <c r="G178" s="4">
        <f>STD!F181</f>
        <v>0</v>
      </c>
      <c r="H178" s="4">
        <f>STD!G181</f>
        <v>0</v>
      </c>
      <c r="I178" s="4">
        <f>STD!H181</f>
        <v>0</v>
      </c>
      <c r="J178" s="4">
        <f>GRD!C183</f>
        <v>0</v>
      </c>
      <c r="K178" s="4">
        <f>GRD!D183</f>
        <v>0</v>
      </c>
      <c r="L178" s="4">
        <f>GRD!E183</f>
        <v>0</v>
      </c>
      <c r="M178" s="4">
        <f>GRD!F183</f>
        <v>0</v>
      </c>
      <c r="N178" s="4">
        <f>GRD!G183</f>
        <v>0</v>
      </c>
      <c r="O178" s="4">
        <f>GRD!H183</f>
        <v>0</v>
      </c>
      <c r="P178" s="4">
        <f>GRD!I183</f>
        <v>0</v>
      </c>
      <c r="Q178" s="4">
        <f>GRD!J183</f>
        <v>0</v>
      </c>
      <c r="R178" s="4">
        <f>GRD!K183</f>
        <v>0</v>
      </c>
      <c r="S178" s="4">
        <f>GRD!L183</f>
        <v>0</v>
      </c>
      <c r="T178" s="4">
        <f>GRD!M183</f>
        <v>0</v>
      </c>
      <c r="U178" s="4">
        <f>GRD!N183</f>
        <v>0</v>
      </c>
      <c r="V178" s="4">
        <f>GRD!O183</f>
        <v>0</v>
      </c>
    </row>
    <row r="179" spans="1:22">
      <c r="A179" s="3">
        <v>179</v>
      </c>
      <c r="B179" s="4">
        <f>STD!D182</f>
        <v>0</v>
      </c>
      <c r="C179" s="4">
        <f>STD!E182</f>
        <v>0</v>
      </c>
      <c r="D179" s="4">
        <f>STD!A182</f>
        <v>0</v>
      </c>
      <c r="E179" s="4">
        <f>STD!C182</f>
        <v>0</v>
      </c>
      <c r="F179" s="4">
        <f>STD!B182</f>
        <v>0</v>
      </c>
      <c r="G179" s="4">
        <f>STD!F182</f>
        <v>0</v>
      </c>
      <c r="H179" s="4">
        <f>STD!G182</f>
        <v>0</v>
      </c>
      <c r="I179" s="4">
        <f>STD!H182</f>
        <v>0</v>
      </c>
      <c r="J179" s="4">
        <f>GRD!C184</f>
        <v>0</v>
      </c>
      <c r="K179" s="4">
        <f>GRD!D184</f>
        <v>0</v>
      </c>
      <c r="L179" s="4">
        <f>GRD!E184</f>
        <v>0</v>
      </c>
      <c r="M179" s="4">
        <f>GRD!F184</f>
        <v>0</v>
      </c>
      <c r="N179" s="4">
        <f>GRD!G184</f>
        <v>0</v>
      </c>
      <c r="O179" s="4">
        <f>GRD!H184</f>
        <v>0</v>
      </c>
      <c r="P179" s="4">
        <f>GRD!I184</f>
        <v>0</v>
      </c>
      <c r="Q179" s="4">
        <f>GRD!J184</f>
        <v>0</v>
      </c>
      <c r="R179" s="4">
        <f>GRD!K184</f>
        <v>0</v>
      </c>
      <c r="S179" s="4">
        <f>GRD!L184</f>
        <v>0</v>
      </c>
      <c r="T179" s="4">
        <f>GRD!M184</f>
        <v>0</v>
      </c>
      <c r="U179" s="4">
        <f>GRD!N184</f>
        <v>0</v>
      </c>
      <c r="V179" s="4">
        <f>GRD!O184</f>
        <v>0</v>
      </c>
    </row>
    <row r="180" spans="1:22">
      <c r="A180" s="3">
        <v>180</v>
      </c>
      <c r="B180" s="4">
        <f>STD!D183</f>
        <v>0</v>
      </c>
      <c r="C180" s="4">
        <f>STD!E183</f>
        <v>0</v>
      </c>
      <c r="D180" s="4">
        <f>STD!A183</f>
        <v>0</v>
      </c>
      <c r="E180" s="4">
        <f>STD!C183</f>
        <v>0</v>
      </c>
      <c r="F180" s="4">
        <f>STD!B183</f>
        <v>0</v>
      </c>
      <c r="G180" s="4">
        <f>STD!F183</f>
        <v>0</v>
      </c>
      <c r="H180" s="4">
        <f>STD!G183</f>
        <v>0</v>
      </c>
      <c r="I180" s="4">
        <f>STD!H183</f>
        <v>0</v>
      </c>
      <c r="J180" s="4">
        <f>GRD!C185</f>
        <v>0</v>
      </c>
      <c r="K180" s="4">
        <f>GRD!D185</f>
        <v>0</v>
      </c>
      <c r="L180" s="4">
        <f>GRD!E185</f>
        <v>0</v>
      </c>
      <c r="M180" s="4">
        <f>GRD!F185</f>
        <v>0</v>
      </c>
      <c r="N180" s="4">
        <f>GRD!G185</f>
        <v>0</v>
      </c>
      <c r="O180" s="4">
        <f>GRD!H185</f>
        <v>0</v>
      </c>
      <c r="P180" s="4">
        <f>GRD!I185</f>
        <v>0</v>
      </c>
      <c r="Q180" s="4">
        <f>GRD!J185</f>
        <v>0</v>
      </c>
      <c r="R180" s="4">
        <f>GRD!K185</f>
        <v>0</v>
      </c>
      <c r="S180" s="4">
        <f>GRD!L185</f>
        <v>0</v>
      </c>
      <c r="T180" s="4">
        <f>GRD!M185</f>
        <v>0</v>
      </c>
      <c r="U180" s="4">
        <f>GRD!N185</f>
        <v>0</v>
      </c>
      <c r="V180" s="4">
        <f>GRD!O185</f>
        <v>0</v>
      </c>
    </row>
    <row r="181" spans="1:22">
      <c r="A181" s="3">
        <v>181</v>
      </c>
      <c r="B181" s="4">
        <f>STD!D184</f>
        <v>0</v>
      </c>
      <c r="C181" s="4">
        <f>STD!E184</f>
        <v>0</v>
      </c>
      <c r="D181" s="4">
        <f>STD!A184</f>
        <v>0</v>
      </c>
      <c r="E181" s="4">
        <f>STD!C184</f>
        <v>0</v>
      </c>
      <c r="F181" s="4">
        <f>STD!B184</f>
        <v>0</v>
      </c>
      <c r="G181" s="4">
        <f>STD!F184</f>
        <v>0</v>
      </c>
      <c r="H181" s="4">
        <f>STD!G184</f>
        <v>0</v>
      </c>
      <c r="I181" s="4">
        <f>STD!H184</f>
        <v>0</v>
      </c>
      <c r="J181" s="4">
        <f>GRD!C186</f>
        <v>0</v>
      </c>
      <c r="K181" s="4">
        <f>GRD!D186</f>
        <v>0</v>
      </c>
      <c r="L181" s="4">
        <f>GRD!E186</f>
        <v>0</v>
      </c>
      <c r="M181" s="4">
        <f>GRD!F186</f>
        <v>0</v>
      </c>
      <c r="N181" s="4">
        <f>GRD!G186</f>
        <v>0</v>
      </c>
      <c r="O181" s="4">
        <f>GRD!H186</f>
        <v>0</v>
      </c>
      <c r="P181" s="4">
        <f>GRD!I186</f>
        <v>0</v>
      </c>
      <c r="Q181" s="4">
        <f>GRD!J186</f>
        <v>0</v>
      </c>
      <c r="R181" s="4">
        <f>GRD!K186</f>
        <v>0</v>
      </c>
      <c r="S181" s="4">
        <f>GRD!L186</f>
        <v>0</v>
      </c>
      <c r="T181" s="4">
        <f>GRD!M186</f>
        <v>0</v>
      </c>
      <c r="U181" s="4">
        <f>GRD!N186</f>
        <v>0</v>
      </c>
      <c r="V181" s="4">
        <f>GRD!O186</f>
        <v>0</v>
      </c>
    </row>
    <row r="182" spans="1:22">
      <c r="A182" s="3">
        <v>182</v>
      </c>
      <c r="B182" s="4">
        <f>STD!D185</f>
        <v>0</v>
      </c>
      <c r="C182" s="4">
        <f>STD!E185</f>
        <v>0</v>
      </c>
      <c r="D182" s="4">
        <f>STD!A185</f>
        <v>0</v>
      </c>
      <c r="E182" s="4">
        <f>STD!C185</f>
        <v>0</v>
      </c>
      <c r="F182" s="4">
        <f>STD!B185</f>
        <v>0</v>
      </c>
      <c r="G182" s="4">
        <f>STD!F185</f>
        <v>0</v>
      </c>
      <c r="H182" s="4">
        <f>STD!G185</f>
        <v>0</v>
      </c>
      <c r="I182" s="4">
        <f>STD!H185</f>
        <v>0</v>
      </c>
      <c r="J182" s="4">
        <f>GRD!C187</f>
        <v>0</v>
      </c>
      <c r="K182" s="4">
        <f>GRD!D187</f>
        <v>0</v>
      </c>
      <c r="L182" s="4">
        <f>GRD!E187</f>
        <v>0</v>
      </c>
      <c r="M182" s="4">
        <f>GRD!F187</f>
        <v>0</v>
      </c>
      <c r="N182" s="4">
        <f>GRD!G187</f>
        <v>0</v>
      </c>
      <c r="O182" s="4">
        <f>GRD!H187</f>
        <v>0</v>
      </c>
      <c r="P182" s="4">
        <f>GRD!I187</f>
        <v>0</v>
      </c>
      <c r="Q182" s="4">
        <f>GRD!J187</f>
        <v>0</v>
      </c>
      <c r="R182" s="4">
        <f>GRD!K187</f>
        <v>0</v>
      </c>
      <c r="S182" s="4">
        <f>GRD!L187</f>
        <v>0</v>
      </c>
      <c r="T182" s="4">
        <f>GRD!M187</f>
        <v>0</v>
      </c>
      <c r="U182" s="4">
        <f>GRD!N187</f>
        <v>0</v>
      </c>
      <c r="V182" s="4">
        <f>GRD!O187</f>
        <v>0</v>
      </c>
    </row>
    <row r="183" spans="1:22">
      <c r="A183" s="3">
        <v>183</v>
      </c>
      <c r="B183" s="4">
        <f>STD!D186</f>
        <v>0</v>
      </c>
      <c r="C183" s="4">
        <f>STD!E186</f>
        <v>0</v>
      </c>
      <c r="D183" s="4">
        <f>STD!A186</f>
        <v>0</v>
      </c>
      <c r="E183" s="4">
        <f>STD!C186</f>
        <v>0</v>
      </c>
      <c r="F183" s="4">
        <f>STD!B186</f>
        <v>0</v>
      </c>
      <c r="G183" s="4">
        <f>STD!F186</f>
        <v>0</v>
      </c>
      <c r="H183" s="4">
        <f>STD!G186</f>
        <v>0</v>
      </c>
      <c r="I183" s="4">
        <f>STD!H186</f>
        <v>0</v>
      </c>
      <c r="J183" s="4">
        <f>GRD!C188</f>
        <v>0</v>
      </c>
      <c r="K183" s="4">
        <f>GRD!D188</f>
        <v>0</v>
      </c>
      <c r="L183" s="4">
        <f>GRD!E188</f>
        <v>0</v>
      </c>
      <c r="M183" s="4">
        <f>GRD!F188</f>
        <v>0</v>
      </c>
      <c r="N183" s="4">
        <f>GRD!G188</f>
        <v>0</v>
      </c>
      <c r="O183" s="4">
        <f>GRD!H188</f>
        <v>0</v>
      </c>
      <c r="P183" s="4">
        <f>GRD!I188</f>
        <v>0</v>
      </c>
      <c r="Q183" s="4">
        <f>GRD!J188</f>
        <v>0</v>
      </c>
      <c r="R183" s="4">
        <f>GRD!K188</f>
        <v>0</v>
      </c>
      <c r="S183" s="4">
        <f>GRD!L188</f>
        <v>0</v>
      </c>
      <c r="T183" s="4">
        <f>GRD!M188</f>
        <v>0</v>
      </c>
      <c r="U183" s="4">
        <f>GRD!N188</f>
        <v>0</v>
      </c>
      <c r="V183" s="4">
        <f>GRD!O188</f>
        <v>0</v>
      </c>
    </row>
    <row r="184" spans="1:22">
      <c r="A184" s="3">
        <v>184</v>
      </c>
      <c r="B184" s="4">
        <f>STD!D187</f>
        <v>0</v>
      </c>
      <c r="C184" s="4">
        <f>STD!E187</f>
        <v>0</v>
      </c>
      <c r="D184" s="4">
        <f>STD!A187</f>
        <v>0</v>
      </c>
      <c r="E184" s="4">
        <f>STD!C187</f>
        <v>0</v>
      </c>
      <c r="F184" s="4">
        <f>STD!B187</f>
        <v>0</v>
      </c>
      <c r="G184" s="4">
        <f>STD!F187</f>
        <v>0</v>
      </c>
      <c r="H184" s="4">
        <f>STD!G187</f>
        <v>0</v>
      </c>
      <c r="I184" s="4">
        <f>STD!H187</f>
        <v>0</v>
      </c>
      <c r="J184" s="4">
        <f>GRD!C189</f>
        <v>0</v>
      </c>
      <c r="K184" s="4">
        <f>GRD!D189</f>
        <v>0</v>
      </c>
      <c r="L184" s="4">
        <f>GRD!E189</f>
        <v>0</v>
      </c>
      <c r="M184" s="4">
        <f>GRD!F189</f>
        <v>0</v>
      </c>
      <c r="N184" s="4">
        <f>GRD!G189</f>
        <v>0</v>
      </c>
      <c r="O184" s="4">
        <f>GRD!H189</f>
        <v>0</v>
      </c>
      <c r="P184" s="4">
        <f>GRD!I189</f>
        <v>0</v>
      </c>
      <c r="Q184" s="4">
        <f>GRD!J189</f>
        <v>0</v>
      </c>
      <c r="R184" s="4">
        <f>GRD!K189</f>
        <v>0</v>
      </c>
      <c r="S184" s="4">
        <f>GRD!L189</f>
        <v>0</v>
      </c>
      <c r="T184" s="4">
        <f>GRD!M189</f>
        <v>0</v>
      </c>
      <c r="U184" s="4">
        <f>GRD!N189</f>
        <v>0</v>
      </c>
      <c r="V184" s="4">
        <f>GRD!O189</f>
        <v>0</v>
      </c>
    </row>
    <row r="185" spans="1:22">
      <c r="A185" s="3">
        <v>185</v>
      </c>
      <c r="B185" s="4">
        <f>STD!D188</f>
        <v>0</v>
      </c>
      <c r="C185" s="4">
        <f>STD!E188</f>
        <v>0</v>
      </c>
      <c r="D185" s="4">
        <f>STD!A188</f>
        <v>0</v>
      </c>
      <c r="E185" s="4">
        <f>STD!C188</f>
        <v>0</v>
      </c>
      <c r="F185" s="4">
        <f>STD!B188</f>
        <v>0</v>
      </c>
      <c r="G185" s="4">
        <f>STD!F188</f>
        <v>0</v>
      </c>
      <c r="H185" s="4">
        <f>STD!G188</f>
        <v>0</v>
      </c>
      <c r="I185" s="4">
        <f>STD!H188</f>
        <v>0</v>
      </c>
      <c r="J185" s="4">
        <f>GRD!C190</f>
        <v>0</v>
      </c>
      <c r="K185" s="4">
        <f>GRD!D190</f>
        <v>0</v>
      </c>
      <c r="L185" s="4">
        <f>GRD!E190</f>
        <v>0</v>
      </c>
      <c r="M185" s="4">
        <f>GRD!F190</f>
        <v>0</v>
      </c>
      <c r="N185" s="4">
        <f>GRD!G190</f>
        <v>0</v>
      </c>
      <c r="O185" s="4">
        <f>GRD!H190</f>
        <v>0</v>
      </c>
      <c r="P185" s="4">
        <f>GRD!I190</f>
        <v>0</v>
      </c>
      <c r="Q185" s="4">
        <f>GRD!J190</f>
        <v>0</v>
      </c>
      <c r="R185" s="4">
        <f>GRD!K190</f>
        <v>0</v>
      </c>
      <c r="S185" s="4">
        <f>GRD!L190</f>
        <v>0</v>
      </c>
      <c r="T185" s="4">
        <f>GRD!M190</f>
        <v>0</v>
      </c>
      <c r="U185" s="4">
        <f>GRD!N190</f>
        <v>0</v>
      </c>
      <c r="V185" s="4">
        <f>GRD!O190</f>
        <v>0</v>
      </c>
    </row>
    <row r="186" spans="1:22">
      <c r="A186" s="3">
        <v>186</v>
      </c>
      <c r="B186" s="4">
        <f>STD!D189</f>
        <v>0</v>
      </c>
      <c r="C186" s="4">
        <f>STD!E189</f>
        <v>0</v>
      </c>
      <c r="D186" s="4">
        <f>STD!A189</f>
        <v>0</v>
      </c>
      <c r="E186" s="4">
        <f>STD!C189</f>
        <v>0</v>
      </c>
      <c r="F186" s="4">
        <f>STD!B189</f>
        <v>0</v>
      </c>
      <c r="G186" s="4">
        <f>STD!F189</f>
        <v>0</v>
      </c>
      <c r="H186" s="4">
        <f>STD!G189</f>
        <v>0</v>
      </c>
      <c r="I186" s="4">
        <f>STD!H189</f>
        <v>0</v>
      </c>
      <c r="J186" s="4">
        <f>GRD!C191</f>
        <v>0</v>
      </c>
      <c r="K186" s="4">
        <f>GRD!D191</f>
        <v>0</v>
      </c>
      <c r="L186" s="4">
        <f>GRD!E191</f>
        <v>0</v>
      </c>
      <c r="M186" s="4">
        <f>GRD!F191</f>
        <v>0</v>
      </c>
      <c r="N186" s="4">
        <f>GRD!G191</f>
        <v>0</v>
      </c>
      <c r="O186" s="4">
        <f>GRD!H191</f>
        <v>0</v>
      </c>
      <c r="P186" s="4">
        <f>GRD!I191</f>
        <v>0</v>
      </c>
      <c r="Q186" s="4">
        <f>GRD!J191</f>
        <v>0</v>
      </c>
      <c r="R186" s="4">
        <f>GRD!K191</f>
        <v>0</v>
      </c>
      <c r="S186" s="4">
        <f>GRD!L191</f>
        <v>0</v>
      </c>
      <c r="T186" s="4">
        <f>GRD!M191</f>
        <v>0</v>
      </c>
      <c r="U186" s="4">
        <f>GRD!N191</f>
        <v>0</v>
      </c>
      <c r="V186" s="4">
        <f>GRD!O191</f>
        <v>0</v>
      </c>
    </row>
    <row r="187" spans="1:22">
      <c r="A187" s="3">
        <v>187</v>
      </c>
      <c r="B187" s="4">
        <f>STD!D190</f>
        <v>0</v>
      </c>
      <c r="C187" s="4">
        <f>STD!E190</f>
        <v>0</v>
      </c>
      <c r="D187" s="4">
        <f>STD!A190</f>
        <v>0</v>
      </c>
      <c r="E187" s="4">
        <f>STD!C190</f>
        <v>0</v>
      </c>
      <c r="F187" s="4">
        <f>STD!B190</f>
        <v>0</v>
      </c>
      <c r="G187" s="4">
        <f>STD!F190</f>
        <v>0</v>
      </c>
      <c r="H187" s="4">
        <f>STD!G190</f>
        <v>0</v>
      </c>
      <c r="I187" s="4">
        <f>STD!H190</f>
        <v>0</v>
      </c>
      <c r="J187" s="4">
        <f>GRD!C192</f>
        <v>0</v>
      </c>
      <c r="K187" s="4">
        <f>GRD!D192</f>
        <v>0</v>
      </c>
      <c r="L187" s="4">
        <f>GRD!E192</f>
        <v>0</v>
      </c>
      <c r="M187" s="4">
        <f>GRD!F192</f>
        <v>0</v>
      </c>
      <c r="N187" s="4">
        <f>GRD!G192</f>
        <v>0</v>
      </c>
      <c r="O187" s="4">
        <f>GRD!H192</f>
        <v>0</v>
      </c>
      <c r="P187" s="4">
        <f>GRD!I192</f>
        <v>0</v>
      </c>
      <c r="Q187" s="4">
        <f>GRD!J192</f>
        <v>0</v>
      </c>
      <c r="R187" s="4">
        <f>GRD!K192</f>
        <v>0</v>
      </c>
      <c r="S187" s="4">
        <f>GRD!L192</f>
        <v>0</v>
      </c>
      <c r="T187" s="4">
        <f>GRD!M192</f>
        <v>0</v>
      </c>
      <c r="U187" s="4">
        <f>GRD!N192</f>
        <v>0</v>
      </c>
      <c r="V187" s="4">
        <f>GRD!O192</f>
        <v>0</v>
      </c>
    </row>
    <row r="188" spans="1:22">
      <c r="A188" s="3">
        <v>188</v>
      </c>
      <c r="B188" s="4">
        <f>STD!D191</f>
        <v>0</v>
      </c>
      <c r="C188" s="4">
        <f>STD!E191</f>
        <v>0</v>
      </c>
      <c r="D188" s="4">
        <f>STD!A191</f>
        <v>0</v>
      </c>
      <c r="E188" s="4">
        <f>STD!C191</f>
        <v>0</v>
      </c>
      <c r="F188" s="4">
        <f>STD!B191</f>
        <v>0</v>
      </c>
      <c r="G188" s="4">
        <f>STD!F191</f>
        <v>0</v>
      </c>
      <c r="H188" s="4">
        <f>STD!G191</f>
        <v>0</v>
      </c>
      <c r="I188" s="4">
        <f>STD!H191</f>
        <v>0</v>
      </c>
      <c r="J188" s="4">
        <f>GRD!C193</f>
        <v>0</v>
      </c>
      <c r="K188" s="4">
        <f>GRD!D193</f>
        <v>0</v>
      </c>
      <c r="L188" s="4">
        <f>GRD!E193</f>
        <v>0</v>
      </c>
      <c r="M188" s="4">
        <f>GRD!F193</f>
        <v>0</v>
      </c>
      <c r="N188" s="4">
        <f>GRD!G193</f>
        <v>0</v>
      </c>
      <c r="O188" s="4">
        <f>GRD!H193</f>
        <v>0</v>
      </c>
      <c r="P188" s="4">
        <f>GRD!I193</f>
        <v>0</v>
      </c>
      <c r="Q188" s="4">
        <f>GRD!J193</f>
        <v>0</v>
      </c>
      <c r="R188" s="4">
        <f>GRD!K193</f>
        <v>0</v>
      </c>
      <c r="S188" s="4">
        <f>GRD!L193</f>
        <v>0</v>
      </c>
      <c r="T188" s="4">
        <f>GRD!M193</f>
        <v>0</v>
      </c>
      <c r="U188" s="4">
        <f>GRD!N193</f>
        <v>0</v>
      </c>
      <c r="V188" s="4">
        <f>GRD!O193</f>
        <v>0</v>
      </c>
    </row>
    <row r="189" spans="1:22">
      <c r="A189" s="3">
        <v>189</v>
      </c>
      <c r="B189" s="4">
        <f>STD!D192</f>
        <v>0</v>
      </c>
      <c r="C189" s="4">
        <f>STD!E192</f>
        <v>0</v>
      </c>
      <c r="D189" s="4">
        <f>STD!A192</f>
        <v>0</v>
      </c>
      <c r="E189" s="4">
        <f>STD!C192</f>
        <v>0</v>
      </c>
      <c r="F189" s="4">
        <f>STD!B192</f>
        <v>0</v>
      </c>
      <c r="G189" s="4">
        <f>STD!F192</f>
        <v>0</v>
      </c>
      <c r="H189" s="4">
        <f>STD!G192</f>
        <v>0</v>
      </c>
      <c r="I189" s="4">
        <f>STD!H192</f>
        <v>0</v>
      </c>
      <c r="J189" s="4">
        <f>GRD!C194</f>
        <v>0</v>
      </c>
      <c r="K189" s="4">
        <f>GRD!D194</f>
        <v>0</v>
      </c>
      <c r="L189" s="4">
        <f>GRD!E194</f>
        <v>0</v>
      </c>
      <c r="M189" s="4">
        <f>GRD!F194</f>
        <v>0</v>
      </c>
      <c r="N189" s="4">
        <f>GRD!G194</f>
        <v>0</v>
      </c>
      <c r="O189" s="4">
        <f>GRD!H194</f>
        <v>0</v>
      </c>
      <c r="P189" s="4">
        <f>GRD!I194</f>
        <v>0</v>
      </c>
      <c r="Q189" s="4">
        <f>GRD!J194</f>
        <v>0</v>
      </c>
      <c r="R189" s="4">
        <f>GRD!K194</f>
        <v>0</v>
      </c>
      <c r="S189" s="4">
        <f>GRD!L194</f>
        <v>0</v>
      </c>
      <c r="T189" s="4">
        <f>GRD!M194</f>
        <v>0</v>
      </c>
      <c r="U189" s="4">
        <f>GRD!N194</f>
        <v>0</v>
      </c>
      <c r="V189" s="4">
        <f>GRD!O194</f>
        <v>0</v>
      </c>
    </row>
    <row r="190" spans="1:22">
      <c r="A190" s="3">
        <v>190</v>
      </c>
      <c r="B190" s="4">
        <f>STD!D193</f>
        <v>0</v>
      </c>
      <c r="C190" s="4">
        <f>STD!E193</f>
        <v>0</v>
      </c>
      <c r="D190" s="4">
        <f>STD!A193</f>
        <v>0</v>
      </c>
      <c r="E190" s="4">
        <f>STD!C193</f>
        <v>0</v>
      </c>
      <c r="F190" s="4">
        <f>STD!B193</f>
        <v>0</v>
      </c>
      <c r="G190" s="4">
        <f>STD!F193</f>
        <v>0</v>
      </c>
      <c r="H190" s="4">
        <f>STD!G193</f>
        <v>0</v>
      </c>
      <c r="I190" s="4">
        <f>STD!H193</f>
        <v>0</v>
      </c>
      <c r="J190" s="4">
        <f>GRD!C195</f>
        <v>0</v>
      </c>
      <c r="K190" s="4">
        <f>GRD!D195</f>
        <v>0</v>
      </c>
      <c r="L190" s="4">
        <f>GRD!E195</f>
        <v>0</v>
      </c>
      <c r="M190" s="4">
        <f>GRD!F195</f>
        <v>0</v>
      </c>
      <c r="N190" s="4">
        <f>GRD!G195</f>
        <v>0</v>
      </c>
      <c r="O190" s="4">
        <f>GRD!H195</f>
        <v>0</v>
      </c>
      <c r="P190" s="4">
        <f>GRD!I195</f>
        <v>0</v>
      </c>
      <c r="Q190" s="4">
        <f>GRD!J195</f>
        <v>0</v>
      </c>
      <c r="R190" s="4">
        <f>GRD!K195</f>
        <v>0</v>
      </c>
      <c r="S190" s="4">
        <f>GRD!L195</f>
        <v>0</v>
      </c>
      <c r="T190" s="4">
        <f>GRD!M195</f>
        <v>0</v>
      </c>
      <c r="U190" s="4">
        <f>GRD!N195</f>
        <v>0</v>
      </c>
      <c r="V190" s="4">
        <f>GRD!O195</f>
        <v>0</v>
      </c>
    </row>
    <row r="191" spans="1:22">
      <c r="A191" s="3">
        <v>191</v>
      </c>
      <c r="B191" s="4">
        <f>STD!D194</f>
        <v>0</v>
      </c>
      <c r="C191" s="4">
        <f>STD!E194</f>
        <v>0</v>
      </c>
      <c r="D191" s="4">
        <f>STD!A194</f>
        <v>0</v>
      </c>
      <c r="E191" s="4">
        <f>STD!C194</f>
        <v>0</v>
      </c>
      <c r="F191" s="4">
        <f>STD!B194</f>
        <v>0</v>
      </c>
      <c r="G191" s="4">
        <f>STD!F194</f>
        <v>0</v>
      </c>
      <c r="H191" s="4">
        <f>STD!G194</f>
        <v>0</v>
      </c>
      <c r="I191" s="4">
        <f>STD!H194</f>
        <v>0</v>
      </c>
      <c r="J191" s="4">
        <f>GRD!C196</f>
        <v>0</v>
      </c>
      <c r="K191" s="4">
        <f>GRD!D196</f>
        <v>0</v>
      </c>
      <c r="L191" s="4">
        <f>GRD!E196</f>
        <v>0</v>
      </c>
      <c r="M191" s="4">
        <f>GRD!F196</f>
        <v>0</v>
      </c>
      <c r="N191" s="4">
        <f>GRD!G196</f>
        <v>0</v>
      </c>
      <c r="O191" s="4">
        <f>GRD!H196</f>
        <v>0</v>
      </c>
      <c r="P191" s="4">
        <f>GRD!I196</f>
        <v>0</v>
      </c>
      <c r="Q191" s="4">
        <f>GRD!J196</f>
        <v>0</v>
      </c>
      <c r="R191" s="4">
        <f>GRD!K196</f>
        <v>0</v>
      </c>
      <c r="S191" s="4">
        <f>GRD!L196</f>
        <v>0</v>
      </c>
      <c r="T191" s="4">
        <f>GRD!M196</f>
        <v>0</v>
      </c>
      <c r="U191" s="4">
        <f>GRD!N196</f>
        <v>0</v>
      </c>
      <c r="V191" s="4">
        <f>GRD!O196</f>
        <v>0</v>
      </c>
    </row>
    <row r="192" spans="1:22">
      <c r="A192" s="3">
        <v>192</v>
      </c>
      <c r="B192" s="4">
        <f>STD!D195</f>
        <v>0</v>
      </c>
      <c r="C192" s="4">
        <f>STD!E195</f>
        <v>0</v>
      </c>
      <c r="D192" s="4">
        <f>STD!A195</f>
        <v>0</v>
      </c>
      <c r="E192" s="4">
        <f>STD!C195</f>
        <v>0</v>
      </c>
      <c r="F192" s="4">
        <f>STD!B195</f>
        <v>0</v>
      </c>
      <c r="G192" s="4">
        <f>STD!F195</f>
        <v>0</v>
      </c>
      <c r="H192" s="4">
        <f>STD!G195</f>
        <v>0</v>
      </c>
      <c r="I192" s="4">
        <f>STD!H195</f>
        <v>0</v>
      </c>
      <c r="J192" s="4">
        <f>GRD!C197</f>
        <v>0</v>
      </c>
      <c r="K192" s="4">
        <f>GRD!D197</f>
        <v>0</v>
      </c>
      <c r="L192" s="4">
        <f>GRD!E197</f>
        <v>0</v>
      </c>
      <c r="M192" s="4">
        <f>GRD!F197</f>
        <v>0</v>
      </c>
      <c r="N192" s="4">
        <f>GRD!G197</f>
        <v>0</v>
      </c>
      <c r="O192" s="4">
        <f>GRD!H197</f>
        <v>0</v>
      </c>
      <c r="P192" s="4">
        <f>GRD!I197</f>
        <v>0</v>
      </c>
      <c r="Q192" s="4">
        <f>GRD!J197</f>
        <v>0</v>
      </c>
      <c r="R192" s="4">
        <f>GRD!K197</f>
        <v>0</v>
      </c>
      <c r="S192" s="4">
        <f>GRD!L197</f>
        <v>0</v>
      </c>
      <c r="T192" s="4">
        <f>GRD!M197</f>
        <v>0</v>
      </c>
      <c r="U192" s="4">
        <f>GRD!N197</f>
        <v>0</v>
      </c>
      <c r="V192" s="4">
        <f>GRD!O197</f>
        <v>0</v>
      </c>
    </row>
    <row r="193" spans="1:22">
      <c r="A193" s="3">
        <v>193</v>
      </c>
      <c r="B193" s="4">
        <f>STD!D196</f>
        <v>0</v>
      </c>
      <c r="C193" s="4">
        <f>STD!E196</f>
        <v>0</v>
      </c>
      <c r="D193" s="4">
        <f>STD!A196</f>
        <v>0</v>
      </c>
      <c r="E193" s="4">
        <f>STD!C196</f>
        <v>0</v>
      </c>
      <c r="F193" s="4">
        <f>STD!B196</f>
        <v>0</v>
      </c>
      <c r="G193" s="4">
        <f>STD!F196</f>
        <v>0</v>
      </c>
      <c r="H193" s="4">
        <f>STD!G196</f>
        <v>0</v>
      </c>
      <c r="I193" s="4">
        <f>STD!H196</f>
        <v>0</v>
      </c>
      <c r="J193" s="4">
        <f>GRD!C198</f>
        <v>0</v>
      </c>
      <c r="K193" s="4">
        <f>GRD!D198</f>
        <v>0</v>
      </c>
      <c r="L193" s="4">
        <f>GRD!E198</f>
        <v>0</v>
      </c>
      <c r="M193" s="4">
        <f>GRD!F198</f>
        <v>0</v>
      </c>
      <c r="N193" s="4">
        <f>GRD!G198</f>
        <v>0</v>
      </c>
      <c r="O193" s="4">
        <f>GRD!H198</f>
        <v>0</v>
      </c>
      <c r="P193" s="4">
        <f>GRD!I198</f>
        <v>0</v>
      </c>
      <c r="Q193" s="4">
        <f>GRD!J198</f>
        <v>0</v>
      </c>
      <c r="R193" s="4">
        <f>GRD!K198</f>
        <v>0</v>
      </c>
      <c r="S193" s="4">
        <f>GRD!L198</f>
        <v>0</v>
      </c>
      <c r="T193" s="4">
        <f>GRD!M198</f>
        <v>0</v>
      </c>
      <c r="U193" s="4">
        <f>GRD!N198</f>
        <v>0</v>
      </c>
      <c r="V193" s="4">
        <f>GRD!O198</f>
        <v>0</v>
      </c>
    </row>
    <row r="194" spans="1:22">
      <c r="A194" s="3">
        <v>194</v>
      </c>
      <c r="B194" s="4">
        <f>STD!D197</f>
        <v>0</v>
      </c>
      <c r="C194" s="4">
        <f>STD!E197</f>
        <v>0</v>
      </c>
      <c r="D194" s="4">
        <f>STD!A197</f>
        <v>0</v>
      </c>
      <c r="E194" s="4">
        <f>STD!C197</f>
        <v>0</v>
      </c>
      <c r="F194" s="4">
        <f>STD!B197</f>
        <v>0</v>
      </c>
      <c r="G194" s="4">
        <f>STD!F197</f>
        <v>0</v>
      </c>
      <c r="H194" s="4">
        <f>STD!G197</f>
        <v>0</v>
      </c>
      <c r="I194" s="4">
        <f>STD!H197</f>
        <v>0</v>
      </c>
      <c r="J194" s="4">
        <f>GRD!C199</f>
        <v>0</v>
      </c>
      <c r="K194" s="4">
        <f>GRD!D199</f>
        <v>0</v>
      </c>
      <c r="L194" s="4">
        <f>GRD!E199</f>
        <v>0</v>
      </c>
      <c r="M194" s="4">
        <f>GRD!F199</f>
        <v>0</v>
      </c>
      <c r="N194" s="4">
        <f>GRD!G199</f>
        <v>0</v>
      </c>
      <c r="O194" s="4">
        <f>GRD!H199</f>
        <v>0</v>
      </c>
      <c r="P194" s="4">
        <f>GRD!I199</f>
        <v>0</v>
      </c>
      <c r="Q194" s="4">
        <f>GRD!J199</f>
        <v>0</v>
      </c>
      <c r="R194" s="4">
        <f>GRD!K199</f>
        <v>0</v>
      </c>
      <c r="S194" s="4">
        <f>GRD!L199</f>
        <v>0</v>
      </c>
      <c r="T194" s="4">
        <f>GRD!M199</f>
        <v>0</v>
      </c>
      <c r="U194" s="4">
        <f>GRD!N199</f>
        <v>0</v>
      </c>
      <c r="V194" s="4">
        <f>GRD!O199</f>
        <v>0</v>
      </c>
    </row>
    <row r="195" spans="1:22">
      <c r="A195" s="3">
        <v>195</v>
      </c>
      <c r="B195" s="4">
        <f>STD!D198</f>
        <v>0</v>
      </c>
      <c r="C195" s="4">
        <f>STD!E198</f>
        <v>0</v>
      </c>
      <c r="D195" s="4">
        <f>STD!A198</f>
        <v>0</v>
      </c>
      <c r="E195" s="4">
        <f>STD!C198</f>
        <v>0</v>
      </c>
      <c r="F195" s="4">
        <f>STD!B198</f>
        <v>0</v>
      </c>
      <c r="G195" s="4">
        <f>STD!F198</f>
        <v>0</v>
      </c>
      <c r="H195" s="4">
        <f>STD!G198</f>
        <v>0</v>
      </c>
      <c r="I195" s="4">
        <f>STD!H198</f>
        <v>0</v>
      </c>
      <c r="J195" s="4">
        <f>GRD!C200</f>
        <v>0</v>
      </c>
      <c r="K195" s="4">
        <f>GRD!D200</f>
        <v>0</v>
      </c>
      <c r="L195" s="4">
        <f>GRD!E200</f>
        <v>0</v>
      </c>
      <c r="M195" s="4">
        <f>GRD!F200</f>
        <v>0</v>
      </c>
      <c r="N195" s="4">
        <f>GRD!G200</f>
        <v>0</v>
      </c>
      <c r="O195" s="4">
        <f>GRD!H200</f>
        <v>0</v>
      </c>
      <c r="P195" s="4">
        <f>GRD!I200</f>
        <v>0</v>
      </c>
      <c r="Q195" s="4">
        <f>GRD!J200</f>
        <v>0</v>
      </c>
      <c r="R195" s="4">
        <f>GRD!K200</f>
        <v>0</v>
      </c>
      <c r="S195" s="4">
        <f>GRD!L200</f>
        <v>0</v>
      </c>
      <c r="T195" s="4">
        <f>GRD!M200</f>
        <v>0</v>
      </c>
      <c r="U195" s="4">
        <f>GRD!N200</f>
        <v>0</v>
      </c>
      <c r="V195" s="4">
        <f>GRD!O200</f>
        <v>0</v>
      </c>
    </row>
    <row r="196" spans="1:22">
      <c r="A196" s="3">
        <v>196</v>
      </c>
      <c r="B196" s="4">
        <f>STD!D199</f>
        <v>0</v>
      </c>
      <c r="C196" s="4">
        <f>STD!E199</f>
        <v>0</v>
      </c>
      <c r="D196" s="4">
        <f>STD!A199</f>
        <v>0</v>
      </c>
      <c r="E196" s="4">
        <f>STD!C199</f>
        <v>0</v>
      </c>
      <c r="F196" s="4">
        <f>STD!B199</f>
        <v>0</v>
      </c>
      <c r="G196" s="4">
        <f>STD!F199</f>
        <v>0</v>
      </c>
      <c r="H196" s="4">
        <f>STD!G199</f>
        <v>0</v>
      </c>
      <c r="I196" s="4">
        <f>STD!H199</f>
        <v>0</v>
      </c>
      <c r="J196" s="4">
        <f>GRD!C201</f>
        <v>0</v>
      </c>
      <c r="K196" s="4">
        <f>GRD!D201</f>
        <v>0</v>
      </c>
      <c r="L196" s="4">
        <f>GRD!E201</f>
        <v>0</v>
      </c>
      <c r="M196" s="4">
        <f>GRD!F201</f>
        <v>0</v>
      </c>
      <c r="N196" s="4">
        <f>GRD!G201</f>
        <v>0</v>
      </c>
      <c r="O196" s="4">
        <f>GRD!H201</f>
        <v>0</v>
      </c>
      <c r="P196" s="4">
        <f>GRD!I201</f>
        <v>0</v>
      </c>
      <c r="Q196" s="4">
        <f>GRD!J201</f>
        <v>0</v>
      </c>
      <c r="R196" s="4">
        <f>GRD!K201</f>
        <v>0</v>
      </c>
      <c r="S196" s="4">
        <f>GRD!L201</f>
        <v>0</v>
      </c>
      <c r="T196" s="4">
        <f>GRD!M201</f>
        <v>0</v>
      </c>
      <c r="U196" s="4">
        <f>GRD!N201</f>
        <v>0</v>
      </c>
      <c r="V196" s="4">
        <f>GRD!O201</f>
        <v>0</v>
      </c>
    </row>
    <row r="197" spans="1:22">
      <c r="A197" s="3">
        <v>197</v>
      </c>
      <c r="B197" s="4">
        <f>STD!D200</f>
        <v>0</v>
      </c>
      <c r="C197" s="4">
        <f>STD!E200</f>
        <v>0</v>
      </c>
      <c r="D197" s="4">
        <f>STD!A200</f>
        <v>0</v>
      </c>
      <c r="E197" s="4">
        <f>STD!C200</f>
        <v>0</v>
      </c>
      <c r="F197" s="4">
        <f>STD!B200</f>
        <v>0</v>
      </c>
      <c r="G197" s="4">
        <f>STD!F200</f>
        <v>0</v>
      </c>
      <c r="H197" s="4">
        <f>STD!G200</f>
        <v>0</v>
      </c>
      <c r="I197" s="4">
        <f>STD!H200</f>
        <v>0</v>
      </c>
      <c r="J197" s="4">
        <f>GRD!C202</f>
        <v>0</v>
      </c>
      <c r="K197" s="4">
        <f>GRD!D202</f>
        <v>0</v>
      </c>
      <c r="L197" s="4">
        <f>GRD!E202</f>
        <v>0</v>
      </c>
      <c r="M197" s="4">
        <f>GRD!F202</f>
        <v>0</v>
      </c>
      <c r="N197" s="4">
        <f>GRD!G202</f>
        <v>0</v>
      </c>
      <c r="O197" s="4">
        <f>GRD!H202</f>
        <v>0</v>
      </c>
      <c r="P197" s="4">
        <f>GRD!I202</f>
        <v>0</v>
      </c>
      <c r="Q197" s="4">
        <f>GRD!J202</f>
        <v>0</v>
      </c>
      <c r="R197" s="4">
        <f>GRD!K202</f>
        <v>0</v>
      </c>
      <c r="S197" s="4">
        <f>GRD!L202</f>
        <v>0</v>
      </c>
      <c r="T197" s="4">
        <f>GRD!M202</f>
        <v>0</v>
      </c>
      <c r="U197" s="4">
        <f>GRD!N202</f>
        <v>0</v>
      </c>
      <c r="V197" s="4">
        <f>GRD!O202</f>
        <v>0</v>
      </c>
    </row>
    <row r="198" spans="1:22">
      <c r="A198" s="3">
        <v>198</v>
      </c>
      <c r="B198" s="4">
        <f>STD!D201</f>
        <v>0</v>
      </c>
      <c r="C198" s="4">
        <f>STD!E201</f>
        <v>0</v>
      </c>
      <c r="D198" s="4">
        <f>STD!A201</f>
        <v>0</v>
      </c>
      <c r="E198" s="4">
        <f>STD!C201</f>
        <v>0</v>
      </c>
      <c r="F198" s="4">
        <f>STD!B201</f>
        <v>0</v>
      </c>
      <c r="G198" s="4">
        <f>STD!F201</f>
        <v>0</v>
      </c>
      <c r="H198" s="4">
        <f>STD!G201</f>
        <v>0</v>
      </c>
      <c r="I198" s="4">
        <f>STD!H201</f>
        <v>0</v>
      </c>
      <c r="J198" s="4">
        <f>GRD!C203</f>
        <v>0</v>
      </c>
      <c r="K198" s="4">
        <f>GRD!D203</f>
        <v>0</v>
      </c>
      <c r="L198" s="4">
        <f>GRD!E203</f>
        <v>0</v>
      </c>
      <c r="M198" s="4">
        <f>GRD!F203</f>
        <v>0</v>
      </c>
      <c r="N198" s="4">
        <f>GRD!G203</f>
        <v>0</v>
      </c>
      <c r="O198" s="4">
        <f>GRD!H203</f>
        <v>0</v>
      </c>
      <c r="P198" s="4">
        <f>GRD!I203</f>
        <v>0</v>
      </c>
      <c r="Q198" s="4">
        <f>GRD!J203</f>
        <v>0</v>
      </c>
      <c r="R198" s="4">
        <f>GRD!K203</f>
        <v>0</v>
      </c>
      <c r="S198" s="4">
        <f>GRD!L203</f>
        <v>0</v>
      </c>
      <c r="T198" s="4">
        <f>GRD!M203</f>
        <v>0</v>
      </c>
      <c r="U198" s="4">
        <f>GRD!N203</f>
        <v>0</v>
      </c>
      <c r="V198" s="4">
        <f>GRD!O203</f>
        <v>0</v>
      </c>
    </row>
    <row r="199" spans="1:22">
      <c r="A199" s="3">
        <v>199</v>
      </c>
      <c r="B199" s="4">
        <f>STD!D202</f>
        <v>0</v>
      </c>
      <c r="C199" s="4">
        <f>STD!E202</f>
        <v>0</v>
      </c>
      <c r="D199" s="4">
        <f>STD!A202</f>
        <v>0</v>
      </c>
      <c r="E199" s="4">
        <f>STD!C202</f>
        <v>0</v>
      </c>
      <c r="F199" s="4">
        <f>STD!B202</f>
        <v>0</v>
      </c>
      <c r="G199" s="4">
        <f>STD!F202</f>
        <v>0</v>
      </c>
      <c r="H199" s="4">
        <f>STD!G202</f>
        <v>0</v>
      </c>
      <c r="I199" s="4">
        <f>STD!H202</f>
        <v>0</v>
      </c>
      <c r="J199" s="4">
        <f>GRD!C204</f>
        <v>0</v>
      </c>
      <c r="K199" s="4">
        <f>GRD!D204</f>
        <v>0</v>
      </c>
      <c r="L199" s="4">
        <f>GRD!E204</f>
        <v>0</v>
      </c>
      <c r="M199" s="4">
        <f>GRD!F204</f>
        <v>0</v>
      </c>
      <c r="N199" s="4">
        <f>GRD!G204</f>
        <v>0</v>
      </c>
      <c r="O199" s="4">
        <f>GRD!H204</f>
        <v>0</v>
      </c>
      <c r="P199" s="4">
        <f>GRD!I204</f>
        <v>0</v>
      </c>
      <c r="Q199" s="4">
        <f>GRD!J204</f>
        <v>0</v>
      </c>
      <c r="R199" s="4">
        <f>GRD!K204</f>
        <v>0</v>
      </c>
      <c r="S199" s="4">
        <f>GRD!L204</f>
        <v>0</v>
      </c>
      <c r="T199" s="4">
        <f>GRD!M204</f>
        <v>0</v>
      </c>
      <c r="U199" s="4">
        <f>GRD!N204</f>
        <v>0</v>
      </c>
      <c r="V199" s="4">
        <f>GRD!O204</f>
        <v>0</v>
      </c>
    </row>
    <row r="200" spans="1:22">
      <c r="A200" s="3">
        <v>200</v>
      </c>
      <c r="B200" s="4">
        <f>STD!D203</f>
        <v>0</v>
      </c>
      <c r="C200" s="4">
        <f>STD!E203</f>
        <v>0</v>
      </c>
      <c r="D200" s="4">
        <f>STD!A203</f>
        <v>0</v>
      </c>
      <c r="E200" s="4">
        <f>STD!C203</f>
        <v>0</v>
      </c>
      <c r="F200" s="4">
        <f>STD!B203</f>
        <v>0</v>
      </c>
      <c r="G200" s="4">
        <f>STD!F203</f>
        <v>0</v>
      </c>
      <c r="H200" s="4">
        <f>STD!G203</f>
        <v>0</v>
      </c>
      <c r="I200" s="4">
        <f>STD!H203</f>
        <v>0</v>
      </c>
      <c r="J200" s="4">
        <f>GRD!C205</f>
        <v>0</v>
      </c>
      <c r="K200" s="4">
        <f>GRD!D205</f>
        <v>0</v>
      </c>
      <c r="L200" s="4">
        <f>GRD!E205</f>
        <v>0</v>
      </c>
      <c r="M200" s="4">
        <f>GRD!F205</f>
        <v>0</v>
      </c>
      <c r="N200" s="4">
        <f>GRD!G205</f>
        <v>0</v>
      </c>
      <c r="O200" s="4">
        <f>GRD!H205</f>
        <v>0</v>
      </c>
      <c r="P200" s="4">
        <f>GRD!I205</f>
        <v>0</v>
      </c>
      <c r="Q200" s="4">
        <f>GRD!J205</f>
        <v>0</v>
      </c>
      <c r="R200" s="4">
        <f>GRD!K205</f>
        <v>0</v>
      </c>
      <c r="S200" s="4">
        <f>GRD!L205</f>
        <v>0</v>
      </c>
      <c r="T200" s="4">
        <f>GRD!M205</f>
        <v>0</v>
      </c>
      <c r="U200" s="4">
        <f>GRD!N205</f>
        <v>0</v>
      </c>
      <c r="V200" s="4">
        <f>GRD!O205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</vt:lpstr>
      <vt:lpstr>STD</vt:lpstr>
      <vt:lpstr>GRD</vt:lpstr>
      <vt:lpstr>PRINT</vt:lpstr>
      <vt:lpstr>DATA</vt:lpstr>
      <vt:lpstr>PRINT!Print_Area</vt:lpstr>
    </vt:vector>
  </TitlesOfParts>
  <Company>muskan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vinod</dc:creator>
  <cp:lastModifiedBy>vinod</cp:lastModifiedBy>
  <cp:lastPrinted>2017-05-19T17:31:35Z</cp:lastPrinted>
  <dcterms:created xsi:type="dcterms:W3CDTF">2017-05-19T14:12:52Z</dcterms:created>
  <dcterms:modified xsi:type="dcterms:W3CDTF">2017-05-20T16:35:00Z</dcterms:modified>
</cp:coreProperties>
</file>